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7 - SETE variáveis independentes/II/"/>
    </mc:Choice>
  </mc:AlternateContent>
  <xr:revisionPtr revIDLastSave="198" documentId="8_{CE61FDAA-7337-4E53-A360-D318B78B5848}" xr6:coauthVersionLast="47" xr6:coauthVersionMax="47" xr10:uidLastSave="{CCFE5FAF-0A76-4686-8D54-B593772E3AC3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MÚLTIPLA'!$B$10:$I$42</definedName>
    <definedName name="_xlchart.v2.0" hidden="1">'REGRESSÃO LINEAR MÚLTIPLA'!$K$665:$L$665</definedName>
    <definedName name="_xlchart.v2.1" hidden="1">'REGRESSÃO LINEAR MÚLTIPLA'!$K$666:$L$666</definedName>
    <definedName name="_xlnm.Print_Area" localSheetId="1">'LAUDO DE VISTORIA'!$A$1:$AL$143</definedName>
    <definedName name="_xlnm.Print_Area" localSheetId="0">'REGRESSÃO LINEAR MÚLTIPLA'!$A$1:$I$692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5" i="1" l="1"/>
  <c r="D577" i="1"/>
  <c r="E577" i="1"/>
  <c r="F577" i="1"/>
  <c r="G577" i="1"/>
  <c r="H577" i="1"/>
  <c r="I577" i="1"/>
  <c r="D578" i="1"/>
  <c r="E578" i="1"/>
  <c r="F578" i="1"/>
  <c r="G578" i="1"/>
  <c r="H578" i="1"/>
  <c r="I578" i="1"/>
  <c r="C578" i="1"/>
  <c r="C577" i="1"/>
  <c r="F617" i="1"/>
  <c r="F616" i="1"/>
  <c r="B213" i="1" l="1"/>
  <c r="B214" i="1"/>
  <c r="B215" i="1"/>
  <c r="B220" i="1"/>
  <c r="B221" i="1"/>
  <c r="B222" i="1"/>
  <c r="B223" i="1"/>
  <c r="B228" i="1"/>
  <c r="B226" i="1"/>
  <c r="B238" i="1"/>
  <c r="B231" i="1"/>
  <c r="B237" i="1"/>
  <c r="B219" i="1"/>
  <c r="B240" i="1"/>
  <c r="C49" i="1"/>
  <c r="D49" i="1"/>
  <c r="E49" i="1"/>
  <c r="F49" i="1"/>
  <c r="G49" i="1"/>
  <c r="H49" i="1"/>
  <c r="C50" i="1"/>
  <c r="D50" i="1"/>
  <c r="E50" i="1"/>
  <c r="F50" i="1"/>
  <c r="G50" i="1"/>
  <c r="H50" i="1"/>
  <c r="C45" i="1"/>
  <c r="D45" i="1"/>
  <c r="E45" i="1"/>
  <c r="F45" i="1"/>
  <c r="G45" i="1"/>
  <c r="H45" i="1"/>
  <c r="C46" i="1"/>
  <c r="D46" i="1"/>
  <c r="E46" i="1"/>
  <c r="F46" i="1"/>
  <c r="G46" i="1"/>
  <c r="H46" i="1"/>
  <c r="B50" i="1"/>
  <c r="B49" i="1"/>
  <c r="B46" i="1"/>
  <c r="B45" i="1"/>
  <c r="K35" i="1"/>
  <c r="K36" i="1"/>
  <c r="K37" i="1"/>
  <c r="K38" i="1"/>
  <c r="K39" i="1"/>
  <c r="K40" i="1"/>
  <c r="K41" i="1"/>
  <c r="K42" i="1"/>
  <c r="C566" i="1"/>
  <c r="D566" i="1"/>
  <c r="E566" i="1"/>
  <c r="F566" i="1"/>
  <c r="G566" i="1"/>
  <c r="H566" i="1"/>
  <c r="I566" i="1"/>
  <c r="C567" i="1"/>
  <c r="D567" i="1"/>
  <c r="E567" i="1"/>
  <c r="F567" i="1"/>
  <c r="G567" i="1"/>
  <c r="H567" i="1"/>
  <c r="I567" i="1"/>
  <c r="C568" i="1"/>
  <c r="D568" i="1"/>
  <c r="E568" i="1"/>
  <c r="F568" i="1"/>
  <c r="G568" i="1"/>
  <c r="H568" i="1"/>
  <c r="I568" i="1"/>
  <c r="C569" i="1"/>
  <c r="D569" i="1"/>
  <c r="E569" i="1"/>
  <c r="F569" i="1"/>
  <c r="G569" i="1"/>
  <c r="H569" i="1"/>
  <c r="I569" i="1"/>
  <c r="C570" i="1"/>
  <c r="D570" i="1"/>
  <c r="E570" i="1"/>
  <c r="F570" i="1"/>
  <c r="G570" i="1"/>
  <c r="H570" i="1"/>
  <c r="I570" i="1"/>
  <c r="C571" i="1"/>
  <c r="D571" i="1"/>
  <c r="E571" i="1"/>
  <c r="F571" i="1"/>
  <c r="G571" i="1"/>
  <c r="H571" i="1"/>
  <c r="I571" i="1"/>
  <c r="C572" i="1"/>
  <c r="D572" i="1"/>
  <c r="E572" i="1"/>
  <c r="F572" i="1"/>
  <c r="G572" i="1"/>
  <c r="H572" i="1"/>
  <c r="I572" i="1"/>
  <c r="C573" i="1"/>
  <c r="D573" i="1"/>
  <c r="E573" i="1"/>
  <c r="F573" i="1"/>
  <c r="G573" i="1"/>
  <c r="H573" i="1"/>
  <c r="I573" i="1"/>
  <c r="I385" i="1"/>
  <c r="W70" i="1"/>
  <c r="X70" i="1"/>
  <c r="Y70" i="1"/>
  <c r="Z70" i="1"/>
  <c r="AA70" i="1"/>
  <c r="AB70" i="1"/>
  <c r="AC70" i="1"/>
  <c r="W71" i="1"/>
  <c r="X71" i="1"/>
  <c r="Y71" i="1"/>
  <c r="Z71" i="1"/>
  <c r="AA71" i="1"/>
  <c r="AB71" i="1"/>
  <c r="AC71" i="1"/>
  <c r="W72" i="1"/>
  <c r="X72" i="1"/>
  <c r="Y72" i="1"/>
  <c r="Z72" i="1"/>
  <c r="AA72" i="1"/>
  <c r="AB72" i="1"/>
  <c r="AC72" i="1"/>
  <c r="W73" i="1"/>
  <c r="X73" i="1"/>
  <c r="Y73" i="1"/>
  <c r="Z73" i="1"/>
  <c r="AA73" i="1"/>
  <c r="AB73" i="1"/>
  <c r="AC73" i="1"/>
  <c r="W74" i="1"/>
  <c r="X74" i="1"/>
  <c r="Y74" i="1"/>
  <c r="Z74" i="1"/>
  <c r="AA74" i="1"/>
  <c r="AB74" i="1"/>
  <c r="AC74" i="1"/>
  <c r="W75" i="1"/>
  <c r="X75" i="1"/>
  <c r="Y75" i="1"/>
  <c r="Z75" i="1"/>
  <c r="AA75" i="1"/>
  <c r="AB75" i="1"/>
  <c r="AC75" i="1"/>
  <c r="W76" i="1"/>
  <c r="X76" i="1"/>
  <c r="Y76" i="1"/>
  <c r="Z76" i="1"/>
  <c r="AA76" i="1"/>
  <c r="AB76" i="1"/>
  <c r="AC76" i="1"/>
  <c r="W77" i="1"/>
  <c r="X77" i="1"/>
  <c r="Y77" i="1"/>
  <c r="Z77" i="1"/>
  <c r="AA77" i="1"/>
  <c r="AB77" i="1"/>
  <c r="AC77" i="1"/>
  <c r="AO77" i="1"/>
  <c r="AO78" i="1"/>
  <c r="AO79" i="1"/>
  <c r="AO80" i="1"/>
  <c r="AO81" i="1"/>
  <c r="AO82" i="1"/>
  <c r="AO76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45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08" i="1"/>
  <c r="A196" i="1"/>
  <c r="A197" i="1"/>
  <c r="A198" i="1"/>
  <c r="A199" i="1"/>
  <c r="A200" i="1"/>
  <c r="A201" i="1"/>
  <c r="A202" i="1"/>
  <c r="A203" i="1"/>
  <c r="G74" i="1"/>
  <c r="F74" i="1"/>
  <c r="F73" i="1"/>
  <c r="E74" i="1"/>
  <c r="E73" i="1"/>
  <c r="E72" i="1"/>
  <c r="D74" i="1"/>
  <c r="D73" i="1"/>
  <c r="D72" i="1"/>
  <c r="D71" i="1"/>
  <c r="C74" i="1"/>
  <c r="C73" i="1"/>
  <c r="C72" i="1"/>
  <c r="C71" i="1"/>
  <c r="C70" i="1"/>
  <c r="B74" i="1"/>
  <c r="B73" i="1"/>
  <c r="B72" i="1"/>
  <c r="B71" i="1"/>
  <c r="B70" i="1"/>
  <c r="B69" i="1"/>
  <c r="B211" i="1"/>
  <c r="B227" i="1"/>
  <c r="A438" i="1"/>
  <c r="A437" i="1"/>
  <c r="A436" i="1"/>
  <c r="A435" i="1"/>
  <c r="A434" i="1"/>
  <c r="A433" i="1"/>
  <c r="A432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15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71" i="1"/>
  <c r="B124" i="1"/>
  <c r="B123" i="1"/>
  <c r="B122" i="1"/>
  <c r="B121" i="1"/>
  <c r="B120" i="1"/>
  <c r="B119" i="1"/>
  <c r="B118" i="1"/>
  <c r="E602" i="1"/>
  <c r="E601" i="1"/>
  <c r="E600" i="1"/>
  <c r="E599" i="1"/>
  <c r="E598" i="1"/>
  <c r="E597" i="1"/>
  <c r="E596" i="1"/>
  <c r="A74" i="1"/>
  <c r="A73" i="1"/>
  <c r="A72" i="1"/>
  <c r="A71" i="1"/>
  <c r="A70" i="1"/>
  <c r="A69" i="1"/>
  <c r="A68" i="1"/>
  <c r="C67" i="1"/>
  <c r="D67" i="1"/>
  <c r="E67" i="1"/>
  <c r="F67" i="1"/>
  <c r="G67" i="1"/>
  <c r="H67" i="1"/>
  <c r="B67" i="1"/>
  <c r="F597" i="1"/>
  <c r="F598" i="1"/>
  <c r="F599" i="1"/>
  <c r="F600" i="1"/>
  <c r="F601" i="1"/>
  <c r="F602" i="1"/>
  <c r="F596" i="1"/>
  <c r="I588" i="1"/>
  <c r="H588" i="1"/>
  <c r="G588" i="1"/>
  <c r="F588" i="1"/>
  <c r="E588" i="1"/>
  <c r="D588" i="1"/>
  <c r="C588" i="1"/>
  <c r="A62" i="1"/>
  <c r="A61" i="1"/>
  <c r="A60" i="1"/>
  <c r="A59" i="1"/>
  <c r="A58" i="1"/>
  <c r="A57" i="1"/>
  <c r="A56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B232" i="1" l="1"/>
  <c r="B212" i="1"/>
  <c r="B217" i="1"/>
  <c r="B233" i="1"/>
  <c r="B239" i="1"/>
  <c r="B218" i="1"/>
  <c r="I46" i="1"/>
  <c r="B216" i="1"/>
  <c r="B235" i="1"/>
  <c r="B225" i="1"/>
  <c r="B236" i="1"/>
  <c r="B224" i="1"/>
  <c r="B229" i="1"/>
  <c r="B230" i="1"/>
  <c r="B234" i="1"/>
  <c r="B209" i="1"/>
  <c r="I50" i="1"/>
  <c r="I45" i="1"/>
  <c r="B210" i="1"/>
  <c r="I49" i="1"/>
  <c r="AD76" i="1"/>
  <c r="AP75" i="1" a="1"/>
  <c r="AP75" i="1" s="1"/>
  <c r="AD77" i="1"/>
  <c r="AD73" i="1"/>
  <c r="AD70" i="1"/>
  <c r="AD71" i="1"/>
  <c r="AD75" i="1"/>
  <c r="AD72" i="1"/>
  <c r="AD74" i="1"/>
  <c r="B274" i="1"/>
  <c r="B259" i="1"/>
  <c r="B273" i="1"/>
  <c r="B269" i="1"/>
  <c r="B265" i="1"/>
  <c r="B264" i="1"/>
  <c r="B246" i="1"/>
  <c r="B260" i="1"/>
  <c r="B258" i="1"/>
  <c r="B250" i="1"/>
  <c r="B249" i="1"/>
  <c r="B254" i="1"/>
  <c r="B277" i="1"/>
  <c r="B272" i="1"/>
  <c r="B267" i="1"/>
  <c r="B253" i="1"/>
  <c r="B248" i="1"/>
  <c r="B262" i="1"/>
  <c r="B268" i="1"/>
  <c r="B276" i="1"/>
  <c r="B271" i="1"/>
  <c r="B257" i="1"/>
  <c r="B252" i="1"/>
  <c r="B247" i="1"/>
  <c r="B255" i="1"/>
  <c r="B263" i="1"/>
  <c r="B266" i="1"/>
  <c r="B275" i="1"/>
  <c r="B261" i="1"/>
  <c r="B256" i="1"/>
  <c r="B251" i="1"/>
  <c r="B270" i="1"/>
  <c r="C198" i="1"/>
  <c r="C272" i="1" s="1"/>
  <c r="C180" i="1"/>
  <c r="C254" i="1" s="1"/>
  <c r="C190" i="1"/>
  <c r="C264" i="1" s="1"/>
  <c r="C173" i="1"/>
  <c r="C247" i="1" s="1"/>
  <c r="C192" i="1"/>
  <c r="C266" i="1" s="1"/>
  <c r="C191" i="1"/>
  <c r="C265" i="1" s="1"/>
  <c r="C189" i="1"/>
  <c r="C263" i="1" s="1"/>
  <c r="C177" i="1"/>
  <c r="C251" i="1" s="1"/>
  <c r="C197" i="1"/>
  <c r="C271" i="1" s="1"/>
  <c r="C179" i="1"/>
  <c r="C253" i="1" s="1"/>
  <c r="C188" i="1"/>
  <c r="C262" i="1" s="1"/>
  <c r="C187" i="1"/>
  <c r="C261" i="1" s="1"/>
  <c r="C175" i="1"/>
  <c r="C249" i="1" s="1"/>
  <c r="C203" i="1"/>
  <c r="C277" i="1" s="1"/>
  <c r="C186" i="1"/>
  <c r="C260" i="1" s="1"/>
  <c r="C174" i="1"/>
  <c r="C248" i="1" s="1"/>
  <c r="C196" i="1"/>
  <c r="C270" i="1" s="1"/>
  <c r="C201" i="1"/>
  <c r="C275" i="1" s="1"/>
  <c r="C178" i="1"/>
  <c r="C252" i="1" s="1"/>
  <c r="C185" i="1"/>
  <c r="C259" i="1" s="1"/>
  <c r="C199" i="1"/>
  <c r="C273" i="1" s="1"/>
  <c r="C172" i="1"/>
  <c r="C246" i="1" s="1"/>
  <c r="C184" i="1"/>
  <c r="C258" i="1" s="1"/>
  <c r="C202" i="1"/>
  <c r="C276" i="1" s="1"/>
  <c r="C176" i="1"/>
  <c r="C250" i="1" s="1"/>
  <c r="C200" i="1"/>
  <c r="C274" i="1" s="1"/>
  <c r="C195" i="1"/>
  <c r="C269" i="1" s="1"/>
  <c r="C183" i="1"/>
  <c r="C257" i="1" s="1"/>
  <c r="C194" i="1"/>
  <c r="C268" i="1" s="1"/>
  <c r="C182" i="1"/>
  <c r="C256" i="1" s="1"/>
  <c r="C193" i="1"/>
  <c r="C267" i="1" s="1"/>
  <c r="C181" i="1"/>
  <c r="C255" i="1" s="1"/>
  <c r="AC712" i="1"/>
  <c r="AD723" i="1"/>
  <c r="AD724" i="1"/>
  <c r="AH724" i="1"/>
  <c r="AH725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D260" i="1" l="1"/>
  <c r="D265" i="1"/>
  <c r="D256" i="1"/>
  <c r="D262" i="1"/>
  <c r="D273" i="1"/>
  <c r="D259" i="1"/>
  <c r="D264" i="1"/>
  <c r="D268" i="1"/>
  <c r="D274" i="1"/>
  <c r="D266" i="1"/>
  <c r="D250" i="1"/>
  <c r="D270" i="1"/>
  <c r="D263" i="1"/>
  <c r="D258" i="1"/>
  <c r="D249" i="1"/>
  <c r="D267" i="1"/>
  <c r="D246" i="1"/>
  <c r="D272" i="1"/>
  <c r="D277" i="1"/>
  <c r="D276" i="1"/>
  <c r="D269" i="1"/>
  <c r="D257" i="1"/>
  <c r="D253" i="1"/>
  <c r="D251" i="1"/>
  <c r="D271" i="1"/>
  <c r="D254" i="1"/>
  <c r="D261" i="1"/>
  <c r="D255" i="1"/>
  <c r="D275" i="1"/>
  <c r="D247" i="1"/>
  <c r="D252" i="1"/>
  <c r="D248" i="1"/>
  <c r="AH726" i="1"/>
  <c r="AD726" i="1"/>
  <c r="AD1093" i="1" s="1"/>
  <c r="AK2604" i="1"/>
  <c r="AK1621" i="1"/>
  <c r="AK2481" i="1"/>
  <c r="AK2479" i="1"/>
  <c r="AK2666" i="1"/>
  <c r="AK2709" i="1"/>
  <c r="AK2394" i="1"/>
  <c r="AK2526" i="1"/>
  <c r="AK2489" i="1"/>
  <c r="AK2317" i="1"/>
  <c r="AK2149" i="1"/>
  <c r="AK2549" i="1"/>
  <c r="AK2293" i="1"/>
  <c r="AK2638" i="1"/>
  <c r="AK2685" i="1"/>
  <c r="AK1933" i="1"/>
  <c r="AK2379" i="1"/>
  <c r="AK2693" i="1"/>
  <c r="AK2019" i="1"/>
  <c r="AK2668" i="1"/>
  <c r="AK2403" i="1"/>
  <c r="AK2586" i="1"/>
  <c r="AK2661" i="1"/>
  <c r="AK2626" i="1"/>
  <c r="AK2223" i="1"/>
  <c r="AK2213" i="1"/>
  <c r="AK2643" i="1"/>
  <c r="AK2497" i="1"/>
  <c r="AK2413" i="1"/>
  <c r="AK2186" i="1"/>
  <c r="AK2085" i="1"/>
  <c r="AK2078" i="1"/>
  <c r="AK2294" i="1"/>
  <c r="AK2674" i="1"/>
  <c r="AK2595" i="1"/>
  <c r="AK2534" i="1"/>
  <c r="AK2453" i="1"/>
  <c r="AK978" i="1"/>
  <c r="AK2563" i="1"/>
  <c r="AK2601" i="1"/>
  <c r="AK2629" i="1"/>
  <c r="AK2702" i="1"/>
  <c r="AK2391" i="1"/>
  <c r="AK2511" i="1"/>
  <c r="AK2552" i="1"/>
  <c r="AK2677" i="1"/>
  <c r="AK2686" i="1"/>
  <c r="AK1983" i="1"/>
  <c r="AK1276" i="1"/>
  <c r="AK1970" i="1"/>
  <c r="AK2337" i="1"/>
  <c r="AK2381" i="1"/>
  <c r="AK2568" i="1"/>
  <c r="AK2193" i="1"/>
  <c r="AK2273" i="1"/>
  <c r="AK2520" i="1"/>
  <c r="AK2588" i="1"/>
  <c r="AK2622" i="1"/>
  <c r="AK2641" i="1"/>
  <c r="AK2676" i="1"/>
  <c r="AK2555" i="1"/>
  <c r="AK2519" i="1"/>
  <c r="AK2407" i="1"/>
  <c r="AK2185" i="1"/>
  <c r="AK1791" i="1"/>
  <c r="AK2631" i="1"/>
  <c r="AK2031" i="1"/>
  <c r="AK2659" i="1"/>
  <c r="AK2525" i="1"/>
  <c r="AK2148" i="1"/>
  <c r="AK1269" i="1"/>
  <c r="AK2723" i="1"/>
  <c r="AK2682" i="1"/>
  <c r="AK2680" i="1"/>
  <c r="AK2669" i="1"/>
  <c r="AK2639" i="1"/>
  <c r="AK2557" i="1"/>
  <c r="AK2076" i="1"/>
  <c r="AK2067" i="1"/>
  <c r="AK2657" i="1"/>
  <c r="AK2538" i="1"/>
  <c r="AK2494" i="1"/>
  <c r="AK2353" i="1"/>
  <c r="AK2184" i="1"/>
  <c r="AK2580" i="1"/>
  <c r="AK2166" i="1"/>
  <c r="AK1553" i="1"/>
  <c r="AK2662" i="1"/>
  <c r="AK2632" i="1"/>
  <c r="AK2463" i="1"/>
  <c r="AK2354" i="1"/>
  <c r="AK1113" i="1"/>
  <c r="AK2715" i="1"/>
  <c r="AK2503" i="1"/>
  <c r="AK2347" i="1"/>
  <c r="AK2054" i="1"/>
  <c r="AK2033" i="1"/>
  <c r="AK1176" i="1"/>
  <c r="AK867" i="1"/>
  <c r="AK953" i="1"/>
  <c r="AK1015" i="1"/>
  <c r="AK1087" i="1"/>
  <c r="AK1148" i="1"/>
  <c r="AK1212" i="1"/>
  <c r="AK1215" i="1"/>
  <c r="AK1352" i="1"/>
  <c r="AK1373" i="1"/>
  <c r="AK1397" i="1"/>
  <c r="AK1421" i="1"/>
  <c r="AK1445" i="1"/>
  <c r="AK1070" i="1"/>
  <c r="AK1094" i="1"/>
  <c r="AK1114" i="1"/>
  <c r="AK1180" i="1"/>
  <c r="AK1192" i="1"/>
  <c r="AK1238" i="1"/>
  <c r="AK1306" i="1"/>
  <c r="AK1330" i="1"/>
  <c r="AK1368" i="1"/>
  <c r="AK1369" i="1"/>
  <c r="AK1243" i="1"/>
  <c r="AK1344" i="1"/>
  <c r="AK1371" i="1"/>
  <c r="AK1395" i="1"/>
  <c r="AK1419" i="1"/>
  <c r="AK938" i="1"/>
  <c r="AK965" i="1"/>
  <c r="AK1054" i="1"/>
  <c r="AK1182" i="1"/>
  <c r="AK1237" i="1"/>
  <c r="AK1249" i="1"/>
  <c r="AK1270" i="1"/>
  <c r="AK1285" i="1"/>
  <c r="AK1300" i="1"/>
  <c r="AK1305" i="1"/>
  <c r="AK1328" i="1"/>
  <c r="AK1157" i="1"/>
  <c r="AK1162" i="1"/>
  <c r="AK1224" i="1"/>
  <c r="AK1240" i="1"/>
  <c r="AK1309" i="1"/>
  <c r="AK1383" i="1"/>
  <c r="AK1407" i="1"/>
  <c r="AK925" i="1"/>
  <c r="AK1011" i="1"/>
  <c r="AK1078" i="1"/>
  <c r="AK1216" i="1"/>
  <c r="AK1234" i="1"/>
  <c r="AK1251" i="1"/>
  <c r="AK1303" i="1"/>
  <c r="AK1315" i="1"/>
  <c r="AK1323" i="1"/>
  <c r="AK886" i="1"/>
  <c r="AK998" i="1"/>
  <c r="AK1280" i="1"/>
  <c r="AK1362" i="1"/>
  <c r="AK1389" i="1"/>
  <c r="AK1417" i="1"/>
  <c r="AK1459" i="1"/>
  <c r="AK1474" i="1"/>
  <c r="AK1498" i="1"/>
  <c r="AK1522" i="1"/>
  <c r="AK1546" i="1"/>
  <c r="AK1570" i="1"/>
  <c r="AK1608" i="1"/>
  <c r="AK1656" i="1"/>
  <c r="AK1746" i="1"/>
  <c r="AK862" i="1"/>
  <c r="AK1081" i="1"/>
  <c r="AK1126" i="1"/>
  <c r="AK1175" i="1"/>
  <c r="AK1191" i="1"/>
  <c r="AK1260" i="1"/>
  <c r="AK1262" i="1"/>
  <c r="AK1308" i="1"/>
  <c r="AK1316" i="1"/>
  <c r="AK1324" i="1"/>
  <c r="AK1341" i="1"/>
  <c r="AK1399" i="1"/>
  <c r="AK1405" i="1"/>
  <c r="AK1416" i="1"/>
  <c r="AK1433" i="1"/>
  <c r="AK912" i="1"/>
  <c r="AK1200" i="1"/>
  <c r="AK1245" i="1"/>
  <c r="AK1297" i="1"/>
  <c r="AK1378" i="1"/>
  <c r="AK1457" i="1"/>
  <c r="AK1758" i="1"/>
  <c r="AK839" i="1"/>
  <c r="AK1076" i="1"/>
  <c r="AK1160" i="1"/>
  <c r="AK1267" i="1"/>
  <c r="AK1279" i="1"/>
  <c r="AK1357" i="1"/>
  <c r="AK1393" i="1"/>
  <c r="AK1404" i="1"/>
  <c r="AK1440" i="1"/>
  <c r="AK1465" i="1"/>
  <c r="AK1075" i="1"/>
  <c r="AK1170" i="1"/>
  <c r="AK1298" i="1"/>
  <c r="AK1338" i="1"/>
  <c r="AK1461" i="1"/>
  <c r="AK1287" i="1"/>
  <c r="AK1353" i="1"/>
  <c r="AK1385" i="1"/>
  <c r="AK1455" i="1"/>
  <c r="AK1500" i="1"/>
  <c r="AK1560" i="1"/>
  <c r="AK1616" i="1"/>
  <c r="AK1661" i="1"/>
  <c r="AK1747" i="1"/>
  <c r="AK1770" i="1"/>
  <c r="AK1794" i="1"/>
  <c r="AK1800" i="1"/>
  <c r="AK866" i="1"/>
  <c r="AK1138" i="1"/>
  <c r="AK1236" i="1"/>
  <c r="AK1282" i="1"/>
  <c r="AK1365" i="1"/>
  <c r="AK1409" i="1"/>
  <c r="AK1452" i="1"/>
  <c r="AK1469" i="1"/>
  <c r="AK1504" i="1"/>
  <c r="AK1574" i="1"/>
  <c r="AK1591" i="1"/>
  <c r="AK1600" i="1"/>
  <c r="AK1615" i="1"/>
  <c r="AK1108" i="1"/>
  <c r="AK1168" i="1"/>
  <c r="AK1458" i="1"/>
  <c r="AK1468" i="1"/>
  <c r="AK1488" i="1"/>
  <c r="AK1517" i="1"/>
  <c r="AK1614" i="1"/>
  <c r="AK1692" i="1"/>
  <c r="AK1264" i="1"/>
  <c r="AK1381" i="1"/>
  <c r="AK1387" i="1"/>
  <c r="AK1411" i="1"/>
  <c r="AK1434" i="1"/>
  <c r="AK1464" i="1"/>
  <c r="AK1478" i="1"/>
  <c r="AK1483" i="1"/>
  <c r="AK1510" i="1"/>
  <c r="AK1516" i="1"/>
  <c r="AK1537" i="1"/>
  <c r="AK1552" i="1"/>
  <c r="AK1120" i="1"/>
  <c r="AK1190" i="1"/>
  <c r="AK1201" i="1"/>
  <c r="AK1296" i="1"/>
  <c r="AK1342" i="1"/>
  <c r="AK1377" i="1"/>
  <c r="AK1401" i="1"/>
  <c r="AK1413" i="1"/>
  <c r="AK1476" i="1"/>
  <c r="AK1486" i="1"/>
  <c r="AK1541" i="1"/>
  <c r="AK1620" i="1"/>
  <c r="AK1274" i="1"/>
  <c r="AK1386" i="1"/>
  <c r="AK1512" i="1"/>
  <c r="AK1644" i="1"/>
  <c r="AK1662" i="1"/>
  <c r="AK1668" i="1"/>
  <c r="AK1726" i="1"/>
  <c r="AK1776" i="1"/>
  <c r="AK1806" i="1"/>
  <c r="AK1830" i="1"/>
  <c r="AK1854" i="1"/>
  <c r="AK1878" i="1"/>
  <c r="AK1902" i="1"/>
  <c r="AK985" i="1"/>
  <c r="AK1131" i="1"/>
  <c r="AK1139" i="1"/>
  <c r="AK1317" i="1"/>
  <c r="AK1322" i="1"/>
  <c r="AK1390" i="1"/>
  <c r="AK1589" i="1"/>
  <c r="AK1649" i="1"/>
  <c r="AK1678" i="1"/>
  <c r="AK1697" i="1"/>
  <c r="AK1704" i="1"/>
  <c r="AK1733" i="1"/>
  <c r="AK1760" i="1"/>
  <c r="AK1761" i="1"/>
  <c r="AK1053" i="1"/>
  <c r="AK1083" i="1"/>
  <c r="AK1213" i="1"/>
  <c r="AK1311" i="1"/>
  <c r="AK1392" i="1"/>
  <c r="AK1548" i="1"/>
  <c r="AK1596" i="1"/>
  <c r="AK1618" i="1"/>
  <c r="AK1622" i="1"/>
  <c r="AK1673" i="1"/>
  <c r="AK1738" i="1"/>
  <c r="AK1828" i="1"/>
  <c r="AK1852" i="1"/>
  <c r="AK1876" i="1"/>
  <c r="AK1900" i="1"/>
  <c r="AK1439" i="1"/>
  <c r="AK1451" i="1"/>
  <c r="AK1502" i="1"/>
  <c r="AK1540" i="1"/>
  <c r="AK1556" i="1"/>
  <c r="AK1572" i="1"/>
  <c r="AK1648" i="1"/>
  <c r="AK1672" i="1"/>
  <c r="AK1690" i="1"/>
  <c r="AK1255" i="1"/>
  <c r="AK1304" i="1"/>
  <c r="AK1340" i="1"/>
  <c r="AK1366" i="1"/>
  <c r="AK1414" i="1"/>
  <c r="AK1489" i="1"/>
  <c r="AK1519" i="1"/>
  <c r="AK1624" i="1"/>
  <c r="AK1645" i="1"/>
  <c r="AK1680" i="1"/>
  <c r="AK1711" i="1"/>
  <c r="AK1741" i="1"/>
  <c r="AK1106" i="1"/>
  <c r="AK1375" i="1"/>
  <c r="AK1429" i="1"/>
  <c r="AK1564" i="1"/>
  <c r="AK1578" i="1"/>
  <c r="AK1588" i="1"/>
  <c r="AK1598" i="1"/>
  <c r="AK1676" i="1"/>
  <c r="AK1695" i="1"/>
  <c r="AK1714" i="1"/>
  <c r="AK1757" i="1"/>
  <c r="AK1824" i="1"/>
  <c r="AK1896" i="1"/>
  <c r="AK1904" i="1"/>
  <c r="AK1928" i="1"/>
  <c r="AK1952" i="1"/>
  <c r="AK1976" i="1"/>
  <c r="AK2000" i="1"/>
  <c r="AK2024" i="1"/>
  <c r="AK2048" i="1"/>
  <c r="AK2089" i="1"/>
  <c r="AK2090" i="1"/>
  <c r="AK2113" i="1"/>
  <c r="AK2114" i="1"/>
  <c r="AK2137" i="1"/>
  <c r="AK2138" i="1"/>
  <c r="AK2197" i="1"/>
  <c r="AK2198" i="1"/>
  <c r="AK1197" i="1"/>
  <c r="AK1239" i="1"/>
  <c r="AK1642" i="1"/>
  <c r="AK1734" i="1"/>
  <c r="AK1779" i="1"/>
  <c r="AK1816" i="1"/>
  <c r="AK1823" i="1"/>
  <c r="AK1109" i="1"/>
  <c r="AK1203" i="1"/>
  <c r="AK1493" i="1"/>
  <c r="AK1664" i="1"/>
  <c r="AK1670" i="1"/>
  <c r="AK1710" i="1"/>
  <c r="AK1713" i="1"/>
  <c r="AK1716" i="1"/>
  <c r="AK1767" i="1"/>
  <c r="AK1790" i="1"/>
  <c r="AK1822" i="1"/>
  <c r="AK1894" i="1"/>
  <c r="AK2167" i="1"/>
  <c r="AK2168" i="1"/>
  <c r="AK2203" i="1"/>
  <c r="AK2204" i="1"/>
  <c r="AK1169" i="1"/>
  <c r="AK1402" i="1"/>
  <c r="AK1431" i="1"/>
  <c r="AK1453" i="1"/>
  <c r="AK1507" i="1"/>
  <c r="AK1524" i="1"/>
  <c r="AK1529" i="1"/>
  <c r="AK1561" i="1"/>
  <c r="AK1573" i="1"/>
  <c r="AK1632" i="1"/>
  <c r="AK1646" i="1"/>
  <c r="AK1681" i="1"/>
  <c r="AK1700" i="1"/>
  <c r="AK1707" i="1"/>
  <c r="AK1720" i="1"/>
  <c r="AK1750" i="1"/>
  <c r="AK1771" i="1"/>
  <c r="AK1778" i="1"/>
  <c r="AK1782" i="1"/>
  <c r="AK1807" i="1"/>
  <c r="AK1263" i="1"/>
  <c r="AK1438" i="1"/>
  <c r="AK1508" i="1"/>
  <c r="AK1513" i="1"/>
  <c r="AK1584" i="1"/>
  <c r="AK1818" i="1"/>
  <c r="AK1840" i="1"/>
  <c r="AK1847" i="1"/>
  <c r="AK1155" i="1"/>
  <c r="AK1698" i="1"/>
  <c r="AK1718" i="1"/>
  <c r="AK1728" i="1"/>
  <c r="AK1780" i="1"/>
  <c r="AK1792" i="1"/>
  <c r="AK1916" i="1"/>
  <c r="AK1922" i="1"/>
  <c r="AK1930" i="1"/>
  <c r="AK1988" i="1"/>
  <c r="AK1994" i="1"/>
  <c r="AK2002" i="1"/>
  <c r="AK2060" i="1"/>
  <c r="AK2107" i="1"/>
  <c r="AK2117" i="1"/>
  <c r="AK2142" i="1"/>
  <c r="AK2156" i="1"/>
  <c r="AK2173" i="1"/>
  <c r="AK2209" i="1"/>
  <c r="AK2221" i="1"/>
  <c r="AK1350" i="1"/>
  <c r="AK1495" i="1"/>
  <c r="AK1526" i="1"/>
  <c r="AK1735" i="1"/>
  <c r="AK1812" i="1"/>
  <c r="AK1821" i="1"/>
  <c r="AK1869" i="1"/>
  <c r="AK1879" i="1"/>
  <c r="AK1943" i="1"/>
  <c r="AK2015" i="1"/>
  <c r="AK1450" i="1"/>
  <c r="AK1550" i="1"/>
  <c r="AK1579" i="1"/>
  <c r="AK1888" i="1"/>
  <c r="AK1972" i="1"/>
  <c r="AK2044" i="1"/>
  <c r="AK2155" i="1"/>
  <c r="AK1299" i="1"/>
  <c r="AK1426" i="1"/>
  <c r="AK1565" i="1"/>
  <c r="AK1625" i="1"/>
  <c r="AK1636" i="1"/>
  <c r="AK1702" i="1"/>
  <c r="AK1805" i="1"/>
  <c r="AK1872" i="1"/>
  <c r="AK1883" i="1"/>
  <c r="AK1935" i="1"/>
  <c r="AK1936" i="1"/>
  <c r="AK1942" i="1"/>
  <c r="AK1971" i="1"/>
  <c r="AK2007" i="1"/>
  <c r="AK2008" i="1"/>
  <c r="AK2014" i="1"/>
  <c r="AK1534" i="1"/>
  <c r="AK1558" i="1"/>
  <c r="AK1576" i="1"/>
  <c r="AK1603" i="1"/>
  <c r="AK1663" i="1"/>
  <c r="AK1764" i="1"/>
  <c r="AK1766" i="1"/>
  <c r="AK1842" i="1"/>
  <c r="AK1846" i="1"/>
  <c r="AK1870" i="1"/>
  <c r="AK1890" i="1"/>
  <c r="AK1967" i="1"/>
  <c r="AK2039" i="1"/>
  <c r="AK1231" i="1"/>
  <c r="AK1703" i="1"/>
  <c r="AK1712" i="1"/>
  <c r="AK1769" i="1"/>
  <c r="AK1788" i="1"/>
  <c r="AK1810" i="1"/>
  <c r="AK1836" i="1"/>
  <c r="AK1864" i="1"/>
  <c r="AK1934" i="1"/>
  <c r="AK1946" i="1"/>
  <c r="AK1996" i="1"/>
  <c r="AK2042" i="1"/>
  <c r="AK2065" i="1"/>
  <c r="AK2069" i="1"/>
  <c r="AK2083" i="1"/>
  <c r="AK2094" i="1"/>
  <c r="AK2121" i="1"/>
  <c r="AK2154" i="1"/>
  <c r="AK2183" i="1"/>
  <c r="AK2285" i="1"/>
  <c r="AK1506" i="1"/>
  <c r="AK1666" i="1"/>
  <c r="AK1765" i="1"/>
  <c r="AK1786" i="1"/>
  <c r="AK1918" i="1"/>
  <c r="AK1931" i="1"/>
  <c r="AK2020" i="1"/>
  <c r="AK2126" i="1"/>
  <c r="AK2164" i="1"/>
  <c r="AK2182" i="1"/>
  <c r="AK2192" i="1"/>
  <c r="AK2206" i="1"/>
  <c r="AK2210" i="1"/>
  <c r="AK2240" i="1"/>
  <c r="AK2241" i="1"/>
  <c r="AK2262" i="1"/>
  <c r="AK2283" i="1"/>
  <c r="AK2303" i="1"/>
  <c r="AK2323" i="1"/>
  <c r="AK2345" i="1"/>
  <c r="AK2364" i="1"/>
  <c r="AK2365" i="1"/>
  <c r="AK2367" i="1"/>
  <c r="AK1492" i="1"/>
  <c r="AK1544" i="1"/>
  <c r="AK1628" i="1"/>
  <c r="AK1651" i="1"/>
  <c r="AK1940" i="1"/>
  <c r="AK1964" i="1"/>
  <c r="AK1995" i="1"/>
  <c r="AK2036" i="1"/>
  <c r="AK2103" i="1"/>
  <c r="AK2132" i="1"/>
  <c r="AK2163" i="1"/>
  <c r="AK2181" i="1"/>
  <c r="AK2220" i="1"/>
  <c r="AK2261" i="1"/>
  <c r="AK2343" i="1"/>
  <c r="AK2369" i="1"/>
  <c r="AK2417" i="1"/>
  <c r="AK1688" i="1"/>
  <c r="AK1706" i="1"/>
  <c r="AK1740" i="1"/>
  <c r="AK1752" i="1"/>
  <c r="AK1871" i="1"/>
  <c r="AK1911" i="1"/>
  <c r="AK1982" i="1"/>
  <c r="AK2026" i="1"/>
  <c r="AK2093" i="1"/>
  <c r="AK2097" i="1"/>
  <c r="AK2098" i="1"/>
  <c r="AK2120" i="1"/>
  <c r="AK2125" i="1"/>
  <c r="AK2176" i="1"/>
  <c r="AK2191" i="1"/>
  <c r="AK2214" i="1"/>
  <c r="AK2230" i="1"/>
  <c r="AK2231" i="1"/>
  <c r="AK2238" i="1"/>
  <c r="AK2259" i="1"/>
  <c r="AK2279" i="1"/>
  <c r="AK2299" i="1"/>
  <c r="AK2321" i="1"/>
  <c r="AK1652" i="1"/>
  <c r="AK1669" i="1"/>
  <c r="AK1895" i="1"/>
  <c r="AK1906" i="1"/>
  <c r="AK1947" i="1"/>
  <c r="AK1990" i="1"/>
  <c r="AK2003" i="1"/>
  <c r="AK2043" i="1"/>
  <c r="AK2050" i="1"/>
  <c r="AK2084" i="1"/>
  <c r="AK2095" i="1"/>
  <c r="AK2106" i="1"/>
  <c r="AK2128" i="1"/>
  <c r="AK2144" i="1"/>
  <c r="AK2216" i="1"/>
  <c r="AK2222" i="1"/>
  <c r="AK2249" i="1"/>
  <c r="AK2331" i="1"/>
  <c r="AK1991" i="1"/>
  <c r="AK2018" i="1"/>
  <c r="AK2096" i="1"/>
  <c r="AK2141" i="1"/>
  <c r="AK2152" i="1"/>
  <c r="AK2157" i="1"/>
  <c r="AK2190" i="1"/>
  <c r="AK2233" i="1"/>
  <c r="AK2256" i="1"/>
  <c r="AK2271" i="1"/>
  <c r="AK2357" i="1"/>
  <c r="AK2360" i="1"/>
  <c r="AK2539" i="1"/>
  <c r="AK2540" i="1"/>
  <c r="AK2575" i="1"/>
  <c r="AK2576" i="1"/>
  <c r="AK2611" i="1"/>
  <c r="AK2612" i="1"/>
  <c r="AK2647" i="1"/>
  <c r="AK2648" i="1"/>
  <c r="AK2683" i="1"/>
  <c r="AK2684" i="1"/>
  <c r="AK2719" i="1"/>
  <c r="AK2720" i="1"/>
  <c r="AK1861" i="1"/>
  <c r="AK1923" i="1"/>
  <c r="AK2074" i="1"/>
  <c r="AK2077" i="1"/>
  <c r="AK2119" i="1"/>
  <c r="AK2147" i="1"/>
  <c r="AK2160" i="1"/>
  <c r="AK2170" i="1"/>
  <c r="AK2211" i="1"/>
  <c r="AK2247" i="1"/>
  <c r="AK2295" i="1"/>
  <c r="AK2383" i="1"/>
  <c r="AK2396" i="1"/>
  <c r="AK2431" i="1"/>
  <c r="AK2443" i="1"/>
  <c r="AK2444" i="1"/>
  <c r="AK2472" i="1"/>
  <c r="AK2486" i="1"/>
  <c r="AK2501" i="1"/>
  <c r="AK1722" i="1"/>
  <c r="AK1843" i="1"/>
  <c r="AK1913" i="1"/>
  <c r="AK1948" i="1"/>
  <c r="AK1984" i="1"/>
  <c r="AK2006" i="1"/>
  <c r="AK2027" i="1"/>
  <c r="AK2277" i="1"/>
  <c r="AK2378" i="1"/>
  <c r="AK2545" i="1"/>
  <c r="AK2546" i="1"/>
  <c r="AK2581" i="1"/>
  <c r="AK2582" i="1"/>
  <c r="AK2617" i="1"/>
  <c r="AK2618" i="1"/>
  <c r="AK2653" i="1"/>
  <c r="AK2654" i="1"/>
  <c r="AK2689" i="1"/>
  <c r="AK2690" i="1"/>
  <c r="AK2725" i="1"/>
  <c r="AK2726" i="1"/>
  <c r="AK1214" i="1"/>
  <c r="AK1693" i="1"/>
  <c r="AK1793" i="1"/>
  <c r="AK1813" i="1"/>
  <c r="AK1833" i="1"/>
  <c r="AK1848" i="1"/>
  <c r="AK1866" i="1"/>
  <c r="AK1981" i="1"/>
  <c r="AK2129" i="1"/>
  <c r="AK2143" i="1"/>
  <c r="AK2151" i="1"/>
  <c r="AK2162" i="1"/>
  <c r="AK2224" i="1"/>
  <c r="AK2227" i="1"/>
  <c r="AK2229" i="1"/>
  <c r="AK2252" i="1"/>
  <c r="AK2334" i="1"/>
  <c r="AK2382" i="1"/>
  <c r="AK2395" i="1"/>
  <c r="AK2429" i="1"/>
  <c r="AK2441" i="1"/>
  <c r="AK2455" i="1"/>
  <c r="AK2456" i="1"/>
  <c r="AK1597" i="1"/>
  <c r="AK1613" i="1"/>
  <c r="AK1867" i="1"/>
  <c r="AK2012" i="1"/>
  <c r="AK2038" i="1"/>
  <c r="AK2053" i="1"/>
  <c r="AK2133" i="1"/>
  <c r="AK2161" i="1"/>
  <c r="AK2188" i="1"/>
  <c r="AK2217" i="1"/>
  <c r="AK2307" i="1"/>
  <c r="AK2328" i="1"/>
  <c r="AK2340" i="1"/>
  <c r="AK2375" i="1"/>
  <c r="AK2393" i="1"/>
  <c r="AK2424" i="1"/>
  <c r="AK2448" i="1"/>
  <c r="AK1686" i="1"/>
  <c r="AK1924" i="1"/>
  <c r="AK1978" i="1"/>
  <c r="AK2237" i="1"/>
  <c r="AK2341" i="1"/>
  <c r="AK2359" i="1"/>
  <c r="AK2484" i="1"/>
  <c r="AK2600" i="1"/>
  <c r="AK2636" i="1"/>
  <c r="AK2672" i="1"/>
  <c r="AK2708" i="1"/>
  <c r="AK1364" i="1"/>
  <c r="AK1536" i="1"/>
  <c r="AK1637" i="1"/>
  <c r="AK1811" i="1"/>
  <c r="AK1909" i="1"/>
  <c r="AK2102" i="1"/>
  <c r="AK2251" i="1"/>
  <c r="AK2348" i="1"/>
  <c r="AK2385" i="1"/>
  <c r="AK2415" i="1"/>
  <c r="AK2436" i="1"/>
  <c r="AK2508" i="1"/>
  <c r="AK2517" i="1"/>
  <c r="AK2548" i="1"/>
  <c r="AK2554" i="1"/>
  <c r="AK2559" i="1"/>
  <c r="AK2585" i="1"/>
  <c r="AK2591" i="1"/>
  <c r="AK2599" i="1"/>
  <c r="AK2635" i="1"/>
  <c r="AK2671" i="1"/>
  <c r="AK2707" i="1"/>
  <c r="AK1543" i="1"/>
  <c r="AK1731" i="1"/>
  <c r="AK1919" i="1"/>
  <c r="AK2072" i="1"/>
  <c r="AK2131" i="1"/>
  <c r="AK2146" i="1"/>
  <c r="AK2228" i="1"/>
  <c r="AK2276" i="1"/>
  <c r="AK2298" i="1"/>
  <c r="AK2377" i="1"/>
  <c r="AK2405" i="1"/>
  <c r="AK2542" i="1"/>
  <c r="AK2584" i="1"/>
  <c r="AK2624" i="1"/>
  <c r="AK2660" i="1"/>
  <c r="AK2696" i="1"/>
  <c r="AK2062" i="1"/>
  <c r="AK2100" i="1"/>
  <c r="AK2207" i="1"/>
  <c r="AK2215" i="1"/>
  <c r="AK2265" i="1"/>
  <c r="AK2274" i="1"/>
  <c r="AK2388" i="1"/>
  <c r="AK2423" i="1"/>
  <c r="AK2426" i="1"/>
  <c r="AK2454" i="1"/>
  <c r="AK2461" i="1"/>
  <c r="AK2466" i="1"/>
  <c r="AK2498" i="1"/>
  <c r="AK2522" i="1"/>
  <c r="AK2536" i="1"/>
  <c r="AK2565" i="1"/>
  <c r="AK2578" i="1"/>
  <c r="AK2589" i="1"/>
  <c r="AK2598" i="1"/>
  <c r="AK2606" i="1"/>
  <c r="AK2634" i="1"/>
  <c r="AK2642" i="1"/>
  <c r="AK2670" i="1"/>
  <c r="AK2678" i="1"/>
  <c r="AK2706" i="1"/>
  <c r="AK2714" i="1"/>
  <c r="AK1819" i="1"/>
  <c r="AK1966" i="1"/>
  <c r="AK2063" i="1"/>
  <c r="AK2212" i="1"/>
  <c r="AK2287" i="1"/>
  <c r="AK2319" i="1"/>
  <c r="AK2349" i="1"/>
  <c r="AK2355" i="1"/>
  <c r="AK2532" i="1"/>
  <c r="AK2587" i="1"/>
  <c r="AK2620" i="1"/>
  <c r="AK2656" i="1"/>
  <c r="AK2692" i="1"/>
  <c r="AK2728" i="1"/>
  <c r="AK1954" i="1"/>
  <c r="AK2234" i="1"/>
  <c r="AK2376" i="1"/>
  <c r="AK2516" i="1"/>
  <c r="AK2528" i="1"/>
  <c r="AK2531" i="1"/>
  <c r="AK2571" i="1"/>
  <c r="AK2695" i="1"/>
  <c r="AK2275" i="1"/>
  <c r="AK2460" i="1"/>
  <c r="AK2468" i="1"/>
  <c r="AK2567" i="1"/>
  <c r="AK2593" i="1"/>
  <c r="AK2596" i="1"/>
  <c r="AK2603" i="1"/>
  <c r="AK2633" i="1"/>
  <c r="AK2640" i="1"/>
  <c r="AK2650" i="1"/>
  <c r="AK2667" i="1"/>
  <c r="AK2701" i="1"/>
  <c r="AK2704" i="1"/>
  <c r="AK2711" i="1"/>
  <c r="AK2180" i="1"/>
  <c r="AK2200" i="1"/>
  <c r="AK2316" i="1"/>
  <c r="AK2425" i="1"/>
  <c r="AK2480" i="1"/>
  <c r="AK2521" i="1"/>
  <c r="AK2551" i="1"/>
  <c r="AK2558" i="1"/>
  <c r="AK2605" i="1"/>
  <c r="AK2630" i="1"/>
  <c r="AK2664" i="1"/>
  <c r="AK2673" i="1"/>
  <c r="AK2713" i="1"/>
  <c r="AK1743" i="1"/>
  <c r="AK2101" i="1"/>
  <c r="AK2118" i="1"/>
  <c r="AK2150" i="1"/>
  <c r="AK2267" i="1"/>
  <c r="AK2309" i="1"/>
  <c r="AK2311" i="1"/>
  <c r="AK2384" i="1"/>
  <c r="AK2387" i="1"/>
  <c r="AK2450" i="1"/>
  <c r="AK2465" i="1"/>
  <c r="AK2475" i="1"/>
  <c r="AK2513" i="1"/>
  <c r="AK2527" i="1"/>
  <c r="AK2564" i="1"/>
  <c r="AK2570" i="1"/>
  <c r="AK2621" i="1"/>
  <c r="AK1754" i="1"/>
  <c r="AK1985" i="1"/>
  <c r="AK2145" i="1"/>
  <c r="AK2291" i="1"/>
  <c r="AK2312" i="1"/>
  <c r="AK2315" i="1"/>
  <c r="AK2333" i="1"/>
  <c r="AK2361" i="1"/>
  <c r="AK2449" i="1"/>
  <c r="AK2496" i="1"/>
  <c r="AK2504" i="1"/>
  <c r="AK2614" i="1"/>
  <c r="AK2665" i="1"/>
  <c r="AK2722" i="1"/>
  <c r="AK1729" i="1"/>
  <c r="AK2550" i="1"/>
  <c r="AK2569" i="1"/>
  <c r="AK2594" i="1"/>
  <c r="AK1530" i="1"/>
  <c r="AK2174" i="1"/>
  <c r="AK2194" i="1"/>
  <c r="AK2390" i="1"/>
  <c r="AK2408" i="1"/>
  <c r="AK2515" i="1"/>
  <c r="AK2535" i="1"/>
  <c r="AK2703" i="1"/>
  <c r="AK1480" i="1"/>
  <c r="AK2108" i="1"/>
  <c r="AK2122" i="1"/>
  <c r="AK2255" i="1"/>
  <c r="AK2257" i="1"/>
  <c r="AK2297" i="1"/>
  <c r="AK2358" i="1"/>
  <c r="AK2490" i="1"/>
  <c r="AK2623" i="1"/>
  <c r="AK2637" i="1"/>
  <c r="AK1568" i="1"/>
  <c r="AK1675" i="1"/>
  <c r="AK2055" i="1"/>
  <c r="AK2080" i="1"/>
  <c r="AK2235" i="1"/>
  <c r="AK2510" i="1"/>
  <c r="AK2533" i="1"/>
  <c r="AK2628" i="1"/>
  <c r="AK2700" i="1"/>
  <c r="AK1694" i="1"/>
  <c r="AK1781" i="1"/>
  <c r="AK2178" i="1"/>
  <c r="AK2245" i="1"/>
  <c r="AK2467" i="1"/>
  <c r="AK2572" i="1"/>
  <c r="AK2592" i="1"/>
  <c r="AK2729" i="1"/>
  <c r="AK1759" i="1"/>
  <c r="AK2171" i="1"/>
  <c r="AK2225" i="1"/>
  <c r="AK2264" i="1"/>
  <c r="AK2329" i="1"/>
  <c r="AK2432" i="1"/>
  <c r="AK2438" i="1"/>
  <c r="AK2509" i="1"/>
  <c r="AK816" i="1"/>
  <c r="AK2694" i="1"/>
  <c r="AK2613" i="1"/>
  <c r="AK2389" i="1"/>
  <c r="AK2597" i="1"/>
  <c r="AK2474" i="1"/>
  <c r="AK2452" i="1"/>
  <c r="AK2524" i="1"/>
  <c r="AK2493" i="1"/>
  <c r="AK2430" i="1"/>
  <c r="AK2189" i="1"/>
  <c r="AK2075" i="1"/>
  <c r="AK1657" i="1"/>
  <c r="AK2397" i="1"/>
  <c r="AK2625" i="1"/>
  <c r="AK2437" i="1"/>
  <c r="AK2433" i="1"/>
  <c r="AK2418" i="1"/>
  <c r="AK2400" i="1"/>
  <c r="AK2330" i="1"/>
  <c r="AK2244" i="1"/>
  <c r="AK2159" i="1"/>
  <c r="AK2091" i="1"/>
  <c r="AK1482" i="1"/>
  <c r="AK1472" i="1"/>
  <c r="AK2721" i="1"/>
  <c r="AK2712" i="1"/>
  <c r="AK2644" i="1"/>
  <c r="AK2406" i="1"/>
  <c r="AK2301" i="1"/>
  <c r="AK2724" i="1"/>
  <c r="AK2705" i="1"/>
  <c r="AK2663" i="1"/>
  <c r="AK2658" i="1"/>
  <c r="AK2615" i="1"/>
  <c r="AK2607" i="1"/>
  <c r="AK2562" i="1"/>
  <c r="AK2488" i="1"/>
  <c r="AK2464" i="1"/>
  <c r="AK2374" i="1"/>
  <c r="AK2366" i="1"/>
  <c r="AK2352" i="1"/>
  <c r="AK2110" i="1"/>
  <c r="AK2032" i="1"/>
  <c r="AK2005" i="1"/>
  <c r="AK1910" i="1"/>
  <c r="AK1893" i="1"/>
  <c r="AK1585" i="1"/>
  <c r="AK2675" i="1"/>
  <c r="AK2560" i="1"/>
  <c r="AK2529" i="1"/>
  <c r="AK2473" i="1"/>
  <c r="AK2422" i="1"/>
  <c r="AK2140" i="1"/>
  <c r="AK1736" i="1"/>
  <c r="AK2718" i="1"/>
  <c r="AK2699" i="1"/>
  <c r="AK2651" i="1"/>
  <c r="AK2610" i="1"/>
  <c r="AK2514" i="1"/>
  <c r="AK2451" i="1"/>
  <c r="AK2435" i="1"/>
  <c r="AK2419" i="1"/>
  <c r="AK2281" i="1"/>
  <c r="AK2195" i="1"/>
  <c r="AK2153" i="1"/>
  <c r="AK2134" i="1"/>
  <c r="AK2079" i="1"/>
  <c r="AK1960" i="1"/>
  <c r="AK1939" i="1"/>
  <c r="AK1881" i="1"/>
  <c r="AK1855" i="1"/>
  <c r="AK1851" i="1"/>
  <c r="AK2716" i="1"/>
  <c r="AK2710" i="1"/>
  <c r="AK2697" i="1"/>
  <c r="AK2608" i="1"/>
  <c r="AK2602" i="1"/>
  <c r="AK2561" i="1"/>
  <c r="AK2530" i="1"/>
  <c r="AK2523" i="1"/>
  <c r="AK2518" i="1"/>
  <c r="AK2439" i="1"/>
  <c r="AK2371" i="1"/>
  <c r="AK2327" i="1"/>
  <c r="AK2306" i="1"/>
  <c r="AK2304" i="1"/>
  <c r="AK2124" i="1"/>
  <c r="AK1927" i="1"/>
  <c r="AK1882" i="1"/>
  <c r="AK2679" i="1"/>
  <c r="AK2649" i="1"/>
  <c r="AK2553" i="1"/>
  <c r="AK2427" i="1"/>
  <c r="AK2409" i="1"/>
  <c r="AK2292" i="1"/>
  <c r="AK2086" i="1"/>
  <c r="AK1755" i="1"/>
  <c r="AK1721" i="1"/>
  <c r="AK1605" i="1"/>
  <c r="AK2687" i="1"/>
  <c r="AK2646" i="1"/>
  <c r="AK2627" i="1"/>
  <c r="AK2590" i="1"/>
  <c r="AK2556" i="1"/>
  <c r="AK2492" i="1"/>
  <c r="AK2485" i="1"/>
  <c r="AK2478" i="1"/>
  <c r="AK2325" i="1"/>
  <c r="AK2034" i="1"/>
  <c r="AK1860" i="1"/>
  <c r="AK1835" i="1"/>
  <c r="AK1826" i="1"/>
  <c r="AK2698" i="1"/>
  <c r="AK2574" i="1"/>
  <c r="AK2350" i="1"/>
  <c r="AK2336" i="1"/>
  <c r="AK2250" i="1"/>
  <c r="AK2130" i="1"/>
  <c r="AK2056" i="1"/>
  <c r="AK2727" i="1"/>
  <c r="AK2691" i="1"/>
  <c r="AK2655" i="1"/>
  <c r="AK2619" i="1"/>
  <c r="AK2544" i="1"/>
  <c r="AK2482" i="1"/>
  <c r="AK2470" i="1"/>
  <c r="AK2459" i="1"/>
  <c r="AK2434" i="1"/>
  <c r="AK2402" i="1"/>
  <c r="AK2339" i="1"/>
  <c r="AK2324" i="1"/>
  <c r="AK2289" i="1"/>
  <c r="AK2269" i="1"/>
  <c r="AK2218" i="1"/>
  <c r="AK2099" i="1"/>
  <c r="AK2013" i="1"/>
  <c r="AK1962" i="1"/>
  <c r="AK1745" i="1"/>
  <c r="AK2688" i="1"/>
  <c r="AK2652" i="1"/>
  <c r="AK2616" i="1"/>
  <c r="AK2577" i="1"/>
  <c r="AK2502" i="1"/>
  <c r="AK2483" i="1"/>
  <c r="AK2338" i="1"/>
  <c r="AK2335" i="1"/>
  <c r="AK2300" i="1"/>
  <c r="AK2278" i="1"/>
  <c r="AK2268" i="1"/>
  <c r="AK2253" i="1"/>
  <c r="AK2158" i="1"/>
  <c r="AK2139" i="1"/>
  <c r="AK2051" i="1"/>
  <c r="AK1795" i="1"/>
  <c r="AK1762" i="1"/>
  <c r="AK1629" i="1"/>
  <c r="AK2583" i="1"/>
  <c r="AK2541" i="1"/>
  <c r="AK2507" i="1"/>
  <c r="AK2445" i="1"/>
  <c r="AK2414" i="1"/>
  <c r="AK2286" i="1"/>
  <c r="AK2226" i="1"/>
  <c r="AK2175" i="1"/>
  <c r="AK2041" i="1"/>
  <c r="AK1631" i="1"/>
  <c r="AK2579" i="1"/>
  <c r="AK2573" i="1"/>
  <c r="AK2547" i="1"/>
  <c r="AK2491" i="1"/>
  <c r="AK2487" i="1"/>
  <c r="AK2469" i="1"/>
  <c r="AK2442" i="1"/>
  <c r="AK2399" i="1"/>
  <c r="AK2386" i="1"/>
  <c r="AK2123" i="1"/>
  <c r="AK2092" i="1"/>
  <c r="AK2028" i="1"/>
  <c r="AK1998" i="1"/>
  <c r="AK1961" i="1"/>
  <c r="AK1959" i="1"/>
  <c r="AK1926" i="1"/>
  <c r="AK2717" i="1"/>
  <c r="AK2681" i="1"/>
  <c r="AK2645" i="1"/>
  <c r="AK2609" i="1"/>
  <c r="AK2566" i="1"/>
  <c r="AK2543" i="1"/>
  <c r="AK2537" i="1"/>
  <c r="AK2512" i="1"/>
  <c r="AK2499" i="1"/>
  <c r="AK2495" i="1"/>
  <c r="AK2477" i="1"/>
  <c r="AK2462" i="1"/>
  <c r="AK2446" i="1"/>
  <c r="AK2372" i="1"/>
  <c r="AK2362" i="1"/>
  <c r="AK2313" i="1"/>
  <c r="AK2263" i="1"/>
  <c r="AK2254" i="1"/>
  <c r="AK2239" i="1"/>
  <c r="AK2111" i="1"/>
  <c r="AK2105" i="1"/>
  <c r="AK2010" i="1"/>
  <c r="AK1907" i="1"/>
  <c r="AK1891" i="1"/>
  <c r="AK1858" i="1"/>
  <c r="AK1774" i="1"/>
  <c r="AK2506" i="1"/>
  <c r="AK2505" i="1"/>
  <c r="AK2476" i="1"/>
  <c r="AK2447" i="1"/>
  <c r="AK2370" i="1"/>
  <c r="AK2243" i="1"/>
  <c r="AK2196" i="1"/>
  <c r="AK2136" i="1"/>
  <c r="AK2009" i="1"/>
  <c r="AK1997" i="1"/>
  <c r="AK1977" i="1"/>
  <c r="AK1963" i="1"/>
  <c r="AK1912" i="1"/>
  <c r="AK1804" i="1"/>
  <c r="AK1785" i="1"/>
  <c r="AK1554" i="1"/>
  <c r="AK1460" i="1"/>
  <c r="AK1252" i="1"/>
  <c r="AK2363" i="1"/>
  <c r="AK2351" i="1"/>
  <c r="AK2322" i="1"/>
  <c r="AK2305" i="1"/>
  <c r="AK2208" i="1"/>
  <c r="AK2165" i="1"/>
  <c r="AK1969" i="1"/>
  <c r="AK1957" i="1"/>
  <c r="AK1708" i="1"/>
  <c r="AK1134" i="1"/>
  <c r="AK2420" i="1"/>
  <c r="AK2346" i="1"/>
  <c r="AK2288" i="1"/>
  <c r="AK2280" i="1"/>
  <c r="AK2266" i="1"/>
  <c r="AK2232" i="1"/>
  <c r="AK2135" i="1"/>
  <c r="AK2109" i="1"/>
  <c r="AK2057" i="1"/>
  <c r="AK2004" i="1"/>
  <c r="AK1955" i="1"/>
  <c r="AK1925" i="1"/>
  <c r="AK1884" i="1"/>
  <c r="AK1799" i="1"/>
  <c r="AK2500" i="1"/>
  <c r="AK2471" i="1"/>
  <c r="AK2458" i="1"/>
  <c r="AK2457" i="1"/>
  <c r="AK2411" i="1"/>
  <c r="AK2401" i="1"/>
  <c r="AK2373" i="1"/>
  <c r="AK2314" i="1"/>
  <c r="AK2310" i="1"/>
  <c r="AK2270" i="1"/>
  <c r="AK2112" i="1"/>
  <c r="AK2030" i="1"/>
  <c r="AK1974" i="1"/>
  <c r="AK1932" i="1"/>
  <c r="AK1820" i="1"/>
  <c r="AK1699" i="1"/>
  <c r="AK1639" i="1"/>
  <c r="AK2421" i="1"/>
  <c r="AK2412" i="1"/>
  <c r="AK2187" i="1"/>
  <c r="AK2177" i="1"/>
  <c r="AK2035" i="1"/>
  <c r="AK1701" i="1"/>
  <c r="AK1356" i="1"/>
  <c r="AK2398" i="1"/>
  <c r="AK2290" i="1"/>
  <c r="AK2246" i="1"/>
  <c r="AK2169" i="1"/>
  <c r="AK2127" i="1"/>
  <c r="AK2058" i="1"/>
  <c r="AK1956" i="1"/>
  <c r="AK1941" i="1"/>
  <c r="AK1938" i="1"/>
  <c r="AK1845" i="1"/>
  <c r="AK1772" i="1"/>
  <c r="AK1739" i="1"/>
  <c r="AK1427" i="1"/>
  <c r="AK1398" i="1"/>
  <c r="AK2318" i="1"/>
  <c r="AK2219" i="1"/>
  <c r="AK2201" i="1"/>
  <c r="AK2087" i="1"/>
  <c r="AK2068" i="1"/>
  <c r="AK2029" i="1"/>
  <c r="AK1885" i="1"/>
  <c r="AK1880" i="1"/>
  <c r="AK1873" i="1"/>
  <c r="AK1859" i="1"/>
  <c r="AK1857" i="1"/>
  <c r="AK1817" i="1"/>
  <c r="AK1682" i="1"/>
  <c r="AK1638" i="1"/>
  <c r="AK1599" i="1"/>
  <c r="AK1496" i="1"/>
  <c r="AK1484" i="1"/>
  <c r="AK1072" i="1"/>
  <c r="AK2302" i="1"/>
  <c r="AK2258" i="1"/>
  <c r="AK2205" i="1"/>
  <c r="AK2172" i="1"/>
  <c r="AK2081" i="1"/>
  <c r="AK2049" i="1"/>
  <c r="AK2045" i="1"/>
  <c r="AK1999" i="1"/>
  <c r="AK1905" i="1"/>
  <c r="AK1863" i="1"/>
  <c r="AK1849" i="1"/>
  <c r="AK2342" i="1"/>
  <c r="AK2242" i="1"/>
  <c r="AK1979" i="1"/>
  <c r="AK1886" i="1"/>
  <c r="AK1831" i="1"/>
  <c r="AK1803" i="1"/>
  <c r="AK1674" i="1"/>
  <c r="AK1586" i="1"/>
  <c r="AK1577" i="1"/>
  <c r="AK1542" i="1"/>
  <c r="AK1518" i="1"/>
  <c r="AK2410" i="1"/>
  <c r="AK2326" i="1"/>
  <c r="AK2282" i="1"/>
  <c r="AK2202" i="1"/>
  <c r="AK2104" i="1"/>
  <c r="AK2088" i="1"/>
  <c r="AK2073" i="1"/>
  <c r="AK2046" i="1"/>
  <c r="AK2011" i="1"/>
  <c r="AK1973" i="1"/>
  <c r="AK1958" i="1"/>
  <c r="AK1937" i="1"/>
  <c r="AK1899" i="1"/>
  <c r="AK1889" i="1"/>
  <c r="AK1834" i="1"/>
  <c r="AK1801" i="1"/>
  <c r="AK1742" i="1"/>
  <c r="AK1471" i="1"/>
  <c r="AK1349" i="1"/>
  <c r="AK2061" i="1"/>
  <c r="AK2047" i="1"/>
  <c r="AK2025" i="1"/>
  <c r="AK2017" i="1"/>
  <c r="AK1989" i="1"/>
  <c r="AK1975" i="1"/>
  <c r="AK1953" i="1"/>
  <c r="AK1945" i="1"/>
  <c r="AK1917" i="1"/>
  <c r="AK1903" i="1"/>
  <c r="AK1862" i="1"/>
  <c r="AK1850" i="1"/>
  <c r="AK1809" i="1"/>
  <c r="AK1783" i="1"/>
  <c r="AK1633" i="1"/>
  <c r="AK1520" i="1"/>
  <c r="AK1284" i="1"/>
  <c r="AK2022" i="1"/>
  <c r="AK2021" i="1"/>
  <c r="AK1986" i="1"/>
  <c r="AK1950" i="1"/>
  <c r="AK1949" i="1"/>
  <c r="AK1914" i="1"/>
  <c r="AK1887" i="1"/>
  <c r="AK1856" i="1"/>
  <c r="AK1827" i="1"/>
  <c r="AK1814" i="1"/>
  <c r="AK1784" i="1"/>
  <c r="AK1732" i="1"/>
  <c r="AK1634" i="1"/>
  <c r="AK1567" i="1"/>
  <c r="AK1528" i="1"/>
  <c r="AK1490" i="1"/>
  <c r="AK1463" i="1"/>
  <c r="AK1325" i="1"/>
  <c r="AK2440" i="1"/>
  <c r="AK2428" i="1"/>
  <c r="AK2416" i="1"/>
  <c r="AK2404" i="1"/>
  <c r="AK2392" i="1"/>
  <c r="AK2380" i="1"/>
  <c r="AK2368" i="1"/>
  <c r="AK2356" i="1"/>
  <c r="AK2344" i="1"/>
  <c r="AK2332" i="1"/>
  <c r="AK2320" i="1"/>
  <c r="AK2308" i="1"/>
  <c r="AK2296" i="1"/>
  <c r="AK2284" i="1"/>
  <c r="AK2272" i="1"/>
  <c r="AK2260" i="1"/>
  <c r="AK2248" i="1"/>
  <c r="AK2236" i="1"/>
  <c r="AK2199" i="1"/>
  <c r="AK1892" i="1"/>
  <c r="AK1844" i="1"/>
  <c r="AK1789" i="1"/>
  <c r="AK1749" i="1"/>
  <c r="AK1715" i="1"/>
  <c r="AK1691" i="1"/>
  <c r="AK1650" i="1"/>
  <c r="AK1623" i="1"/>
  <c r="AK1410" i="1"/>
  <c r="AK1380" i="1"/>
  <c r="AK2037" i="1"/>
  <c r="AK2023" i="1"/>
  <c r="AK2001" i="1"/>
  <c r="AK1993" i="1"/>
  <c r="AK1965" i="1"/>
  <c r="AK1951" i="1"/>
  <c r="AK1929" i="1"/>
  <c r="AK1921" i="1"/>
  <c r="AK1897" i="1"/>
  <c r="AK1777" i="1"/>
  <c r="AK1751" i="1"/>
  <c r="AK1725" i="1"/>
  <c r="AK1709" i="1"/>
  <c r="AK1685" i="1"/>
  <c r="AK1535" i="1"/>
  <c r="AK1422" i="1"/>
  <c r="AK1248" i="1"/>
  <c r="AK1246" i="1"/>
  <c r="AK1141" i="1"/>
  <c r="AK2116" i="1"/>
  <c r="AK2115" i="1"/>
  <c r="AK2082" i="1"/>
  <c r="AK2066" i="1"/>
  <c r="AK2059" i="1"/>
  <c r="AK2052" i="1"/>
  <c r="AK1987" i="1"/>
  <c r="AK1980" i="1"/>
  <c r="AK1915" i="1"/>
  <c r="AK1908" i="1"/>
  <c r="AK1898" i="1"/>
  <c r="AK1841" i="1"/>
  <c r="AK1837" i="1"/>
  <c r="AK1773" i="1"/>
  <c r="AK1730" i="1"/>
  <c r="AK1687" i="1"/>
  <c r="AK1555" i="1"/>
  <c r="AK1503" i="1"/>
  <c r="AK1428" i="1"/>
  <c r="AK1320" i="1"/>
  <c r="AK1261" i="1"/>
  <c r="AK1875" i="1"/>
  <c r="AK1868" i="1"/>
  <c r="AK1839" i="1"/>
  <c r="AK1832" i="1"/>
  <c r="AK1825" i="1"/>
  <c r="AK1748" i="1"/>
  <c r="AK1724" i="1"/>
  <c r="AK1604" i="1"/>
  <c r="AK1523" i="1"/>
  <c r="AK1329" i="1"/>
  <c r="AK1257" i="1"/>
  <c r="AK1796" i="1"/>
  <c r="AK1763" i="1"/>
  <c r="AK1756" i="1"/>
  <c r="AK1753" i="1"/>
  <c r="AK1689" i="1"/>
  <c r="AK1640" i="1"/>
  <c r="AK1626" i="1"/>
  <c r="AK1408" i="1"/>
  <c r="AK1290" i="1"/>
  <c r="AK2070" i="1"/>
  <c r="AK2064" i="1"/>
  <c r="AK2040" i="1"/>
  <c r="AK2016" i="1"/>
  <c r="AK1992" i="1"/>
  <c r="AK1968" i="1"/>
  <c r="AK1944" i="1"/>
  <c r="AK1920" i="1"/>
  <c r="AK1865" i="1"/>
  <c r="AK1797" i="1"/>
  <c r="AK1655" i="1"/>
  <c r="AK1641" i="1"/>
  <c r="AK1635" i="1"/>
  <c r="AK1571" i="1"/>
  <c r="AK1549" i="1"/>
  <c r="AK1475" i="1"/>
  <c r="AK1435" i="1"/>
  <c r="AK1334" i="1"/>
  <c r="AK1241" i="1"/>
  <c r="AK1815" i="1"/>
  <c r="AK1808" i="1"/>
  <c r="AK1798" i="1"/>
  <c r="AK1775" i="1"/>
  <c r="AK1737" i="1"/>
  <c r="AK1723" i="1"/>
  <c r="AK1653" i="1"/>
  <c r="AK1630" i="1"/>
  <c r="AK1602" i="1"/>
  <c r="AK1583" i="1"/>
  <c r="AK1580" i="1"/>
  <c r="AK1487" i="1"/>
  <c r="AK1441" i="1"/>
  <c r="AK1266" i="1"/>
  <c r="AK1235" i="1"/>
  <c r="AK1209" i="1"/>
  <c r="AK1024" i="1"/>
  <c r="AK2071" i="1"/>
  <c r="AK1874" i="1"/>
  <c r="AK1838" i="1"/>
  <c r="AK1802" i="1"/>
  <c r="AK1744" i="1"/>
  <c r="AK1684" i="1"/>
  <c r="AK1679" i="1"/>
  <c r="AK1609" i="1"/>
  <c r="AK1527" i="1"/>
  <c r="AK1462" i="1"/>
  <c r="AK1230" i="1"/>
  <c r="AK1727" i="1"/>
  <c r="AK1719" i="1"/>
  <c r="AK1705" i="1"/>
  <c r="AK1594" i="1"/>
  <c r="AK1590" i="1"/>
  <c r="AK1587" i="1"/>
  <c r="AK1532" i="1"/>
  <c r="AK1481" i="1"/>
  <c r="AK1449" i="1"/>
  <c r="AK1436" i="1"/>
  <c r="AK1042" i="1"/>
  <c r="AK1696" i="1"/>
  <c r="AK1660" i="1"/>
  <c r="AK1654" i="1"/>
  <c r="AK1643" i="1"/>
  <c r="AK1601" i="1"/>
  <c r="AK1562" i="1"/>
  <c r="AK1430" i="1"/>
  <c r="AK1332" i="1"/>
  <c r="AK1307" i="1"/>
  <c r="AK1293" i="1"/>
  <c r="AK1244" i="1"/>
  <c r="AK1677" i="1"/>
  <c r="AK1607" i="1"/>
  <c r="AK1592" i="1"/>
  <c r="AK1531" i="1"/>
  <c r="AK1514" i="1"/>
  <c r="AK1505" i="1"/>
  <c r="AK1359" i="1"/>
  <c r="AK1258" i="1"/>
  <c r="AK1221" i="1"/>
  <c r="AK1717" i="1"/>
  <c r="AK1627" i="1"/>
  <c r="AK1610" i="1"/>
  <c r="AK1551" i="1"/>
  <c r="AK1525" i="1"/>
  <c r="AK1437" i="1"/>
  <c r="AK1374" i="1"/>
  <c r="AK1336" i="1"/>
  <c r="AK1326" i="1"/>
  <c r="AK1288" i="1"/>
  <c r="AK1144" i="1"/>
  <c r="AK1041" i="1"/>
  <c r="AK1901" i="1"/>
  <c r="AK1877" i="1"/>
  <c r="AK1853" i="1"/>
  <c r="AK1829" i="1"/>
  <c r="AK1787" i="1"/>
  <c r="AK1768" i="1"/>
  <c r="AK1582" i="1"/>
  <c r="AK1477" i="1"/>
  <c r="AK1073" i="1"/>
  <c r="AK1071" i="1"/>
  <c r="AK1606" i="1"/>
  <c r="AK1595" i="1"/>
  <c r="AK1501" i="1"/>
  <c r="AK1470" i="1"/>
  <c r="AK1423" i="1"/>
  <c r="AK1346" i="1"/>
  <c r="AK1132" i="1"/>
  <c r="AK1116" i="1"/>
  <c r="AK1447" i="1"/>
  <c r="AK1335" i="1"/>
  <c r="AK1333" i="1"/>
  <c r="AK1247" i="1"/>
  <c r="AK1233" i="1"/>
  <c r="AK1125" i="1"/>
  <c r="AK1013" i="1"/>
  <c r="AK1671" i="1"/>
  <c r="AK1612" i="1"/>
  <c r="AK1559" i="1"/>
  <c r="AK1376" i="1"/>
  <c r="AK1088" i="1"/>
  <c r="AK1566" i="1"/>
  <c r="AK1499" i="1"/>
  <c r="AK1479" i="1"/>
  <c r="AK1425" i="1"/>
  <c r="AK1403" i="1"/>
  <c r="AK1367" i="1"/>
  <c r="AK1360" i="1"/>
  <c r="AK1358" i="1"/>
  <c r="AK1683" i="1"/>
  <c r="AK1658" i="1"/>
  <c r="AK1647" i="1"/>
  <c r="AK1593" i="1"/>
  <c r="AK1581" i="1"/>
  <c r="AK1575" i="1"/>
  <c r="AK1547" i="1"/>
  <c r="AK1538" i="1"/>
  <c r="AK1511" i="1"/>
  <c r="AK1494" i="1"/>
  <c r="AK1391" i="1"/>
  <c r="AK1379" i="1"/>
  <c r="AK1363" i="1"/>
  <c r="AK1140" i="1"/>
  <c r="AK1052" i="1"/>
  <c r="AK994" i="1"/>
  <c r="AK984" i="1"/>
  <c r="AK1446" i="1"/>
  <c r="AK1412" i="1"/>
  <c r="AK1355" i="1"/>
  <c r="AK1348" i="1"/>
  <c r="AK1314" i="1"/>
  <c r="AK1281" i="1"/>
  <c r="AK1273" i="1"/>
  <c r="AK1268" i="1"/>
  <c r="AK1196" i="1"/>
  <c r="AK1100" i="1"/>
  <c r="AK1090" i="1"/>
  <c r="AK1064" i="1"/>
  <c r="AK1442" i="1"/>
  <c r="AK1388" i="1"/>
  <c r="AK1321" i="1"/>
  <c r="AK1302" i="1"/>
  <c r="AK1272" i="1"/>
  <c r="AK1253" i="1"/>
  <c r="AK1202" i="1"/>
  <c r="AK1171" i="1"/>
  <c r="AK1014" i="1"/>
  <c r="AK993" i="1"/>
  <c r="AK1667" i="1"/>
  <c r="AK1665" i="1"/>
  <c r="AK1619" i="1"/>
  <c r="AK1617" i="1"/>
  <c r="AK1563" i="1"/>
  <c r="AK1539" i="1"/>
  <c r="AK1515" i="1"/>
  <c r="AK1491" i="1"/>
  <c r="AK1467" i="1"/>
  <c r="AK1466" i="1"/>
  <c r="AK1443" i="1"/>
  <c r="AK1432" i="1"/>
  <c r="AK1424" i="1"/>
  <c r="AK1415" i="1"/>
  <c r="AK1343" i="1"/>
  <c r="AK1310" i="1"/>
  <c r="AK1286" i="1"/>
  <c r="AK1283" i="1"/>
  <c r="AK1250" i="1"/>
  <c r="AK1173" i="1"/>
  <c r="AK1047" i="1"/>
  <c r="AK1361" i="1"/>
  <c r="AK1327" i="1"/>
  <c r="AK1318" i="1"/>
  <c r="AK1277" i="1"/>
  <c r="AK1256" i="1"/>
  <c r="AK1110" i="1"/>
  <c r="AK1099" i="1"/>
  <c r="AK1096" i="1"/>
  <c r="AK1659" i="1"/>
  <c r="AK1611" i="1"/>
  <c r="AK1444" i="1"/>
  <c r="AK1400" i="1"/>
  <c r="AK1384" i="1"/>
  <c r="AK1354" i="1"/>
  <c r="AK1275" i="1"/>
  <c r="AK1254" i="1"/>
  <c r="AK1232" i="1"/>
  <c r="AK1130" i="1"/>
  <c r="AK935" i="1"/>
  <c r="AK1294" i="1"/>
  <c r="AK1229" i="1"/>
  <c r="AK1193" i="1"/>
  <c r="AK1187" i="1"/>
  <c r="AK1184" i="1"/>
  <c r="AK1063" i="1"/>
  <c r="AK1032" i="1"/>
  <c r="AK1021" i="1"/>
  <c r="AK977" i="1"/>
  <c r="AK911" i="1"/>
  <c r="AK909" i="1"/>
  <c r="AK805" i="1"/>
  <c r="AK1347" i="1"/>
  <c r="AK1154" i="1"/>
  <c r="AK1128" i="1"/>
  <c r="AK1123" i="1"/>
  <c r="AK1301" i="1"/>
  <c r="AK1271" i="1"/>
  <c r="AK1242" i="1"/>
  <c r="AK1147" i="1"/>
  <c r="AK1107" i="1"/>
  <c r="AK1105" i="1"/>
  <c r="AK1074" i="1"/>
  <c r="AK1007" i="1"/>
  <c r="AK848" i="1"/>
  <c r="AK1456" i="1"/>
  <c r="AK1454" i="1"/>
  <c r="AK1292" i="1"/>
  <c r="AK1265" i="1"/>
  <c r="AK1210" i="1"/>
  <c r="AK1174" i="1"/>
  <c r="AK1163" i="1"/>
  <c r="AK1117" i="1"/>
  <c r="AK1082" i="1"/>
  <c r="AK1037" i="1"/>
  <c r="AK1012" i="1"/>
  <c r="AK1351" i="1"/>
  <c r="AK1331" i="1"/>
  <c r="AK1312" i="1"/>
  <c r="AK1278" i="1"/>
  <c r="AK1222" i="1"/>
  <c r="AK1206" i="1"/>
  <c r="AK1199" i="1"/>
  <c r="AK1167" i="1"/>
  <c r="AK1158" i="1"/>
  <c r="AK1156" i="1"/>
  <c r="AK1143" i="1"/>
  <c r="AK1136" i="1"/>
  <c r="AK1089" i="1"/>
  <c r="AK1040" i="1"/>
  <c r="AK851" i="1"/>
  <c r="AK991" i="1"/>
  <c r="AK1195" i="1"/>
  <c r="AK969" i="1"/>
  <c r="AK1046" i="1"/>
  <c r="AK1112" i="1"/>
  <c r="AK1118" i="1"/>
  <c r="AK1122" i="1"/>
  <c r="AK1178" i="1"/>
  <c r="AK1179" i="1"/>
  <c r="AK1204" i="1"/>
  <c r="AK1226" i="1"/>
  <c r="AK1227" i="1"/>
  <c r="AK1228" i="1"/>
  <c r="AK1225" i="1"/>
  <c r="AK906" i="1"/>
  <c r="AK955" i="1"/>
  <c r="AK988" i="1"/>
  <c r="AK1000" i="1"/>
  <c r="AK1039" i="1"/>
  <c r="AK1048" i="1"/>
  <c r="AK1066" i="1"/>
  <c r="AK1111" i="1"/>
  <c r="AK1121" i="1"/>
  <c r="AK1133" i="1"/>
  <c r="AK1145" i="1"/>
  <c r="AK1164" i="1"/>
  <c r="AK1172" i="1"/>
  <c r="AK853" i="1"/>
  <c r="AK855" i="1"/>
  <c r="AK883" i="1"/>
  <c r="AK1102" i="1"/>
  <c r="AK1119" i="1"/>
  <c r="AK1124" i="1"/>
  <c r="AK1142" i="1"/>
  <c r="AK1188" i="1"/>
  <c r="AK1198" i="1"/>
  <c r="AK1569" i="1"/>
  <c r="AK1557" i="1"/>
  <c r="AK1545" i="1"/>
  <c r="AK1533" i="1"/>
  <c r="AK1521" i="1"/>
  <c r="AK1509" i="1"/>
  <c r="AK1497" i="1"/>
  <c r="AK1485" i="1"/>
  <c r="AK1473" i="1"/>
  <c r="AK1448" i="1"/>
  <c r="AK1420" i="1"/>
  <c r="AK1396" i="1"/>
  <c r="AK1372" i="1"/>
  <c r="AK1345" i="1"/>
  <c r="AK1319" i="1"/>
  <c r="AK1259" i="1"/>
  <c r="AK1068" i="1"/>
  <c r="AK1065" i="1"/>
  <c r="AK1059" i="1"/>
  <c r="AK1045" i="1"/>
  <c r="AK1005" i="1"/>
  <c r="AK1003" i="1"/>
  <c r="AK774" i="1"/>
  <c r="AK1137" i="1"/>
  <c r="AK1129" i="1"/>
  <c r="AK1056" i="1"/>
  <c r="AK905" i="1"/>
  <c r="AK792" i="1"/>
  <c r="AK904" i="1"/>
  <c r="AK927" i="1"/>
  <c r="AK933" i="1"/>
  <c r="AK952" i="1"/>
  <c r="AK962" i="1"/>
  <c r="AK968" i="1"/>
  <c r="AK840" i="1"/>
  <c r="AK880" i="1"/>
  <c r="AK910" i="1"/>
  <c r="AK937" i="1"/>
  <c r="AK967" i="1"/>
  <c r="AK975" i="1"/>
  <c r="AK860" i="1"/>
  <c r="AK864" i="1"/>
  <c r="AK926" i="1"/>
  <c r="AK941" i="1"/>
  <c r="AK961" i="1"/>
  <c r="AK974" i="1"/>
  <c r="AK811" i="1"/>
  <c r="AK929" i="1"/>
  <c r="AK949" i="1"/>
  <c r="AK857" i="1"/>
  <c r="AK902" i="1"/>
  <c r="AK919" i="1"/>
  <c r="AK944" i="1"/>
  <c r="AK963" i="1"/>
  <c r="AK980" i="1"/>
  <c r="AK982" i="1"/>
  <c r="AK887" i="1"/>
  <c r="AK945" i="1"/>
  <c r="AK956" i="1"/>
  <c r="AK964" i="1"/>
  <c r="AK979" i="1"/>
  <c r="AK1166" i="1"/>
  <c r="AK1186" i="1"/>
  <c r="AK1207" i="1"/>
  <c r="AK931" i="1"/>
  <c r="AK970" i="1"/>
  <c r="AK1006" i="1"/>
  <c r="AK1017" i="1"/>
  <c r="AK1018" i="1"/>
  <c r="AK1034" i="1"/>
  <c r="AK1051" i="1"/>
  <c r="AK1058" i="1"/>
  <c r="AK1069" i="1"/>
  <c r="AK1085" i="1"/>
  <c r="AK913" i="1"/>
  <c r="AK928" i="1"/>
  <c r="AK939" i="1"/>
  <c r="AK1150" i="1"/>
  <c r="AK1219" i="1"/>
  <c r="AK1291" i="1"/>
  <c r="AK746" i="1"/>
  <c r="AK899" i="1"/>
  <c r="AK920" i="1"/>
  <c r="AK950" i="1"/>
  <c r="AK999" i="1"/>
  <c r="AK1004" i="1"/>
  <c r="AK1016" i="1"/>
  <c r="AK1022" i="1"/>
  <c r="AK1033" i="1"/>
  <c r="AK1049" i="1"/>
  <c r="AK1077" i="1"/>
  <c r="AK1084" i="1"/>
  <c r="AK738" i="1"/>
  <c r="AK943" i="1"/>
  <c r="AK1030" i="1"/>
  <c r="AK900" i="1"/>
  <c r="AK921" i="1"/>
  <c r="AK940" i="1"/>
  <c r="AK997" i="1"/>
  <c r="AK1001" i="1"/>
  <c r="AK1036" i="1"/>
  <c r="AK1220" i="1"/>
  <c r="AK1208" i="1"/>
  <c r="AK1189" i="1"/>
  <c r="AK1181" i="1"/>
  <c r="AK1115" i="1"/>
  <c r="AK1097" i="1"/>
  <c r="AK1008" i="1"/>
  <c r="AK989" i="1"/>
  <c r="AK973" i="1"/>
  <c r="AK876" i="1"/>
  <c r="AK1177" i="1"/>
  <c r="AK1151" i="1"/>
  <c r="AK1091" i="1"/>
  <c r="AK1019" i="1"/>
  <c r="AK828" i="1"/>
  <c r="AK734" i="1"/>
  <c r="AK1127" i="1"/>
  <c r="AK1035" i="1"/>
  <c r="AK1029" i="1"/>
  <c r="AK972" i="1"/>
  <c r="AK930" i="1"/>
  <c r="AK884" i="1"/>
  <c r="AK1194" i="1"/>
  <c r="AK1152" i="1"/>
  <c r="AK1135" i="1"/>
  <c r="AK1025" i="1"/>
  <c r="AK976" i="1"/>
  <c r="AK1418" i="1"/>
  <c r="AK1406" i="1"/>
  <c r="AK1394" i="1"/>
  <c r="AK1382" i="1"/>
  <c r="AK1370" i="1"/>
  <c r="AK1339" i="1"/>
  <c r="AK1337" i="1"/>
  <c r="AK1313" i="1"/>
  <c r="AK1218" i="1"/>
  <c r="AK1146" i="1"/>
  <c r="AK1101" i="1"/>
  <c r="AK1043" i="1"/>
  <c r="AK1020" i="1"/>
  <c r="AK981" i="1"/>
  <c r="AK837" i="1"/>
  <c r="AK800" i="1"/>
  <c r="AK1060" i="1"/>
  <c r="AK1027" i="1"/>
  <c r="AK960" i="1"/>
  <c r="AK946" i="1"/>
  <c r="AK892" i="1"/>
  <c r="AK863" i="1"/>
  <c r="AK831" i="1"/>
  <c r="AK1095" i="1"/>
  <c r="AK1061" i="1"/>
  <c r="AK1055" i="1"/>
  <c r="AK1038" i="1"/>
  <c r="AK1028" i="1"/>
  <c r="AK1002" i="1"/>
  <c r="AK992" i="1"/>
  <c r="AK987" i="1"/>
  <c r="AK916" i="1"/>
  <c r="AK873" i="1"/>
  <c r="AK795" i="1"/>
  <c r="AK1092" i="1"/>
  <c r="AK1044" i="1"/>
  <c r="AK1009" i="1"/>
  <c r="AK995" i="1"/>
  <c r="AK936" i="1"/>
  <c r="AK845" i="1"/>
  <c r="AK784" i="1"/>
  <c r="AK1295" i="1"/>
  <c r="AK1289" i="1"/>
  <c r="AK1223" i="1"/>
  <c r="AK1217" i="1"/>
  <c r="AK1183" i="1"/>
  <c r="AK1153" i="1"/>
  <c r="AK1149" i="1"/>
  <c r="AK1104" i="1"/>
  <c r="AK1079" i="1"/>
  <c r="AK1057" i="1"/>
  <c r="AK1050" i="1"/>
  <c r="AK1080" i="1"/>
  <c r="AK996" i="1"/>
  <c r="AK990" i="1"/>
  <c r="AK983" i="1"/>
  <c r="AK895" i="1"/>
  <c r="AK834" i="1"/>
  <c r="AK1211" i="1"/>
  <c r="AK1205" i="1"/>
  <c r="AK1185" i="1"/>
  <c r="AK1165" i="1"/>
  <c r="AK1093" i="1"/>
  <c r="AK1086" i="1"/>
  <c r="AK1023" i="1"/>
  <c r="AK1010" i="1"/>
  <c r="AK986" i="1"/>
  <c r="AK948" i="1"/>
  <c r="AK934" i="1"/>
  <c r="AK959" i="1"/>
  <c r="AK924" i="1"/>
  <c r="AK809" i="1"/>
  <c r="AK971" i="1"/>
  <c r="AK954" i="1"/>
  <c r="AK915" i="1"/>
  <c r="AK868" i="1"/>
  <c r="AK859" i="1"/>
  <c r="AK849" i="1"/>
  <c r="AK779" i="1"/>
  <c r="AK908" i="1"/>
  <c r="AK817" i="1"/>
  <c r="AK829" i="1"/>
  <c r="AK865" i="1"/>
  <c r="AK882" i="1"/>
  <c r="AK808" i="1"/>
  <c r="AK838" i="1"/>
  <c r="AK852" i="1"/>
  <c r="AK881" i="1"/>
  <c r="AK889" i="1"/>
  <c r="AK890" i="1"/>
  <c r="AK879" i="1"/>
  <c r="AK903" i="1"/>
  <c r="AK830" i="1"/>
  <c r="AK858" i="1"/>
  <c r="AK901" i="1"/>
  <c r="AK914" i="1"/>
  <c r="AK918" i="1"/>
  <c r="AK966" i="1"/>
  <c r="AK922" i="1"/>
  <c r="AK856" i="1"/>
  <c r="AK733" i="1"/>
  <c r="AK1161" i="1"/>
  <c r="AK1159" i="1"/>
  <c r="AK957" i="1"/>
  <c r="AK951" i="1"/>
  <c r="AK947" i="1"/>
  <c r="AK932" i="1"/>
  <c r="AK854" i="1"/>
  <c r="AK793" i="1"/>
  <c r="AK942" i="1"/>
  <c r="AK869" i="1"/>
  <c r="AK1103" i="1"/>
  <c r="AK1098" i="1"/>
  <c r="AK1067" i="1"/>
  <c r="AK1062" i="1"/>
  <c r="AK1031" i="1"/>
  <c r="AK1026" i="1"/>
  <c r="AK958" i="1"/>
  <c r="AK923" i="1"/>
  <c r="AK888" i="1"/>
  <c r="AK790" i="1"/>
  <c r="AK740" i="1"/>
  <c r="AK917" i="1"/>
  <c r="AK893" i="1"/>
  <c r="AK877" i="1"/>
  <c r="AK833" i="1"/>
  <c r="AK798" i="1"/>
  <c r="AK764" i="1"/>
  <c r="AK894" i="1"/>
  <c r="AK846" i="1"/>
  <c r="AK843" i="1"/>
  <c r="AK749" i="1"/>
  <c r="AK742" i="1"/>
  <c r="AK762" i="1"/>
  <c r="AK872" i="1"/>
  <c r="AK874" i="1"/>
  <c r="AK878" i="1"/>
  <c r="AK806" i="1"/>
  <c r="AK820" i="1"/>
  <c r="AK827" i="1"/>
  <c r="AK844" i="1"/>
  <c r="AK760" i="1"/>
  <c r="AK775" i="1"/>
  <c r="AK730" i="1"/>
  <c r="AK818" i="1"/>
  <c r="AK836" i="1"/>
  <c r="AK804" i="1"/>
  <c r="AK870" i="1"/>
  <c r="AK847" i="1"/>
  <c r="AK832" i="1"/>
  <c r="AK785" i="1"/>
  <c r="AK907" i="1"/>
  <c r="AK897" i="1"/>
  <c r="AK891" i="1"/>
  <c r="AK875" i="1"/>
  <c r="AK861" i="1"/>
  <c r="AK841" i="1"/>
  <c r="AK810" i="1"/>
  <c r="AK778" i="1"/>
  <c r="AK758" i="1"/>
  <c r="AK750" i="1"/>
  <c r="AK745" i="1"/>
  <c r="AK871" i="1"/>
  <c r="AK850" i="1"/>
  <c r="AK824" i="1"/>
  <c r="AK813" i="1"/>
  <c r="AK794" i="1"/>
  <c r="AK772" i="1"/>
  <c r="AK732" i="1"/>
  <c r="AK821" i="1"/>
  <c r="AK770" i="1"/>
  <c r="AK835" i="1"/>
  <c r="AK822" i="1"/>
  <c r="AK819" i="1"/>
  <c r="AK788" i="1"/>
  <c r="AK782" i="1"/>
  <c r="AK771" i="1"/>
  <c r="AK765" i="1"/>
  <c r="AK898" i="1"/>
  <c r="AK896" i="1"/>
  <c r="AK842" i="1"/>
  <c r="AK826" i="1"/>
  <c r="AK825" i="1"/>
  <c r="AK885" i="1"/>
  <c r="AK799" i="1"/>
  <c r="AK789" i="1"/>
  <c r="AK757" i="1"/>
  <c r="AK751" i="1"/>
  <c r="AK739" i="1"/>
  <c r="AK802" i="1"/>
  <c r="AK823" i="1"/>
  <c r="AK741" i="1"/>
  <c r="AK756" i="1"/>
  <c r="AK763" i="1"/>
  <c r="AK766" i="1"/>
  <c r="AK807" i="1"/>
  <c r="AK748" i="1"/>
  <c r="AK759" i="1"/>
  <c r="AK776" i="1"/>
  <c r="AK786" i="1"/>
  <c r="AK754" i="1"/>
  <c r="AK815" i="1"/>
  <c r="AK803" i="1"/>
  <c r="AK753" i="1"/>
  <c r="AK769" i="1"/>
  <c r="AK781" i="1"/>
  <c r="AK787" i="1"/>
  <c r="AK812" i="1"/>
  <c r="AK729" i="1"/>
  <c r="AK735" i="1"/>
  <c r="AK814" i="1"/>
  <c r="AK768" i="1"/>
  <c r="AK761" i="1"/>
  <c r="AK747" i="1"/>
  <c r="AK791" i="1"/>
  <c r="AK783" i="1"/>
  <c r="AK752" i="1"/>
  <c r="AK744" i="1"/>
  <c r="AK736" i="1"/>
  <c r="AK801" i="1"/>
  <c r="AK796" i="1"/>
  <c r="AK780" i="1"/>
  <c r="AK777" i="1"/>
  <c r="AK773" i="1"/>
  <c r="AD833" i="1"/>
  <c r="AD827" i="1"/>
  <c r="AK755" i="1"/>
  <c r="AK743" i="1"/>
  <c r="AK731" i="1"/>
  <c r="AK797" i="1"/>
  <c r="AK767" i="1"/>
  <c r="AK737" i="1"/>
  <c r="AD815" i="1" l="1"/>
  <c r="AD759" i="1"/>
  <c r="AD730" i="1"/>
  <c r="AD758" i="1"/>
  <c r="AE758" i="1" s="1"/>
  <c r="AD809" i="1"/>
  <c r="AE809" i="1" s="1"/>
  <c r="AD857" i="1"/>
  <c r="AE857" i="1" s="1"/>
  <c r="AD787" i="1"/>
  <c r="AE787" i="1" s="1"/>
  <c r="AD784" i="1"/>
  <c r="AE784" i="1" s="1"/>
  <c r="AD863" i="1"/>
  <c r="AF863" i="1" s="1"/>
  <c r="AD773" i="1"/>
  <c r="AF773" i="1" s="1"/>
  <c r="AD839" i="1"/>
  <c r="AE839" i="1" s="1"/>
  <c r="AD783" i="1"/>
  <c r="AE783" i="1" s="1"/>
  <c r="AD762" i="1"/>
  <c r="AF762" i="1" s="1"/>
  <c r="AD851" i="1"/>
  <c r="AE851" i="1" s="1"/>
  <c r="AD743" i="1"/>
  <c r="AD741" i="1"/>
  <c r="AF741" i="1" s="1"/>
  <c r="AD869" i="1"/>
  <c r="AF869" i="1" s="1"/>
  <c r="AD731" i="1"/>
  <c r="AF731" i="1" s="1"/>
  <c r="AD875" i="1"/>
  <c r="AF875" i="1" s="1"/>
  <c r="AD760" i="1"/>
  <c r="AE760" i="1" s="1"/>
  <c r="AD761" i="1"/>
  <c r="AF761" i="1" s="1"/>
  <c r="AD754" i="1"/>
  <c r="AF754" i="1" s="1"/>
  <c r="AD775" i="1"/>
  <c r="AE775" i="1" s="1"/>
  <c r="AD753" i="1"/>
  <c r="AE753" i="1" s="1"/>
  <c r="AD887" i="1"/>
  <c r="AF887" i="1" s="1"/>
  <c r="AD893" i="1"/>
  <c r="AE893" i="1" s="1"/>
  <c r="AD778" i="1"/>
  <c r="AD747" i="1"/>
  <c r="AE747" i="1" s="1"/>
  <c r="AD790" i="1"/>
  <c r="AF790" i="1" s="1"/>
  <c r="AD785" i="1"/>
  <c r="AF785" i="1" s="1"/>
  <c r="AD732" i="1"/>
  <c r="AF732" i="1" s="1"/>
  <c r="AD820" i="1"/>
  <c r="AE820" i="1" s="1"/>
  <c r="D279" i="1"/>
  <c r="C99" i="1" s="1"/>
  <c r="AD821" i="1"/>
  <c r="AE821" i="1" s="1"/>
  <c r="AD746" i="1"/>
  <c r="AF746" i="1" s="1"/>
  <c r="AD881" i="1"/>
  <c r="AF881" i="1" s="1"/>
  <c r="AD742" i="1"/>
  <c r="AE742" i="1" s="1"/>
  <c r="AD752" i="1"/>
  <c r="AF752" i="1" s="1"/>
  <c r="AD744" i="1"/>
  <c r="AF744" i="1" s="1"/>
  <c r="AD845" i="1"/>
  <c r="AE845" i="1" s="1"/>
  <c r="AD1040" i="1"/>
  <c r="AE1040" i="1" s="1"/>
  <c r="AD972" i="1"/>
  <c r="AF972" i="1" s="1"/>
  <c r="AD1240" i="1"/>
  <c r="AF1240" i="1" s="1"/>
  <c r="AD939" i="1"/>
  <c r="AE939" i="1" s="1"/>
  <c r="AD1260" i="1"/>
  <c r="AE1260" i="1" s="1"/>
  <c r="AD834" i="1"/>
  <c r="AF834" i="1" s="1"/>
  <c r="AD961" i="1"/>
  <c r="AE961" i="1" s="1"/>
  <c r="AD896" i="1"/>
  <c r="AF896" i="1" s="1"/>
  <c r="AD751" i="1"/>
  <c r="AF751" i="1" s="1"/>
  <c r="AD1114" i="1"/>
  <c r="AF1114" i="1" s="1"/>
  <c r="AD1964" i="1"/>
  <c r="AF1964" i="1" s="1"/>
  <c r="AD982" i="1"/>
  <c r="AF982" i="1" s="1"/>
  <c r="AD1434" i="1"/>
  <c r="AF1434" i="1" s="1"/>
  <c r="AD1418" i="1"/>
  <c r="AE1418" i="1" s="1"/>
  <c r="AD1348" i="1"/>
  <c r="AE1348" i="1" s="1"/>
  <c r="AD848" i="1"/>
  <c r="AF848" i="1" s="1"/>
  <c r="AD1675" i="1"/>
  <c r="AF1675" i="1" s="1"/>
  <c r="AD801" i="1"/>
  <c r="AD1469" i="1"/>
  <c r="AF1469" i="1" s="1"/>
  <c r="AD797" i="1"/>
  <c r="AE797" i="1" s="1"/>
  <c r="AD1208" i="1"/>
  <c r="AE1208" i="1" s="1"/>
  <c r="AD842" i="1"/>
  <c r="AF842" i="1" s="1"/>
  <c r="AD1368" i="1"/>
  <c r="AF1368" i="1" s="1"/>
  <c r="AD1541" i="1"/>
  <c r="AE1541" i="1" s="1"/>
  <c r="AD1139" i="1"/>
  <c r="AE1139" i="1" s="1"/>
  <c r="AD1015" i="1"/>
  <c r="AF1015" i="1" s="1"/>
  <c r="AD792" i="1"/>
  <c r="AF792" i="1" s="1"/>
  <c r="AD1975" i="1"/>
  <c r="AE1975" i="1" s="1"/>
  <c r="AD994" i="1"/>
  <c r="AE994" i="1" s="1"/>
  <c r="AD1016" i="1"/>
  <c r="AE1016" i="1" s="1"/>
  <c r="AD1652" i="1"/>
  <c r="AE1652" i="1" s="1"/>
  <c r="AD1331" i="1"/>
  <c r="AF1331" i="1" s="1"/>
  <c r="AD805" i="1"/>
  <c r="AF805" i="1" s="1"/>
  <c r="AD1188" i="1"/>
  <c r="AE1188" i="1" s="1"/>
  <c r="AD1161" i="1"/>
  <c r="AE1161" i="1" s="1"/>
  <c r="AD916" i="1"/>
  <c r="AF916" i="1" s="1"/>
  <c r="AD1158" i="1"/>
  <c r="AD924" i="1"/>
  <c r="AE924" i="1" s="1"/>
  <c r="AD1001" i="1"/>
  <c r="AE1001" i="1" s="1"/>
  <c r="AD1031" i="1"/>
  <c r="AF1031" i="1" s="1"/>
  <c r="AD1560" i="1"/>
  <c r="AD1145" i="1"/>
  <c r="AE1145" i="1" s="1"/>
  <c r="AD835" i="1"/>
  <c r="AE835" i="1" s="1"/>
  <c r="AD883" i="1"/>
  <c r="AF883" i="1" s="1"/>
  <c r="AD1646" i="1"/>
  <c r="AE1646" i="1" s="1"/>
  <c r="AD1330" i="1"/>
  <c r="AE1330" i="1" s="1"/>
  <c r="AD901" i="1"/>
  <c r="AD1010" i="1"/>
  <c r="AE1010" i="1" s="1"/>
  <c r="AD757" i="1"/>
  <c r="AE757" i="1" s="1"/>
  <c r="AD1569" i="1"/>
  <c r="AE1569" i="1" s="1"/>
  <c r="AD1484" i="1"/>
  <c r="AD1221" i="1"/>
  <c r="AE1221" i="1" s="1"/>
  <c r="AD1073" i="1"/>
  <c r="AF1073" i="1" s="1"/>
  <c r="AD1184" i="1"/>
  <c r="AE1184" i="1" s="1"/>
  <c r="AD767" i="1"/>
  <c r="AF767" i="1" s="1"/>
  <c r="AD951" i="1"/>
  <c r="AE951" i="1" s="1"/>
  <c r="AD1055" i="1"/>
  <c r="AE1055" i="1" s="1"/>
  <c r="AD1389" i="1"/>
  <c r="AE1389" i="1" s="1"/>
  <c r="AD1347" i="1"/>
  <c r="AE1347" i="1" s="1"/>
  <c r="AD977" i="1"/>
  <c r="AE977" i="1" s="1"/>
  <c r="AD1404" i="1"/>
  <c r="AF1404" i="1" s="1"/>
  <c r="AD1325" i="1"/>
  <c r="AE1325" i="1" s="1"/>
  <c r="AD1367" i="1"/>
  <c r="AE1367" i="1" s="1"/>
  <c r="AD1328" i="1"/>
  <c r="AF1328" i="1" s="1"/>
  <c r="AD1301" i="1"/>
  <c r="AF1301" i="1" s="1"/>
  <c r="AD865" i="1"/>
  <c r="AE865" i="1" s="1"/>
  <c r="AD897" i="1"/>
  <c r="AE897" i="1" s="1"/>
  <c r="AD829" i="1"/>
  <c r="AD1009" i="1"/>
  <c r="AF1009" i="1" s="1"/>
  <c r="AD1179" i="1"/>
  <c r="AE1179" i="1" s="1"/>
  <c r="AD1309" i="1"/>
  <c r="AE1309" i="1" s="1"/>
  <c r="AD1334" i="1"/>
  <c r="AE1334" i="1" s="1"/>
  <c r="AD786" i="1"/>
  <c r="AE786" i="1" s="1"/>
  <c r="AD1257" i="1"/>
  <c r="AE1257" i="1" s="1"/>
  <c r="AD1111" i="1"/>
  <c r="AF1111" i="1" s="1"/>
  <c r="AD932" i="1"/>
  <c r="AE932" i="1" s="1"/>
  <c r="AD1142" i="1"/>
  <c r="AE1142" i="1" s="1"/>
  <c r="AD907" i="1"/>
  <c r="AE907" i="1" s="1"/>
  <c r="AD1167" i="1"/>
  <c r="AF1167" i="1" s="1"/>
  <c r="AD1217" i="1"/>
  <c r="AE1217" i="1" s="1"/>
  <c r="AD1165" i="1"/>
  <c r="AF1165" i="1" s="1"/>
  <c r="AD1476" i="1"/>
  <c r="AE1476" i="1" s="1"/>
  <c r="AD1085" i="1"/>
  <c r="AE1085" i="1" s="1"/>
  <c r="AD823" i="1"/>
  <c r="AE823" i="1" s="1"/>
  <c r="AD2038" i="1"/>
  <c r="AF2038" i="1" s="1"/>
  <c r="AD953" i="1"/>
  <c r="AE953" i="1" s="1"/>
  <c r="AD1999" i="1"/>
  <c r="AF1999" i="1" s="1"/>
  <c r="AD1467" i="1"/>
  <c r="AF1467" i="1" s="1"/>
  <c r="AD1425" i="1"/>
  <c r="AE1425" i="1" s="1"/>
  <c r="AD2001" i="1"/>
  <c r="AF2001" i="1" s="1"/>
  <c r="AD1398" i="1"/>
  <c r="AF1398" i="1" s="1"/>
  <c r="AD1983" i="1"/>
  <c r="AE1983" i="1" s="1"/>
  <c r="AD905" i="1"/>
  <c r="AE905" i="1" s="1"/>
  <c r="AD962" i="1"/>
  <c r="AE962" i="1" s="1"/>
  <c r="AD831" i="1"/>
  <c r="AF831" i="1" s="1"/>
  <c r="AD1125" i="1"/>
  <c r="AF1125" i="1" s="1"/>
  <c r="AD1124" i="1"/>
  <c r="AD1245" i="1"/>
  <c r="AF1245" i="1" s="1"/>
  <c r="AD1663" i="1"/>
  <c r="AE1663" i="1" s="1"/>
  <c r="AD1550" i="1"/>
  <c r="AD1589" i="1"/>
  <c r="AE1589" i="1" s="1"/>
  <c r="AD1567" i="1"/>
  <c r="AE1567" i="1" s="1"/>
  <c r="AD1478" i="1"/>
  <c r="AF1478" i="1" s="1"/>
  <c r="AD1176" i="1"/>
  <c r="AF1176" i="1" s="1"/>
  <c r="AD991" i="1"/>
  <c r="AF991" i="1" s="1"/>
  <c r="AD894" i="1"/>
  <c r="AE894" i="1" s="1"/>
  <c r="AD1146" i="1"/>
  <c r="AE1146" i="1" s="1"/>
  <c r="AD1003" i="1"/>
  <c r="AE1003" i="1" s="1"/>
  <c r="AD1038" i="1"/>
  <c r="AE1038" i="1" s="1"/>
  <c r="AD1218" i="1"/>
  <c r="AE1218" i="1" s="1"/>
  <c r="AD807" i="1"/>
  <c r="AD1489" i="1"/>
  <c r="AF1489" i="1" s="1"/>
  <c r="AD1069" i="1"/>
  <c r="AF1069" i="1" s="1"/>
  <c r="AD1254" i="1"/>
  <c r="AE1254" i="1" s="1"/>
  <c r="AD822" i="1"/>
  <c r="AE822" i="1" s="1"/>
  <c r="AD1496" i="1"/>
  <c r="AE1496" i="1" s="1"/>
  <c r="AD1209" i="1"/>
  <c r="AF1209" i="1" s="1"/>
  <c r="AD1129" i="1"/>
  <c r="AD903" i="1"/>
  <c r="AE903" i="1" s="1"/>
  <c r="AD1470" i="1"/>
  <c r="AE1470" i="1" s="1"/>
  <c r="AD1944" i="1"/>
  <c r="AE1944" i="1" s="1"/>
  <c r="AD1305" i="1"/>
  <c r="AE1305" i="1" s="1"/>
  <c r="AD1340" i="1"/>
  <c r="AD1571" i="1"/>
  <c r="AE1571" i="1" s="1"/>
  <c r="AD1942" i="1"/>
  <c r="AF1942" i="1" s="1"/>
  <c r="AD1056" i="1"/>
  <c r="AE1056" i="1" s="1"/>
  <c r="AD1428" i="1"/>
  <c r="AF1428" i="1" s="1"/>
  <c r="AD1927" i="1"/>
  <c r="AF1927" i="1" s="1"/>
  <c r="AD1239" i="1"/>
  <c r="AF1239" i="1" s="1"/>
  <c r="AD1087" i="1"/>
  <c r="AE1087" i="1" s="1"/>
  <c r="AD1563" i="1"/>
  <c r="AF1563" i="1" s="1"/>
  <c r="AD1793" i="1"/>
  <c r="AF1793" i="1" s="1"/>
  <c r="AD1000" i="1"/>
  <c r="AF1000" i="1" s="1"/>
  <c r="AD1346" i="1"/>
  <c r="AD1344" i="1"/>
  <c r="AE1344" i="1" s="1"/>
  <c r="AD983" i="1"/>
  <c r="AF983" i="1" s="1"/>
  <c r="AD919" i="1"/>
  <c r="AE919" i="1" s="1"/>
  <c r="AD892" i="1"/>
  <c r="AF892" i="1" s="1"/>
  <c r="AD1077" i="1"/>
  <c r="AE1077" i="1" s="1"/>
  <c r="AD804" i="1"/>
  <c r="AE804" i="1" s="1"/>
  <c r="AD1379" i="1"/>
  <c r="AE1379" i="1" s="1"/>
  <c r="AD1847" i="1"/>
  <c r="AE1847" i="1" s="1"/>
  <c r="AD1033" i="1"/>
  <c r="AD1058" i="1"/>
  <c r="AE1058" i="1" s="1"/>
  <c r="AD1527" i="1"/>
  <c r="AE1527" i="1" s="1"/>
  <c r="AD1757" i="1"/>
  <c r="AE1757" i="1" s="1"/>
  <c r="AD1506" i="1"/>
  <c r="AF1506" i="1" s="1"/>
  <c r="AD1284" i="1"/>
  <c r="AE1284" i="1" s="1"/>
  <c r="AD1387" i="1"/>
  <c r="AF1387" i="1" s="1"/>
  <c r="AD1339" i="1"/>
  <c r="AE1339" i="1" s="1"/>
  <c r="AD933" i="1"/>
  <c r="AE933" i="1" s="1"/>
  <c r="AD912" i="1"/>
  <c r="AD861" i="1"/>
  <c r="AF861" i="1" s="1"/>
  <c r="AD1074" i="1"/>
  <c r="AE1074" i="1" s="1"/>
  <c r="AD796" i="1"/>
  <c r="AE796" i="1" s="1"/>
  <c r="AD1234" i="1"/>
  <c r="AE1234" i="1" s="1"/>
  <c r="AD1774" i="1"/>
  <c r="AF1774" i="1" s="1"/>
  <c r="AD1443" i="1"/>
  <c r="AE1443" i="1" s="1"/>
  <c r="AD1051" i="1"/>
  <c r="AF1051" i="1" s="1"/>
  <c r="AD1442" i="1"/>
  <c r="AE1442" i="1" s="1"/>
  <c r="AD1753" i="1"/>
  <c r="AE1753" i="1" s="1"/>
  <c r="AD1502" i="1"/>
  <c r="AD1228" i="1"/>
  <c r="AE1228" i="1" s="1"/>
  <c r="AD825" i="1"/>
  <c r="AD1615" i="1"/>
  <c r="AE1615" i="1" s="1"/>
  <c r="AD1207" i="1"/>
  <c r="AF1207" i="1" s="1"/>
  <c r="AD1324" i="1"/>
  <c r="AD952" i="1"/>
  <c r="AE952" i="1" s="1"/>
  <c r="AD1558" i="1"/>
  <c r="AF1558" i="1" s="1"/>
  <c r="AD1249" i="1"/>
  <c r="AD1144" i="1"/>
  <c r="AD1175" i="1"/>
  <c r="AD920" i="1"/>
  <c r="AF920" i="1" s="1"/>
  <c r="AD876" i="1"/>
  <c r="AF876" i="1" s="1"/>
  <c r="AD1120" i="1"/>
  <c r="AD1102" i="1"/>
  <c r="AE1102" i="1" s="1"/>
  <c r="AD1059" i="1"/>
  <c r="AE1059" i="1" s="1"/>
  <c r="AD899" i="1"/>
  <c r="AF899" i="1" s="1"/>
  <c r="AD1108" i="1"/>
  <c r="AF1108" i="1" s="1"/>
  <c r="AD1028" i="1"/>
  <c r="AE1028" i="1" s="1"/>
  <c r="AD1746" i="1"/>
  <c r="AE1746" i="1" s="1"/>
  <c r="AD1255" i="1"/>
  <c r="AE1255" i="1" s="1"/>
  <c r="AD940" i="1"/>
  <c r="AF940" i="1" s="1"/>
  <c r="AD1501" i="1"/>
  <c r="AE1501" i="1" s="1"/>
  <c r="AD1437" i="1"/>
  <c r="AD1889" i="1"/>
  <c r="AE1889" i="1" s="1"/>
  <c r="AD1407" i="1"/>
  <c r="AE1407" i="1" s="1"/>
  <c r="AD1323" i="1"/>
  <c r="AF1323" i="1" s="1"/>
  <c r="AD1181" i="1"/>
  <c r="AF1181" i="1" s="1"/>
  <c r="AD1047" i="1"/>
  <c r="AE1047" i="1" s="1"/>
  <c r="AD1160" i="1"/>
  <c r="AD864" i="1"/>
  <c r="AD955" i="1"/>
  <c r="AE955" i="1" s="1"/>
  <c r="AD1116" i="1"/>
  <c r="AF1116" i="1" s="1"/>
  <c r="AD1095" i="1"/>
  <c r="AE1095" i="1" s="1"/>
  <c r="AD981" i="1"/>
  <c r="AF981" i="1" s="1"/>
  <c r="AD841" i="1"/>
  <c r="AE841" i="1" s="1"/>
  <c r="AD1595" i="1"/>
  <c r="AF1595" i="1" s="1"/>
  <c r="AD843" i="1"/>
  <c r="AF843" i="1" s="1"/>
  <c r="AD1734" i="1"/>
  <c r="AD1244" i="1"/>
  <c r="AD1438" i="1"/>
  <c r="AE1438" i="1" s="1"/>
  <c r="AD1362" i="1"/>
  <c r="AE1362" i="1" s="1"/>
  <c r="AD1427" i="1"/>
  <c r="AE1427" i="1" s="1"/>
  <c r="AD1825" i="1"/>
  <c r="AE1825" i="1" s="1"/>
  <c r="AD1402" i="1"/>
  <c r="AE1402" i="1" s="1"/>
  <c r="AD1267" i="1"/>
  <c r="AF1267" i="1" s="1"/>
  <c r="AD988" i="1"/>
  <c r="AF988" i="1" s="1"/>
  <c r="AD1345" i="1"/>
  <c r="AE1345" i="1" s="1"/>
  <c r="AD1448" i="1"/>
  <c r="AF1448" i="1" s="1"/>
  <c r="AD777" i="1"/>
  <c r="AE777" i="1" s="1"/>
  <c r="AD923" i="1"/>
  <c r="AE923" i="1" s="1"/>
  <c r="AD856" i="1"/>
  <c r="AD958" i="1"/>
  <c r="AE958" i="1" s="1"/>
  <c r="AD888" i="1"/>
  <c r="AD1066" i="1"/>
  <c r="AE1066" i="1" s="1"/>
  <c r="AD774" i="1"/>
  <c r="AD1439" i="1"/>
  <c r="AE1439" i="1" s="1"/>
  <c r="AD2009" i="1"/>
  <c r="AE2009" i="1" s="1"/>
  <c r="AD1626" i="1"/>
  <c r="AE1626" i="1" s="1"/>
  <c r="AD1352" i="1"/>
  <c r="AF1352" i="1" s="1"/>
  <c r="AD1171" i="1"/>
  <c r="AD1177" i="1"/>
  <c r="AE1177" i="1" s="1"/>
  <c r="AD1104" i="1"/>
  <c r="AF1104" i="1" s="1"/>
  <c r="AD1657" i="1"/>
  <c r="AF1657" i="1" s="1"/>
  <c r="AD1025" i="1"/>
  <c r="AE1025" i="1" s="1"/>
  <c r="AD1488" i="1"/>
  <c r="AE1488" i="1" s="1"/>
  <c r="AD1419" i="1"/>
  <c r="AE1419" i="1" s="1"/>
  <c r="AD1081" i="1"/>
  <c r="AD1272" i="1"/>
  <c r="AF1272" i="1" s="1"/>
  <c r="AD1079" i="1"/>
  <c r="AE1079" i="1" s="1"/>
  <c r="AD763" i="1"/>
  <c r="AE763" i="1" s="1"/>
  <c r="AD830" i="1"/>
  <c r="AE830" i="1" s="1"/>
  <c r="AD766" i="1"/>
  <c r="AE766" i="1" s="1"/>
  <c r="AD925" i="1"/>
  <c r="AE925" i="1" s="1"/>
  <c r="AD999" i="1"/>
  <c r="AD1006" i="1"/>
  <c r="AE1006" i="1" s="1"/>
  <c r="AD995" i="1"/>
  <c r="AE995" i="1" s="1"/>
  <c r="AD1374" i="1"/>
  <c r="AF1374" i="1" s="1"/>
  <c r="AD1542" i="1"/>
  <c r="AD1021" i="1"/>
  <c r="AE1021" i="1" s="1"/>
  <c r="AD1859" i="1"/>
  <c r="AF1859" i="1" s="1"/>
  <c r="AD1599" i="1"/>
  <c r="AE1599" i="1" s="1"/>
  <c r="AD870" i="1"/>
  <c r="AE870" i="1" s="1"/>
  <c r="AD910" i="1"/>
  <c r="AF910" i="1" s="1"/>
  <c r="AD750" i="1"/>
  <c r="AF750" i="1" s="1"/>
  <c r="AD1132" i="1"/>
  <c r="AD1288" i="1"/>
  <c r="AE1288" i="1" s="1"/>
  <c r="AD1868" i="1"/>
  <c r="AF1868" i="1" s="1"/>
  <c r="AD1549" i="1"/>
  <c r="AE1549" i="1" s="1"/>
  <c r="AD976" i="1"/>
  <c r="AF976" i="1" s="1"/>
  <c r="AD1137" i="1"/>
  <c r="AE1137" i="1" s="1"/>
  <c r="AD1170" i="1"/>
  <c r="AD1415" i="1"/>
  <c r="AE1415" i="1" s="1"/>
  <c r="AD1062" i="1"/>
  <c r="AE1062" i="1" s="1"/>
  <c r="AD1256" i="1"/>
  <c r="AE1256" i="1" s="1"/>
  <c r="AD1068" i="1"/>
  <c r="AD755" i="1"/>
  <c r="AE755" i="1" s="1"/>
  <c r="AD789" i="1"/>
  <c r="AE789" i="1" s="1"/>
  <c r="AD740" i="1"/>
  <c r="AF740" i="1" s="1"/>
  <c r="AD922" i="1"/>
  <c r="AE922" i="1" s="1"/>
  <c r="AD974" i="1"/>
  <c r="AF974" i="1" s="1"/>
  <c r="AD992" i="1"/>
  <c r="AE992" i="1" s="1"/>
  <c r="AD921" i="1"/>
  <c r="AE921" i="1" s="1"/>
  <c r="AD1353" i="1"/>
  <c r="AF1353" i="1" s="1"/>
  <c r="AD1480" i="1"/>
  <c r="AE1480" i="1" s="1"/>
  <c r="AD973" i="1"/>
  <c r="AF973" i="1" s="1"/>
  <c r="AD1855" i="1"/>
  <c r="AE1855" i="1" s="1"/>
  <c r="AD1512" i="1"/>
  <c r="AE1512" i="1" s="1"/>
  <c r="AD1459" i="1"/>
  <c r="AF1459" i="1" s="1"/>
  <c r="AD771" i="1"/>
  <c r="AF771" i="1" s="1"/>
  <c r="AD1576" i="1"/>
  <c r="AE1576" i="1" s="1"/>
  <c r="AD1014" i="1"/>
  <c r="AF1014" i="1" s="1"/>
  <c r="AD1258" i="1"/>
  <c r="AE1258" i="1" s="1"/>
  <c r="AD1849" i="1"/>
  <c r="AF1849" i="1" s="1"/>
  <c r="AD1500" i="1"/>
  <c r="AE1500" i="1" s="1"/>
  <c r="AD803" i="1"/>
  <c r="AF803" i="1" s="1"/>
  <c r="AD1084" i="1"/>
  <c r="AF1084" i="1" s="1"/>
  <c r="AD1082" i="1"/>
  <c r="AF1082" i="1" s="1"/>
  <c r="AD1269" i="1"/>
  <c r="AE1269" i="1" s="1"/>
  <c r="AD1452" i="1"/>
  <c r="AE1452" i="1" s="1"/>
  <c r="AD1071" i="1"/>
  <c r="AF1071" i="1" s="1"/>
  <c r="AD943" i="1"/>
  <c r="AF943" i="1" s="1"/>
  <c r="AD858" i="1"/>
  <c r="AF858" i="1" s="1"/>
  <c r="AD884" i="1"/>
  <c r="AE884" i="1" s="1"/>
  <c r="AD1042" i="1"/>
  <c r="AE1042" i="1" s="1"/>
  <c r="AD748" i="1"/>
  <c r="AE748" i="1" s="1"/>
  <c r="AD1154" i="1"/>
  <c r="AE1154" i="1" s="1"/>
  <c r="AD1141" i="1"/>
  <c r="AD832" i="1"/>
  <c r="AE832" i="1" s="1"/>
  <c r="AD1135" i="1"/>
  <c r="AE1135" i="1" s="1"/>
  <c r="AD1364" i="1"/>
  <c r="AE1364" i="1" s="1"/>
  <c r="AD2018" i="1"/>
  <c r="AE2018" i="1" s="1"/>
  <c r="AD1723" i="1"/>
  <c r="AD1341" i="1"/>
  <c r="AF1341" i="1" s="1"/>
  <c r="AD1259" i="1"/>
  <c r="AE1259" i="1" s="1"/>
  <c r="AD1335" i="1"/>
  <c r="AE1335" i="1" s="1"/>
  <c r="AD1356" i="1"/>
  <c r="AD1468" i="1"/>
  <c r="AF1468" i="1" s="1"/>
  <c r="AD812" i="1"/>
  <c r="AE812" i="1" s="1"/>
  <c r="AD1737" i="1"/>
  <c r="AE1737" i="1" s="1"/>
  <c r="AD1386" i="1"/>
  <c r="AE1386" i="1" s="1"/>
  <c r="AD1400" i="1"/>
  <c r="AF1400" i="1" s="1"/>
  <c r="AD1444" i="1"/>
  <c r="AF1444" i="1" s="1"/>
  <c r="AD1313" i="1"/>
  <c r="AE1313" i="1" s="1"/>
  <c r="AD1424" i="1"/>
  <c r="AF1424" i="1" s="1"/>
  <c r="AD837" i="1"/>
  <c r="AE837" i="1" s="1"/>
  <c r="AD866" i="1"/>
  <c r="AD954" i="1"/>
  <c r="AE954" i="1" s="1"/>
  <c r="AD906" i="1"/>
  <c r="AD880" i="1"/>
  <c r="AF880" i="1" s="1"/>
  <c r="AD1280" i="1"/>
  <c r="AE1280" i="1" s="1"/>
  <c r="AD2054" i="1"/>
  <c r="AF2054" i="1" s="1"/>
  <c r="AD1807" i="1"/>
  <c r="AE1807" i="1" s="1"/>
  <c r="AD1533" i="1"/>
  <c r="AE1533" i="1" s="1"/>
  <c r="AD1148" i="1"/>
  <c r="AF1148" i="1" s="1"/>
  <c r="AD1133" i="1"/>
  <c r="AF1133" i="1" s="1"/>
  <c r="AD1226" i="1"/>
  <c r="AD1474" i="1"/>
  <c r="AD909" i="1"/>
  <c r="AF909" i="1" s="1"/>
  <c r="AD1268" i="1"/>
  <c r="AE1268" i="1" s="1"/>
  <c r="AD1938" i="1"/>
  <c r="AE1938" i="1" s="1"/>
  <c r="AD1632" i="1"/>
  <c r="AE1632" i="1" s="1"/>
  <c r="AD1298" i="1"/>
  <c r="AD1455" i="1"/>
  <c r="AE1455" i="1" s="1"/>
  <c r="AD877" i="1"/>
  <c r="AF877" i="1" s="1"/>
  <c r="AD1224" i="1"/>
  <c r="AE1224" i="1" s="1"/>
  <c r="AD1159" i="1"/>
  <c r="AD824" i="1"/>
  <c r="AE824" i="1" s="1"/>
  <c r="AD818" i="1"/>
  <c r="AE818" i="1" s="1"/>
  <c r="AD944" i="1"/>
  <c r="AE944" i="1" s="1"/>
  <c r="AD980" i="1"/>
  <c r="AE980" i="1" s="1"/>
  <c r="AD1619" i="1"/>
  <c r="AF1619" i="1" s="1"/>
  <c r="AD1275" i="1"/>
  <c r="AE1275" i="1" s="1"/>
  <c r="AD2050" i="1"/>
  <c r="AF2050" i="1" s="1"/>
  <c r="AD1799" i="1"/>
  <c r="AF1799" i="1" s="1"/>
  <c r="AD1524" i="1"/>
  <c r="AD1140" i="1"/>
  <c r="AE1140" i="1" s="1"/>
  <c r="AD1106" i="1"/>
  <c r="AF1106" i="1" s="1"/>
  <c r="AD1197" i="1"/>
  <c r="AF1197" i="1" s="1"/>
  <c r="AD1423" i="1"/>
  <c r="AF1423" i="1" s="1"/>
  <c r="AD1625" i="1"/>
  <c r="AE1625" i="1" s="1"/>
  <c r="AD1263" i="1"/>
  <c r="AE1263" i="1" s="1"/>
  <c r="AD1922" i="1"/>
  <c r="AE1922" i="1" s="1"/>
  <c r="AD1605" i="1"/>
  <c r="AE1605" i="1" s="1"/>
  <c r="AD1220" i="1"/>
  <c r="AF1220" i="1" s="1"/>
  <c r="AD1408" i="1"/>
  <c r="AE1408" i="1" s="1"/>
  <c r="AD794" i="1"/>
  <c r="AE794" i="1" s="1"/>
  <c r="AD1216" i="1"/>
  <c r="AF1216" i="1" s="1"/>
  <c r="AD886" i="1"/>
  <c r="AF886" i="1" s="1"/>
  <c r="AD1248" i="1"/>
  <c r="AF1248" i="1" s="1"/>
  <c r="AD1492" i="1"/>
  <c r="AD1157" i="1"/>
  <c r="AD1877" i="1"/>
  <c r="AD1597" i="1"/>
  <c r="AF1597" i="1" s="1"/>
  <c r="AD1292" i="1"/>
  <c r="AE1292" i="1" s="1"/>
  <c r="AD1464" i="1"/>
  <c r="AF1464" i="1" s="1"/>
  <c r="AD1118" i="1"/>
  <c r="AF1118" i="1" s="1"/>
  <c r="AD1303" i="1"/>
  <c r="AE1303" i="1" s="1"/>
  <c r="AD1363" i="1"/>
  <c r="AF1363" i="1" s="1"/>
  <c r="AD1200" i="1"/>
  <c r="AF1200" i="1" s="1"/>
  <c r="AD1007" i="1"/>
  <c r="AF1007" i="1" s="1"/>
  <c r="AD1399" i="1"/>
  <c r="AF1399" i="1" s="1"/>
  <c r="AD1222" i="1"/>
  <c r="AF1222" i="1" s="1"/>
  <c r="AD950" i="1"/>
  <c r="AE950" i="1" s="1"/>
  <c r="AD1029" i="1"/>
  <c r="AE1029" i="1" s="1"/>
  <c r="AD917" i="1"/>
  <c r="AF917" i="1" s="1"/>
  <c r="AD936" i="1"/>
  <c r="AE936" i="1" s="1"/>
  <c r="AD733" i="1"/>
  <c r="AF733" i="1" s="1"/>
  <c r="AD945" i="1"/>
  <c r="AE945" i="1" s="1"/>
  <c r="AD819" i="1"/>
  <c r="AE819" i="1" s="1"/>
  <c r="AD1138" i="1"/>
  <c r="AD985" i="1"/>
  <c r="AD871" i="1"/>
  <c r="AF871" i="1" s="1"/>
  <c r="AD1134" i="1"/>
  <c r="AF1134" i="1" s="1"/>
  <c r="AD964" i="1"/>
  <c r="AF964" i="1" s="1"/>
  <c r="AD736" i="1"/>
  <c r="AF736" i="1" s="1"/>
  <c r="AD1052" i="1"/>
  <c r="AE1052" i="1" s="1"/>
  <c r="AD780" i="1"/>
  <c r="AE780" i="1" s="1"/>
  <c r="AD1034" i="1"/>
  <c r="AE1034" i="1" s="1"/>
  <c r="AD918" i="1"/>
  <c r="AF918" i="1" s="1"/>
  <c r="AD813" i="1"/>
  <c r="AE813" i="1" s="1"/>
  <c r="AD1405" i="1"/>
  <c r="AF1405" i="1" s="1"/>
  <c r="AD1173" i="1"/>
  <c r="AD1591" i="1"/>
  <c r="AE1591" i="1" s="1"/>
  <c r="AD1429" i="1"/>
  <c r="AF1429" i="1" s="1"/>
  <c r="AD1213" i="1"/>
  <c r="AF1213" i="1" s="1"/>
  <c r="AD960" i="1"/>
  <c r="AF960" i="1" s="1"/>
  <c r="AD2034" i="1"/>
  <c r="AF2034" i="1" s="1"/>
  <c r="AD1903" i="1"/>
  <c r="AE1903" i="1" s="1"/>
  <c r="AD1770" i="1"/>
  <c r="AF1770" i="1" s="1"/>
  <c r="AD1642" i="1"/>
  <c r="AF1642" i="1" s="1"/>
  <c r="AD1507" i="1"/>
  <c r="AF1507" i="1" s="1"/>
  <c r="AD1270" i="1"/>
  <c r="AE1270" i="1" s="1"/>
  <c r="AD979" i="1"/>
  <c r="AE979" i="1" s="1"/>
  <c r="AD1295" i="1"/>
  <c r="AE1295" i="1" s="1"/>
  <c r="AD1064" i="1"/>
  <c r="AE1064" i="1" s="1"/>
  <c r="AD1393" i="1"/>
  <c r="AF1393" i="1" s="1"/>
  <c r="AD1147" i="1"/>
  <c r="AD1602" i="1"/>
  <c r="AD1378" i="1"/>
  <c r="AE1378" i="1" s="1"/>
  <c r="AD1201" i="1"/>
  <c r="AF1201" i="1" s="1"/>
  <c r="AD840" i="1"/>
  <c r="AE840" i="1" s="1"/>
  <c r="AD1451" i="1"/>
  <c r="AD1278" i="1"/>
  <c r="AF1278" i="1" s="1"/>
  <c r="AD1098" i="1"/>
  <c r="AE1098" i="1" s="1"/>
  <c r="AD1971" i="1"/>
  <c r="AE1971" i="1" s="1"/>
  <c r="AD1861" i="1"/>
  <c r="AE1861" i="1" s="1"/>
  <c r="AD1697" i="1"/>
  <c r="AF1697" i="1" s="1"/>
  <c r="AD1584" i="1"/>
  <c r="AE1584" i="1" s="1"/>
  <c r="AD1432" i="1"/>
  <c r="AF1432" i="1" s="1"/>
  <c r="AD1195" i="1"/>
  <c r="AF1195" i="1" s="1"/>
  <c r="AD970" i="1"/>
  <c r="AE970" i="1" s="1"/>
  <c r="AD1417" i="1"/>
  <c r="AF1417" i="1" s="1"/>
  <c r="AD1300" i="1"/>
  <c r="AF1300" i="1" s="1"/>
  <c r="AD1035" i="1"/>
  <c r="AD1458" i="1"/>
  <c r="AD1247" i="1"/>
  <c r="AD1032" i="1"/>
  <c r="AF1032" i="1" s="1"/>
  <c r="AD1358" i="1"/>
  <c r="AD1196" i="1"/>
  <c r="AD1002" i="1"/>
  <c r="AF1002" i="1" s="1"/>
  <c r="AD1395" i="1"/>
  <c r="AF1395" i="1" s="1"/>
  <c r="AD1211" i="1"/>
  <c r="AD937" i="1"/>
  <c r="AE937" i="1" s="1"/>
  <c r="AD1026" i="1"/>
  <c r="AE1026" i="1" s="1"/>
  <c r="AD890" i="1"/>
  <c r="AF890" i="1" s="1"/>
  <c r="AD926" i="1"/>
  <c r="AE926" i="1" s="1"/>
  <c r="AD929" i="1"/>
  <c r="AE929" i="1" s="1"/>
  <c r="AD942" i="1"/>
  <c r="AF942" i="1" s="1"/>
  <c r="AD814" i="1"/>
  <c r="AF814" i="1" s="1"/>
  <c r="AD1130" i="1"/>
  <c r="AD971" i="1"/>
  <c r="AF971" i="1" s="1"/>
  <c r="AD867" i="1"/>
  <c r="AF867" i="1" s="1"/>
  <c r="AD1105" i="1"/>
  <c r="AF1105" i="1" s="1"/>
  <c r="AD928" i="1"/>
  <c r="AF928" i="1" s="1"/>
  <c r="AD729" i="1"/>
  <c r="AD1013" i="1"/>
  <c r="AE1013" i="1" s="1"/>
  <c r="AD765" i="1"/>
  <c r="AE765" i="1" s="1"/>
  <c r="AD1027" i="1"/>
  <c r="AE1027" i="1" s="1"/>
  <c r="AD911" i="1"/>
  <c r="AE911" i="1" s="1"/>
  <c r="AD808" i="1"/>
  <c r="AD1384" i="1"/>
  <c r="AF1384" i="1" s="1"/>
  <c r="AD1162" i="1"/>
  <c r="AD1586" i="1"/>
  <c r="AF1586" i="1" s="1"/>
  <c r="AD1409" i="1"/>
  <c r="AD1203" i="1"/>
  <c r="AE1203" i="1" s="1"/>
  <c r="AD895" i="1"/>
  <c r="AE895" i="1" s="1"/>
  <c r="AD2030" i="1"/>
  <c r="AE2030" i="1" s="1"/>
  <c r="AD1895" i="1"/>
  <c r="AF1895" i="1" s="1"/>
  <c r="AD1759" i="1"/>
  <c r="AF1759" i="1" s="1"/>
  <c r="AD1638" i="1"/>
  <c r="AD1503" i="1"/>
  <c r="AF1503" i="1" s="1"/>
  <c r="AD1264" i="1"/>
  <c r="AE1264" i="1" s="1"/>
  <c r="AD947" i="1"/>
  <c r="AE947" i="1" s="1"/>
  <c r="AD1279" i="1"/>
  <c r="AD990" i="1"/>
  <c r="AF990" i="1" s="1"/>
  <c r="AD1388" i="1"/>
  <c r="AF1388" i="1" s="1"/>
  <c r="AD1126" i="1"/>
  <c r="AD1580" i="1"/>
  <c r="AF1580" i="1" s="1"/>
  <c r="AD1372" i="1"/>
  <c r="AE1372" i="1" s="1"/>
  <c r="AD1182" i="1"/>
  <c r="AD779" i="1"/>
  <c r="AF779" i="1" s="1"/>
  <c r="AD1447" i="1"/>
  <c r="AE1447" i="1" s="1"/>
  <c r="AD1273" i="1"/>
  <c r="AD1092" i="1"/>
  <c r="AF1092" i="1" s="1"/>
  <c r="AD1950" i="1"/>
  <c r="AD1853" i="1"/>
  <c r="AE1853" i="1" s="1"/>
  <c r="AD1693" i="1"/>
  <c r="AF1693" i="1" s="1"/>
  <c r="AD1579" i="1"/>
  <c r="AD1422" i="1"/>
  <c r="AF1422" i="1" s="1"/>
  <c r="AD1186" i="1"/>
  <c r="AF1186" i="1" s="1"/>
  <c r="AD891" i="1"/>
  <c r="AE891" i="1" s="1"/>
  <c r="AD1413" i="1"/>
  <c r="AE1413" i="1" s="1"/>
  <c r="AD1296" i="1"/>
  <c r="AE1296" i="1" s="1"/>
  <c r="AD1023" i="1"/>
  <c r="AE1023" i="1" s="1"/>
  <c r="AD1453" i="1"/>
  <c r="AE1453" i="1" s="1"/>
  <c r="AD1233" i="1"/>
  <c r="AD1005" i="1"/>
  <c r="AF1005" i="1" s="1"/>
  <c r="AD913" i="1"/>
  <c r="AE913" i="1" s="1"/>
  <c r="AD1457" i="1"/>
  <c r="AF1457" i="1" s="1"/>
  <c r="AD1293" i="1"/>
  <c r="AD1128" i="1"/>
  <c r="AE1128" i="1" s="1"/>
  <c r="AD882" i="1"/>
  <c r="AF882" i="1" s="1"/>
  <c r="AD1326" i="1"/>
  <c r="AE1326" i="1" s="1"/>
  <c r="AD1149" i="1"/>
  <c r="AE1149" i="1" s="1"/>
  <c r="AD1107" i="1"/>
  <c r="AD969" i="1"/>
  <c r="AE969" i="1" s="1"/>
  <c r="AD826" i="1"/>
  <c r="AF826" i="1" s="1"/>
  <c r="AD885" i="1"/>
  <c r="AF885" i="1" s="1"/>
  <c r="AD862" i="1"/>
  <c r="AD904" i="1"/>
  <c r="AD793" i="1"/>
  <c r="AD1099" i="1"/>
  <c r="AE1099" i="1" s="1"/>
  <c r="AD948" i="1"/>
  <c r="AE948" i="1" s="1"/>
  <c r="AD810" i="1"/>
  <c r="AF810" i="1" s="1"/>
  <c r="AD1070" i="1"/>
  <c r="AD879" i="1"/>
  <c r="AE879" i="1" s="1"/>
  <c r="AD1119" i="1"/>
  <c r="AD978" i="1"/>
  <c r="AE978" i="1" s="1"/>
  <c r="AD1112" i="1"/>
  <c r="AE1112" i="1" s="1"/>
  <c r="AD984" i="1"/>
  <c r="AE984" i="1" s="1"/>
  <c r="AD860" i="1"/>
  <c r="AE860" i="1" s="1"/>
  <c r="AD739" i="1"/>
  <c r="AE739" i="1" s="1"/>
  <c r="AD1337" i="1"/>
  <c r="AE1337" i="1" s="1"/>
  <c r="AD1089" i="1"/>
  <c r="AE1089" i="1" s="1"/>
  <c r="AD1538" i="1"/>
  <c r="AE1538" i="1" s="1"/>
  <c r="AD1315" i="1"/>
  <c r="AD1094" i="1"/>
  <c r="AF1094" i="1" s="1"/>
  <c r="AD799" i="1"/>
  <c r="AD1997" i="1"/>
  <c r="AE1997" i="1" s="1"/>
  <c r="AD1843" i="1"/>
  <c r="AF1843" i="1" s="1"/>
  <c r="AD1719" i="1"/>
  <c r="AE1719" i="1" s="1"/>
  <c r="AD1581" i="1"/>
  <c r="AD1394" i="1"/>
  <c r="AF1394" i="1" s="1"/>
  <c r="AD1227" i="1"/>
  <c r="AD1414" i="1"/>
  <c r="AF1414" i="1" s="1"/>
  <c r="AD1192" i="1"/>
  <c r="AE1192" i="1" s="1"/>
  <c r="AD902" i="1"/>
  <c r="AE902" i="1" s="1"/>
  <c r="AD1320" i="1"/>
  <c r="AF1320" i="1" s="1"/>
  <c r="AD1039" i="1"/>
  <c r="AE1039" i="1" s="1"/>
  <c r="AD1536" i="1"/>
  <c r="AD1304" i="1"/>
  <c r="AE1304" i="1" s="1"/>
  <c r="AD1117" i="1"/>
  <c r="AF1117" i="1" s="1"/>
  <c r="AD1554" i="1"/>
  <c r="AE1554" i="1" s="1"/>
  <c r="AD1397" i="1"/>
  <c r="AD1237" i="1"/>
  <c r="AD749" i="1"/>
  <c r="AF749" i="1" s="1"/>
  <c r="AD1905" i="1"/>
  <c r="AD1789" i="1"/>
  <c r="AE1789" i="1" s="1"/>
  <c r="AD1628" i="1"/>
  <c r="AE1628" i="1" s="1"/>
  <c r="AD1540" i="1"/>
  <c r="AF1540" i="1" s="1"/>
  <c r="AD1361" i="1"/>
  <c r="AF1361" i="1" s="1"/>
  <c r="AD1043" i="1"/>
  <c r="AE1043" i="1" s="1"/>
  <c r="AD1494" i="1"/>
  <c r="AD1385" i="1"/>
  <c r="AD1204" i="1"/>
  <c r="AD768" i="1"/>
  <c r="AF768" i="1" s="1"/>
  <c r="AD1420" i="1"/>
  <c r="AE1420" i="1" s="1"/>
  <c r="AD1202" i="1"/>
  <c r="AD791" i="1"/>
  <c r="AF791" i="1" s="1"/>
  <c r="AD1445" i="1"/>
  <c r="AF1445" i="1" s="1"/>
  <c r="AD1289" i="1"/>
  <c r="AE1289" i="1" s="1"/>
  <c r="AD1122" i="1"/>
  <c r="AF1122" i="1" s="1"/>
  <c r="AD817" i="1"/>
  <c r="AD1318" i="1"/>
  <c r="AF1318" i="1" s="1"/>
  <c r="AD1127" i="1"/>
  <c r="AD1097" i="1"/>
  <c r="AE1097" i="1" s="1"/>
  <c r="AD966" i="1"/>
  <c r="AF966" i="1" s="1"/>
  <c r="AD816" i="1"/>
  <c r="AF816" i="1" s="1"/>
  <c r="AD872" i="1"/>
  <c r="AE872" i="1" s="1"/>
  <c r="AD847" i="1"/>
  <c r="AD900" i="1"/>
  <c r="AF900" i="1" s="1"/>
  <c r="AD781" i="1"/>
  <c r="AD1060" i="1"/>
  <c r="AF1060" i="1" s="1"/>
  <c r="AD938" i="1"/>
  <c r="AE938" i="1" s="1"/>
  <c r="AD788" i="1"/>
  <c r="AD1049" i="1"/>
  <c r="AF1049" i="1" s="1"/>
  <c r="AD874" i="1"/>
  <c r="AD1109" i="1"/>
  <c r="AE1109" i="1" s="1"/>
  <c r="AD941" i="1"/>
  <c r="AE941" i="1" s="1"/>
  <c r="AD1091" i="1"/>
  <c r="AE1091" i="1" s="1"/>
  <c r="AD967" i="1"/>
  <c r="AE967" i="1" s="1"/>
  <c r="AD855" i="1"/>
  <c r="AE855" i="1" s="1"/>
  <c r="AD811" i="1"/>
  <c r="AE811" i="1" s="1"/>
  <c r="AD1321" i="1"/>
  <c r="AF1321" i="1" s="1"/>
  <c r="AD1004" i="1"/>
  <c r="AF1004" i="1" s="1"/>
  <c r="AD1521" i="1"/>
  <c r="AE1521" i="1" s="1"/>
  <c r="AD1310" i="1"/>
  <c r="AE1310" i="1" s="1"/>
  <c r="AD1053" i="1"/>
  <c r="AE1053" i="1" s="1"/>
  <c r="AD772" i="1"/>
  <c r="AD1989" i="1"/>
  <c r="AE1989" i="1" s="1"/>
  <c r="AD1823" i="1"/>
  <c r="AE1823" i="1" s="1"/>
  <c r="AD1695" i="1"/>
  <c r="AE1695" i="1" s="1"/>
  <c r="AD1577" i="1"/>
  <c r="AE1577" i="1" s="1"/>
  <c r="AD1373" i="1"/>
  <c r="AD1172" i="1"/>
  <c r="AD1383" i="1"/>
  <c r="AE1383" i="1" s="1"/>
  <c r="AD1178" i="1"/>
  <c r="AD878" i="1"/>
  <c r="AF878" i="1" s="1"/>
  <c r="AD1274" i="1"/>
  <c r="AF1274" i="1" s="1"/>
  <c r="AD1008" i="1"/>
  <c r="AF1008" i="1" s="1"/>
  <c r="AD1523" i="1"/>
  <c r="AE1523" i="1" s="1"/>
  <c r="AD1299" i="1"/>
  <c r="AE1299" i="1" s="1"/>
  <c r="AD1044" i="1"/>
  <c r="AE1044" i="1" s="1"/>
  <c r="AD1545" i="1"/>
  <c r="AE1545" i="1" s="1"/>
  <c r="AD1392" i="1"/>
  <c r="AD1231" i="1"/>
  <c r="AF1231" i="1" s="1"/>
  <c r="AD2052" i="1"/>
  <c r="AD1897" i="1"/>
  <c r="AF1897" i="1" s="1"/>
  <c r="AD1785" i="1"/>
  <c r="AE1785" i="1" s="1"/>
  <c r="AD1621" i="1"/>
  <c r="AF1621" i="1" s="1"/>
  <c r="AD1515" i="1"/>
  <c r="AF1515" i="1" s="1"/>
  <c r="AD1355" i="1"/>
  <c r="AD1037" i="1"/>
  <c r="AE1037" i="1" s="1"/>
  <c r="AD1490" i="1"/>
  <c r="AF1490" i="1" s="1"/>
  <c r="AD1377" i="1"/>
  <c r="AD1191" i="1"/>
  <c r="AE1191" i="1" s="1"/>
  <c r="AD1553" i="1"/>
  <c r="AF1553" i="1" s="1"/>
  <c r="AD1375" i="1"/>
  <c r="AE1375" i="1" s="1"/>
  <c r="AD1198" i="1"/>
  <c r="AF1198" i="1" s="1"/>
  <c r="AD782" i="1"/>
  <c r="AD1430" i="1"/>
  <c r="AE1430" i="1" s="1"/>
  <c r="AD1285" i="1"/>
  <c r="AD1101" i="1"/>
  <c r="AE1101" i="1" s="1"/>
  <c r="AD735" i="1"/>
  <c r="AE735" i="1" s="1"/>
  <c r="AD1276" i="1"/>
  <c r="AE1276" i="1" s="1"/>
  <c r="AD1086" i="1"/>
  <c r="AE1086" i="1" s="1"/>
  <c r="AD1090" i="1"/>
  <c r="AF1090" i="1" s="1"/>
  <c r="AD956" i="1"/>
  <c r="AF956" i="1" s="1"/>
  <c r="AD798" i="1"/>
  <c r="AE798" i="1" s="1"/>
  <c r="AD868" i="1"/>
  <c r="AF868" i="1" s="1"/>
  <c r="AD838" i="1"/>
  <c r="AE838" i="1" s="1"/>
  <c r="AD889" i="1"/>
  <c r="AE889" i="1" s="1"/>
  <c r="AD770" i="1"/>
  <c r="AE770" i="1" s="1"/>
  <c r="AD1045" i="1"/>
  <c r="AE1045" i="1" s="1"/>
  <c r="AD935" i="1"/>
  <c r="AE935" i="1" s="1"/>
  <c r="AD776" i="1"/>
  <c r="AE776" i="1" s="1"/>
  <c r="AD1024" i="1"/>
  <c r="AE1024" i="1" s="1"/>
  <c r="AD846" i="1"/>
  <c r="AF846" i="1" s="1"/>
  <c r="AD1088" i="1"/>
  <c r="AE1088" i="1" s="1"/>
  <c r="AD915" i="1"/>
  <c r="AE915" i="1" s="1"/>
  <c r="AD1080" i="1"/>
  <c r="AE1080" i="1" s="1"/>
  <c r="AD957" i="1"/>
  <c r="AE957" i="1" s="1"/>
  <c r="AD850" i="1"/>
  <c r="AF850" i="1" s="1"/>
  <c r="AD854" i="1"/>
  <c r="AF854" i="1" s="1"/>
  <c r="AD1306" i="1"/>
  <c r="AE1306" i="1" s="1"/>
  <c r="AD968" i="1"/>
  <c r="AF968" i="1" s="1"/>
  <c r="AD1498" i="1"/>
  <c r="AE1498" i="1" s="1"/>
  <c r="AD1290" i="1"/>
  <c r="AF1290" i="1" s="1"/>
  <c r="AD1046" i="1"/>
  <c r="AF1046" i="1" s="1"/>
  <c r="AD2058" i="1"/>
  <c r="AF2058" i="1" s="1"/>
  <c r="AD1968" i="1"/>
  <c r="AE1968" i="1" s="1"/>
  <c r="AD1819" i="1"/>
  <c r="AF1819" i="1" s="1"/>
  <c r="AD1687" i="1"/>
  <c r="AF1687" i="1" s="1"/>
  <c r="AD1572" i="1"/>
  <c r="AD1369" i="1"/>
  <c r="AE1369" i="1" s="1"/>
  <c r="AD1153" i="1"/>
  <c r="AF1153" i="1" s="1"/>
  <c r="AD1357" i="1"/>
  <c r="AF1357" i="1" s="1"/>
  <c r="AD1166" i="1"/>
  <c r="AE1166" i="1" s="1"/>
  <c r="AD859" i="1"/>
  <c r="AD1232" i="1"/>
  <c r="AD959" i="1"/>
  <c r="AE959" i="1" s="1"/>
  <c r="AD1511" i="1"/>
  <c r="AF1511" i="1" s="1"/>
  <c r="AD1283" i="1"/>
  <c r="AE1283" i="1" s="1"/>
  <c r="AD1019" i="1"/>
  <c r="AE1019" i="1" s="1"/>
  <c r="AD1531" i="1"/>
  <c r="AE1531" i="1" s="1"/>
  <c r="AD1382" i="1"/>
  <c r="AE1382" i="1" s="1"/>
  <c r="AD1206" i="1"/>
  <c r="AF1206" i="1" s="1"/>
  <c r="AD2016" i="1"/>
  <c r="AD1893" i="1"/>
  <c r="AF1893" i="1" s="1"/>
  <c r="AD1776" i="1"/>
  <c r="AE1776" i="1" s="1"/>
  <c r="AD1617" i="1"/>
  <c r="AF1617" i="1" s="1"/>
  <c r="AD1510" i="1"/>
  <c r="AF1510" i="1" s="1"/>
  <c r="AD1308" i="1"/>
  <c r="AE1308" i="1" s="1"/>
  <c r="AD1030" i="1"/>
  <c r="AE1030" i="1" s="1"/>
  <c r="AD1473" i="1"/>
  <c r="AD1333" i="1"/>
  <c r="AF1333" i="1" s="1"/>
  <c r="AD1183" i="1"/>
  <c r="AE1183" i="1" s="1"/>
  <c r="AD1513" i="1"/>
  <c r="AF1513" i="1" s="1"/>
  <c r="AD1351" i="1"/>
  <c r="AF1351" i="1" s="1"/>
  <c r="AD1193" i="1"/>
  <c r="AD734" i="1"/>
  <c r="AD1411" i="1"/>
  <c r="AD1212" i="1"/>
  <c r="AF1212" i="1" s="1"/>
  <c r="AD1057" i="1"/>
  <c r="AD1433" i="1"/>
  <c r="AE1433" i="1" s="1"/>
  <c r="AD1253" i="1"/>
  <c r="AF1253" i="1" s="1"/>
  <c r="AD996" i="1"/>
  <c r="AF996" i="1" s="1"/>
  <c r="AD1054" i="1"/>
  <c r="AE1054" i="1" s="1"/>
  <c r="AD930" i="1"/>
  <c r="AF930" i="1" s="1"/>
  <c r="AD946" i="1"/>
  <c r="AF946" i="1" s="1"/>
  <c r="AD806" i="1"/>
  <c r="AF806" i="1" s="1"/>
  <c r="AD737" i="1"/>
  <c r="AF737" i="1" s="1"/>
  <c r="AD852" i="1"/>
  <c r="AD1155" i="1"/>
  <c r="AE1155" i="1" s="1"/>
  <c r="AD1020" i="1"/>
  <c r="AE1020" i="1" s="1"/>
  <c r="AD908" i="1"/>
  <c r="AF908" i="1" s="1"/>
  <c r="AD1150" i="1"/>
  <c r="AD989" i="1"/>
  <c r="AE989" i="1" s="1"/>
  <c r="AD769" i="1"/>
  <c r="AD1063" i="1"/>
  <c r="AE1063" i="1" s="1"/>
  <c r="AD800" i="1"/>
  <c r="AE800" i="1" s="1"/>
  <c r="AD1041" i="1"/>
  <c r="AE1041" i="1" s="1"/>
  <c r="AD931" i="1"/>
  <c r="AE931" i="1" s="1"/>
  <c r="AD828" i="1"/>
  <c r="AE828" i="1" s="1"/>
  <c r="AD1435" i="1"/>
  <c r="AF1435" i="1" s="1"/>
  <c r="AD1223" i="1"/>
  <c r="AD1611" i="1"/>
  <c r="AD1465" i="1"/>
  <c r="AD1250" i="1"/>
  <c r="AD997" i="1"/>
  <c r="AF997" i="1" s="1"/>
  <c r="AD2042" i="1"/>
  <c r="AD1936" i="1"/>
  <c r="AE1936" i="1" s="1"/>
  <c r="AD1795" i="1"/>
  <c r="AD1654" i="1"/>
  <c r="AD1517" i="1"/>
  <c r="AE1517" i="1" s="1"/>
  <c r="AD1336" i="1"/>
  <c r="AD1100" i="1"/>
  <c r="AE1100" i="1" s="1"/>
  <c r="AD1314" i="1"/>
  <c r="AD1075" i="1"/>
  <c r="AE1075" i="1" s="1"/>
  <c r="AD1403" i="1"/>
  <c r="AF1403" i="1" s="1"/>
  <c r="AD1187" i="1"/>
  <c r="AF1187" i="1" s="1"/>
  <c r="AD849" i="1"/>
  <c r="AD1463" i="1"/>
  <c r="AE1463" i="1" s="1"/>
  <c r="AD1243" i="1"/>
  <c r="AF1243" i="1" s="1"/>
  <c r="AD965" i="1"/>
  <c r="AE965" i="1" s="1"/>
  <c r="AD1487" i="1"/>
  <c r="AE1487" i="1" s="1"/>
  <c r="AD1329" i="1"/>
  <c r="AE1329" i="1" s="1"/>
  <c r="AD1152" i="1"/>
  <c r="AF1152" i="1" s="1"/>
  <c r="AD1979" i="1"/>
  <c r="AE1979" i="1" s="1"/>
  <c r="AD1872" i="1"/>
  <c r="AE1872" i="1" s="1"/>
  <c r="AD1749" i="1"/>
  <c r="AF1749" i="1" s="1"/>
  <c r="AD1593" i="1"/>
  <c r="AE1593" i="1" s="1"/>
  <c r="AD1482" i="1"/>
  <c r="AE1482" i="1" s="1"/>
  <c r="AD1225" i="1"/>
  <c r="AE1225" i="1" s="1"/>
  <c r="AD987" i="1"/>
  <c r="AD1460" i="1"/>
  <c r="AF1460" i="1" s="1"/>
  <c r="AD1319" i="1"/>
  <c r="AD1113" i="1"/>
  <c r="AE1113" i="1" s="1"/>
  <c r="AD1471" i="1"/>
  <c r="AE1471" i="1" s="1"/>
  <c r="AD1294" i="1"/>
  <c r="AD927" i="1"/>
  <c r="AD949" i="1"/>
  <c r="AD1011" i="1"/>
  <c r="AD1072" i="1"/>
  <c r="AD1103" i="1"/>
  <c r="AD1123" i="1"/>
  <c r="AD1190" i="1"/>
  <c r="AD1236" i="1"/>
  <c r="AD1252" i="1"/>
  <c r="AD1262" i="1"/>
  <c r="AD1271" i="1"/>
  <c r="AD1297" i="1"/>
  <c r="AD1307" i="1"/>
  <c r="AD1316" i="1"/>
  <c r="AD1485" i="1"/>
  <c r="AD1493" i="1"/>
  <c r="AD1566" i="1"/>
  <c r="AD1573" i="1"/>
  <c r="AD1596" i="1"/>
  <c r="AD1608" i="1"/>
  <c r="AD1614" i="1"/>
  <c r="AD1627" i="1"/>
  <c r="AD1639" i="1"/>
  <c r="AD1644" i="1"/>
  <c r="AD1656" i="1"/>
  <c r="AD1667" i="1"/>
  <c r="AD1672" i="1"/>
  <c r="AD1677" i="1"/>
  <c r="AD1682" i="1"/>
  <c r="AD1709" i="1"/>
  <c r="AD1720" i="1"/>
  <c r="AD1730" i="1"/>
  <c r="AD1735" i="1"/>
  <c r="AD1741" i="1"/>
  <c r="AD1745" i="1"/>
  <c r="AD1751" i="1"/>
  <c r="AD1756" i="1"/>
  <c r="AD1762" i="1"/>
  <c r="AD1779" i="1"/>
  <c r="AD1784" i="1"/>
  <c r="AD1797" i="1"/>
  <c r="AD1831" i="1"/>
  <c r="AD1842" i="1"/>
  <c r="AD1887" i="1"/>
  <c r="AD1898" i="1"/>
  <c r="AD1909" i="1"/>
  <c r="AD1918" i="1"/>
  <c r="AD1923" i="1"/>
  <c r="AD1933" i="1"/>
  <c r="AD1939" i="1"/>
  <c r="AD1955" i="1"/>
  <c r="AD1977" i="1"/>
  <c r="AD2039" i="1"/>
  <c r="AD2062" i="1"/>
  <c r="AD2076" i="1"/>
  <c r="AD2090" i="1"/>
  <c r="AD2098" i="1"/>
  <c r="AD2103" i="1"/>
  <c r="AD2107" i="1"/>
  <c r="AD2115" i="1"/>
  <c r="AD2119" i="1"/>
  <c r="AD1164" i="1"/>
  <c r="AD1199" i="1"/>
  <c r="AD1229" i="1"/>
  <c r="AD1281" i="1"/>
  <c r="AD1354" i="1"/>
  <c r="AD1371" i="1"/>
  <c r="AD1380" i="1"/>
  <c r="AD1406" i="1"/>
  <c r="AD1461" i="1"/>
  <c r="AD1509" i="1"/>
  <c r="AD1518" i="1"/>
  <c r="AD1525" i="1"/>
  <c r="AD1546" i="1"/>
  <c r="AD1582" i="1"/>
  <c r="AD1603" i="1"/>
  <c r="AD1622" i="1"/>
  <c r="AD1650" i="1"/>
  <c r="AD1662" i="1"/>
  <c r="AD1689" i="1"/>
  <c r="AD1705" i="1"/>
  <c r="AD1715" i="1"/>
  <c r="AD1726" i="1"/>
  <c r="AD1768" i="1"/>
  <c r="AD1773" i="1"/>
  <c r="AD1802" i="1"/>
  <c r="AD1808" i="1"/>
  <c r="AD1813" i="1"/>
  <c r="AD1826" i="1"/>
  <c r="AD1856" i="1"/>
  <c r="AD1862" i="1"/>
  <c r="AD1866" i="1"/>
  <c r="AD1892" i="1"/>
  <c r="AD1904" i="1"/>
  <c r="AD1914" i="1"/>
  <c r="AD1928" i="1"/>
  <c r="AD1960" i="1"/>
  <c r="AD1972" i="1"/>
  <c r="AD1990" i="1"/>
  <c r="AD1995" i="1"/>
  <c r="AD2017" i="1"/>
  <c r="AD2023" i="1"/>
  <c r="AD2028" i="1"/>
  <c r="AD2033" i="1"/>
  <c r="AD2049" i="1"/>
  <c r="AD2056" i="1"/>
  <c r="AD2067" i="1"/>
  <c r="AD2081" i="1"/>
  <c r="AD2085" i="1"/>
  <c r="AD2111" i="1"/>
  <c r="AD873" i="1"/>
  <c r="AD993" i="1"/>
  <c r="AD1012" i="1"/>
  <c r="AD1083" i="1"/>
  <c r="AD1115" i="1"/>
  <c r="AD1156" i="1"/>
  <c r="AD1174" i="1"/>
  <c r="AD1210" i="1"/>
  <c r="AD1219" i="1"/>
  <c r="AD1317" i="1"/>
  <c r="AD1327" i="1"/>
  <c r="AD1390" i="1"/>
  <c r="AD1416" i="1"/>
  <c r="AD1479" i="1"/>
  <c r="AD1486" i="1"/>
  <c r="AD1532" i="1"/>
  <c r="AD1539" i="1"/>
  <c r="AD1561" i="1"/>
  <c r="AD1574" i="1"/>
  <c r="AD1590" i="1"/>
  <c r="AD1609" i="1"/>
  <c r="AD1634" i="1"/>
  <c r="AD1645" i="1"/>
  <c r="AD1673" i="1"/>
  <c r="AD1678" i="1"/>
  <c r="AD1683" i="1"/>
  <c r="AD1696" i="1"/>
  <c r="AD1701" i="1"/>
  <c r="AD1721" i="1"/>
  <c r="AD1731" i="1"/>
  <c r="AD1752" i="1"/>
  <c r="AD1763" i="1"/>
  <c r="AD1780" i="1"/>
  <c r="AD1791" i="1"/>
  <c r="AD1820" i="1"/>
  <c r="AD1832" i="1"/>
  <c r="AD1837" i="1"/>
  <c r="AD1850" i="1"/>
  <c r="AD1871" i="1"/>
  <c r="AD1878" i="1"/>
  <c r="AD1883" i="1"/>
  <c r="AD1940" i="1"/>
  <c r="AD1946" i="1"/>
  <c r="AD1966" i="1"/>
  <c r="AD1978" i="1"/>
  <c r="AD1984" i="1"/>
  <c r="AD2002" i="1"/>
  <c r="AD2007" i="1"/>
  <c r="AD2012" i="1"/>
  <c r="AD2045" i="1"/>
  <c r="AD2072" i="1"/>
  <c r="AD2077" i="1"/>
  <c r="AD2094" i="1"/>
  <c r="AD2099" i="1"/>
  <c r="AD2104" i="1"/>
  <c r="AD2116" i="1"/>
  <c r="AD795" i="1"/>
  <c r="AD1022" i="1"/>
  <c r="AD1065" i="1"/>
  <c r="AD1136" i="1"/>
  <c r="AD1230" i="1"/>
  <c r="AD1246" i="1"/>
  <c r="AD1282" i="1"/>
  <c r="AD1338" i="1"/>
  <c r="AD1365" i="1"/>
  <c r="AD1426" i="1"/>
  <c r="AD1462" i="1"/>
  <c r="AD1472" i="1"/>
  <c r="AD1495" i="1"/>
  <c r="AD1526" i="1"/>
  <c r="AD1547" i="1"/>
  <c r="AD1555" i="1"/>
  <c r="AD1568" i="1"/>
  <c r="AD1583" i="1"/>
  <c r="AD1604" i="1"/>
  <c r="AD1616" i="1"/>
  <c r="AD1629" i="1"/>
  <c r="AD1640" i="1"/>
  <c r="AD1668" i="1"/>
  <c r="AD1710" i="1"/>
  <c r="AD1727" i="1"/>
  <c r="AD1736" i="1"/>
  <c r="AD1742" i="1"/>
  <c r="AD1758" i="1"/>
  <c r="AD1803" i="1"/>
  <c r="AD1809" i="1"/>
  <c r="AD1814" i="1"/>
  <c r="AD1827" i="1"/>
  <c r="AD1844" i="1"/>
  <c r="AD1857" i="1"/>
  <c r="AD1888" i="1"/>
  <c r="AD1899" i="1"/>
  <c r="AD1910" i="1"/>
  <c r="AD1919" i="1"/>
  <c r="AD1924" i="1"/>
  <c r="AD1929" i="1"/>
  <c r="AD1934" i="1"/>
  <c r="AD1956" i="1"/>
  <c r="AD1961" i="1"/>
  <c r="AD1996" i="1"/>
  <c r="AD2024" i="1"/>
  <c r="AD2029" i="1"/>
  <c r="AD2040" i="1"/>
  <c r="AD2057" i="1"/>
  <c r="AD2063" i="1"/>
  <c r="AD2068" i="1"/>
  <c r="AD2082" i="1"/>
  <c r="AD2086" i="1"/>
  <c r="AD2091" i="1"/>
  <c r="AD898" i="1"/>
  <c r="AD963" i="1"/>
  <c r="AD1096" i="1"/>
  <c r="AD1185" i="1"/>
  <c r="AD1265" i="1"/>
  <c r="AD1291" i="1"/>
  <c r="AD1381" i="1"/>
  <c r="AD1436" i="1"/>
  <c r="AD1454" i="1"/>
  <c r="AD1519" i="1"/>
  <c r="AD1562" i="1"/>
  <c r="AD1575" i="1"/>
  <c r="AD1598" i="1"/>
  <c r="AD1610" i="1"/>
  <c r="AD1623" i="1"/>
  <c r="AD1651" i="1"/>
  <c r="AD1658" i="1"/>
  <c r="AD1679" i="1"/>
  <c r="AD1684" i="1"/>
  <c r="AD1690" i="1"/>
  <c r="AD1706" i="1"/>
  <c r="AD1716" i="1"/>
  <c r="AD1722" i="1"/>
  <c r="AD1764" i="1"/>
  <c r="AD1769" i="1"/>
  <c r="AD1775" i="1"/>
  <c r="AD1781" i="1"/>
  <c r="AD1786" i="1"/>
  <c r="AD1792" i="1"/>
  <c r="AD1798" i="1"/>
  <c r="AD1838" i="1"/>
  <c r="AD1863" i="1"/>
  <c r="AD1867" i="1"/>
  <c r="AD1879" i="1"/>
  <c r="AD1884" i="1"/>
  <c r="AD1915" i="1"/>
  <c r="AD1951" i="1"/>
  <c r="AD1967" i="1"/>
  <c r="AD1973" i="1"/>
  <c r="AD1985" i="1"/>
  <c r="AD1991" i="1"/>
  <c r="AD2019" i="1"/>
  <c r="AD2035" i="1"/>
  <c r="AD2051" i="1"/>
  <c r="AD2073" i="1"/>
  <c r="AD2095" i="1"/>
  <c r="AD2108" i="1"/>
  <c r="AD1036" i="1"/>
  <c r="AD1067" i="1"/>
  <c r="AD1168" i="1"/>
  <c r="AD1194" i="1"/>
  <c r="AD1266" i="1"/>
  <c r="AD1302" i="1"/>
  <c r="AD1349" i="1"/>
  <c r="AD1401" i="1"/>
  <c r="AD1410" i="1"/>
  <c r="AD1520" i="1"/>
  <c r="AD1570" i="1"/>
  <c r="AD1585" i="1"/>
  <c r="AD1618" i="1"/>
  <c r="AD1641" i="1"/>
  <c r="AD1659" i="1"/>
  <c r="AD1685" i="1"/>
  <c r="AD1691" i="1"/>
  <c r="AD1698" i="1"/>
  <c r="AD1707" i="1"/>
  <c r="AD1717" i="1"/>
  <c r="AD1732" i="1"/>
  <c r="AD1738" i="1"/>
  <c r="AD1754" i="1"/>
  <c r="AD1765" i="1"/>
  <c r="AD1787" i="1"/>
  <c r="AD1828" i="1"/>
  <c r="AD1839" i="1"/>
  <c r="AD1880" i="1"/>
  <c r="AD1911" i="1"/>
  <c r="AD1916" i="1"/>
  <c r="AD1952" i="1"/>
  <c r="AD1986" i="1"/>
  <c r="AD1992" i="1"/>
  <c r="AD2020" i="1"/>
  <c r="AD2036" i="1"/>
  <c r="AD2059" i="1"/>
  <c r="AD2074" i="1"/>
  <c r="AD2083" i="1"/>
  <c r="AD2092" i="1"/>
  <c r="AD2105" i="1"/>
  <c r="AD2117" i="1"/>
  <c r="AD764" i="1"/>
  <c r="AD844" i="1"/>
  <c r="AD1214" i="1"/>
  <c r="AD1241" i="1"/>
  <c r="AD1312" i="1"/>
  <c r="AD1359" i="1"/>
  <c r="AD1376" i="1"/>
  <c r="AD1456" i="1"/>
  <c r="AD1475" i="1"/>
  <c r="AD1497" i="1"/>
  <c r="AD1505" i="1"/>
  <c r="AD1514" i="1"/>
  <c r="AD1528" i="1"/>
  <c r="AD1600" i="1"/>
  <c r="AD1606" i="1"/>
  <c r="AD1612" i="1"/>
  <c r="AD1624" i="1"/>
  <c r="AD1636" i="1"/>
  <c r="AD1647" i="1"/>
  <c r="AD1653" i="1"/>
  <c r="AD1680" i="1"/>
  <c r="AD1712" i="1"/>
  <c r="AD1728" i="1"/>
  <c r="AD1748" i="1"/>
  <c r="AD1760" i="1"/>
  <c r="AD1782" i="1"/>
  <c r="AD1794" i="1"/>
  <c r="AD1811" i="1"/>
  <c r="AD1816" i="1"/>
  <c r="AD1822" i="1"/>
  <c r="AD1834" i="1"/>
  <c r="AD1846" i="1"/>
  <c r="AD1852" i="1"/>
  <c r="AD1864" i="1"/>
  <c r="AD1874" i="1"/>
  <c r="AD1901" i="1"/>
  <c r="AD1907" i="1"/>
  <c r="AD1931" i="1"/>
  <c r="AD1958" i="1"/>
  <c r="AD1963" i="1"/>
  <c r="AD1969" i="1"/>
  <c r="AD1974" i="1"/>
  <c r="AD1981" i="1"/>
  <c r="AD2004" i="1"/>
  <c r="AD2014" i="1"/>
  <c r="AD2026" i="1"/>
  <c r="AD2031" i="1"/>
  <c r="AD2065" i="1"/>
  <c r="AD2079" i="1"/>
  <c r="AD2088" i="1"/>
  <c r="AD2096" i="1"/>
  <c r="AD2101" i="1"/>
  <c r="AD2109" i="1"/>
  <c r="AD2113" i="1"/>
  <c r="AD914" i="1"/>
  <c r="AD998" i="1"/>
  <c r="AD1121" i="1"/>
  <c r="AD1131" i="1"/>
  <c r="AD1215" i="1"/>
  <c r="AD1342" i="1"/>
  <c r="AD1360" i="1"/>
  <c r="AD1412" i="1"/>
  <c r="AD1421" i="1"/>
  <c r="AD1440" i="1"/>
  <c r="AD1449" i="1"/>
  <c r="AD1483" i="1"/>
  <c r="AD1522" i="1"/>
  <c r="AD1529" i="1"/>
  <c r="AD1551" i="1"/>
  <c r="AD1587" i="1"/>
  <c r="AD1594" i="1"/>
  <c r="AD1601" i="1"/>
  <c r="AD1607" i="1"/>
  <c r="AD1637" i="1"/>
  <c r="AD1648" i="1"/>
  <c r="AD1676" i="1"/>
  <c r="AD1681" i="1"/>
  <c r="AD1699" i="1"/>
  <c r="AD1708" i="1"/>
  <c r="AD1713" i="1"/>
  <c r="AD1718" i="1"/>
  <c r="AD1733" i="1"/>
  <c r="AD1744" i="1"/>
  <c r="AD1766" i="1"/>
  <c r="AD1771" i="1"/>
  <c r="AD1783" i="1"/>
  <c r="AD1812" i="1"/>
  <c r="AD1817" i="1"/>
  <c r="AD1835" i="1"/>
  <c r="AD1860" i="1"/>
  <c r="AD1875" i="1"/>
  <c r="AD1881" i="1"/>
  <c r="AD1902" i="1"/>
  <c r="AD1917" i="1"/>
  <c r="AD1937" i="1"/>
  <c r="AD1993" i="1"/>
  <c r="AD2005" i="1"/>
  <c r="AD2010" i="1"/>
  <c r="AD2015" i="1"/>
  <c r="AD2084" i="1"/>
  <c r="AD2089" i="1"/>
  <c r="AD2102" i="1"/>
  <c r="AD2110" i="1"/>
  <c r="AD2114" i="1"/>
  <c r="AD2118" i="1"/>
  <c r="AD836" i="1"/>
  <c r="AD1018" i="1"/>
  <c r="AD1061" i="1"/>
  <c r="AD1180" i="1"/>
  <c r="AD1189" i="1"/>
  <c r="AD1235" i="1"/>
  <c r="AD1242" i="1"/>
  <c r="AD1251" i="1"/>
  <c r="AD1261" i="1"/>
  <c r="AD1287" i="1"/>
  <c r="AD1431" i="1"/>
  <c r="AD1477" i="1"/>
  <c r="AD1499" i="1"/>
  <c r="AD1516" i="1"/>
  <c r="AD1544" i="1"/>
  <c r="AD1565" i="1"/>
  <c r="AD1613" i="1"/>
  <c r="AD1620" i="1"/>
  <c r="AD1643" i="1"/>
  <c r="AD1655" i="1"/>
  <c r="AD1661" i="1"/>
  <c r="AD1666" i="1"/>
  <c r="AD1671" i="1"/>
  <c r="AD1725" i="1"/>
  <c r="AD1729" i="1"/>
  <c r="AD1740" i="1"/>
  <c r="AD1750" i="1"/>
  <c r="AD1761" i="1"/>
  <c r="AD1778" i="1"/>
  <c r="AD1796" i="1"/>
  <c r="AD1806" i="1"/>
  <c r="AD1824" i="1"/>
  <c r="AD1830" i="1"/>
  <c r="AD1841" i="1"/>
  <c r="AD1854" i="1"/>
  <c r="AD1865" i="1"/>
  <c r="AD1886" i="1"/>
  <c r="AD1891" i="1"/>
  <c r="AD1908" i="1"/>
  <c r="AD1932" i="1"/>
  <c r="AD1954" i="1"/>
  <c r="AD1959" i="1"/>
  <c r="AD1970" i="1"/>
  <c r="AD1976" i="1"/>
  <c r="AD1982" i="1"/>
  <c r="AD1988" i="1"/>
  <c r="AD2027" i="1"/>
  <c r="AD2032" i="1"/>
  <c r="AD2048" i="1"/>
  <c r="AD2061" i="1"/>
  <c r="AD2066" i="1"/>
  <c r="AD2080" i="1"/>
  <c r="AD2093" i="1"/>
  <c r="AD2097" i="1"/>
  <c r="AD2106" i="1"/>
  <c r="AD802" i="1"/>
  <c r="AD1143" i="1"/>
  <c r="AD1163" i="1"/>
  <c r="AD1343" i="1"/>
  <c r="AD1370" i="1"/>
  <c r="AD1396" i="1"/>
  <c r="AD1441" i="1"/>
  <c r="AD1450" i="1"/>
  <c r="AD1508" i="1"/>
  <c r="AD1530" i="1"/>
  <c r="AD1537" i="1"/>
  <c r="AD1552" i="1"/>
  <c r="AD1559" i="1"/>
  <c r="AD1588" i="1"/>
  <c r="AD1633" i="1"/>
  <c r="AD1649" i="1"/>
  <c r="AD1688" i="1"/>
  <c r="AD1694" i="1"/>
  <c r="AD1700" i="1"/>
  <c r="AD1704" i="1"/>
  <c r="AD1714" i="1"/>
  <c r="AD1767" i="1"/>
  <c r="AD1772" i="1"/>
  <c r="AD1790" i="1"/>
  <c r="AD1801" i="1"/>
  <c r="AD1818" i="1"/>
  <c r="AD1836" i="1"/>
  <c r="AD1848" i="1"/>
  <c r="AD1870" i="1"/>
  <c r="AD1876" i="1"/>
  <c r="AD1882" i="1"/>
  <c r="AD1913" i="1"/>
  <c r="AD1945" i="1"/>
  <c r="AD1949" i="1"/>
  <c r="AD1965" i="1"/>
  <c r="AD1994" i="1"/>
  <c r="AD2000" i="1"/>
  <c r="AD2006" i="1"/>
  <c r="AD2011" i="1"/>
  <c r="AD2022" i="1"/>
  <c r="AD2044" i="1"/>
  <c r="AD2055" i="1"/>
  <c r="AD2071" i="1"/>
  <c r="AD1151" i="1"/>
  <c r="AD1311" i="1"/>
  <c r="AD1322" i="1"/>
  <c r="AD1504" i="1"/>
  <c r="AD1548" i="1"/>
  <c r="AD1578" i="1"/>
  <c r="AD1755" i="1"/>
  <c r="AD1805" i="1"/>
  <c r="AD1815" i="1"/>
  <c r="AD1912" i="1"/>
  <c r="AD1987" i="1"/>
  <c r="AD2037" i="1"/>
  <c r="AD2046" i="1"/>
  <c r="AD2121" i="1"/>
  <c r="AD2125" i="1"/>
  <c r="AD2129" i="1"/>
  <c r="AD2138" i="1"/>
  <c r="AD2142" i="1"/>
  <c r="AD2147" i="1"/>
  <c r="AD2152" i="1"/>
  <c r="AD2164" i="1"/>
  <c r="AD2169" i="1"/>
  <c r="AD2173" i="1"/>
  <c r="AD2186" i="1"/>
  <c r="AD2190" i="1"/>
  <c r="AD2195" i="1"/>
  <c r="AD2204" i="1"/>
  <c r="AD2208" i="1"/>
  <c r="AD2219" i="1"/>
  <c r="AD2223" i="1"/>
  <c r="AD2227" i="1"/>
  <c r="AD2232" i="1"/>
  <c r="AD2269" i="1"/>
  <c r="AD2273" i="1"/>
  <c r="AD2278" i="1"/>
  <c r="AD2287" i="1"/>
  <c r="AD2320" i="1"/>
  <c r="AD2326" i="1"/>
  <c r="AD2344" i="1"/>
  <c r="AD2367" i="1"/>
  <c r="AD2380" i="1"/>
  <c r="AD2385" i="1"/>
  <c r="AD2389" i="1"/>
  <c r="AD2393" i="1"/>
  <c r="AD2411" i="1"/>
  <c r="AD2424" i="1"/>
  <c r="AD2428" i="1"/>
  <c r="AD2433" i="1"/>
  <c r="AD2437" i="1"/>
  <c r="AD2441" i="1"/>
  <c r="AD2445" i="1"/>
  <c r="AD2450" i="1"/>
  <c r="AD2455" i="1"/>
  <c r="AD2469" i="1"/>
  <c r="AD2473" i="1"/>
  <c r="AD2483" i="1"/>
  <c r="AD2488" i="1"/>
  <c r="AD2518" i="1"/>
  <c r="AD2534" i="1"/>
  <c r="AD2543" i="1"/>
  <c r="AD2547" i="1"/>
  <c r="AD1048" i="1"/>
  <c r="AD1665" i="1"/>
  <c r="AD1674" i="1"/>
  <c r="AD1885" i="1"/>
  <c r="AD1894" i="1"/>
  <c r="AD1941" i="1"/>
  <c r="AD1998" i="1"/>
  <c r="AD2008" i="1"/>
  <c r="AD2112" i="1"/>
  <c r="AD2133" i="1"/>
  <c r="AD2214" i="1"/>
  <c r="AD2242" i="1"/>
  <c r="AD2246" i="1"/>
  <c r="AD2250" i="1"/>
  <c r="AD2255" i="1"/>
  <c r="AD2260" i="1"/>
  <c r="AD2264" i="1"/>
  <c r="AD2283" i="1"/>
  <c r="AD2297" i="1"/>
  <c r="AD2307" i="1"/>
  <c r="AD2312" i="1"/>
  <c r="AD2316" i="1"/>
  <c r="AD2335" i="1"/>
  <c r="AD2339" i="1"/>
  <c r="AD2349" i="1"/>
  <c r="AD2353" i="1"/>
  <c r="AD2358" i="1"/>
  <c r="AD2372" i="1"/>
  <c r="AD2401" i="1"/>
  <c r="AD2406" i="1"/>
  <c r="AD2420" i="1"/>
  <c r="AD2460" i="1"/>
  <c r="AD2497" i="1"/>
  <c r="AD2506" i="1"/>
  <c r="AD2514" i="1"/>
  <c r="AD2522" i="1"/>
  <c r="AD2526" i="1"/>
  <c r="AD2530" i="1"/>
  <c r="AD2539" i="1"/>
  <c r="AD1391" i="1"/>
  <c r="AD1777" i="1"/>
  <c r="AD2047" i="1"/>
  <c r="AD2075" i="1"/>
  <c r="AD2122" i="1"/>
  <c r="AD2143" i="1"/>
  <c r="AD2156" i="1"/>
  <c r="AD2160" i="1"/>
  <c r="AD2174" i="1"/>
  <c r="AD2178" i="1"/>
  <c r="AD2183" i="1"/>
  <c r="AD2191" i="1"/>
  <c r="AD2196" i="1"/>
  <c r="AD2201" i="1"/>
  <c r="AD2209" i="1"/>
  <c r="AD2220" i="1"/>
  <c r="AD2224" i="1"/>
  <c r="AD2228" i="1"/>
  <c r="AD2233" i="1"/>
  <c r="AD2237" i="1"/>
  <c r="AD2279" i="1"/>
  <c r="AD2288" i="1"/>
  <c r="AD2292" i="1"/>
  <c r="AD2302" i="1"/>
  <c r="AD2321" i="1"/>
  <c r="AD2331" i="1"/>
  <c r="AD2368" i="1"/>
  <c r="AD2381" i="1"/>
  <c r="AD2386" i="1"/>
  <c r="AD2397" i="1"/>
  <c r="AD2412" i="1"/>
  <c r="AD2416" i="1"/>
  <c r="AD2434" i="1"/>
  <c r="AD2451" i="1"/>
  <c r="AD2465" i="1"/>
  <c r="AD2470" i="1"/>
  <c r="AD2474" i="1"/>
  <c r="AD2479" i="1"/>
  <c r="AD2484" i="1"/>
  <c r="AD2502" i="1"/>
  <c r="AD2510" i="1"/>
  <c r="AD2535" i="1"/>
  <c r="AD934" i="1"/>
  <c r="AD1592" i="1"/>
  <c r="AD1686" i="1"/>
  <c r="AD1747" i="1"/>
  <c r="AD1788" i="1"/>
  <c r="AD1858" i="1"/>
  <c r="AD1980" i="1"/>
  <c r="AD2126" i="1"/>
  <c r="AD2130" i="1"/>
  <c r="AD2134" i="1"/>
  <c r="AD2139" i="1"/>
  <c r="AD2148" i="1"/>
  <c r="AD2165" i="1"/>
  <c r="AD2170" i="1"/>
  <c r="AD2187" i="1"/>
  <c r="AD2205" i="1"/>
  <c r="AD2215" i="1"/>
  <c r="AD2251" i="1"/>
  <c r="AD2256" i="1"/>
  <c r="AD2265" i="1"/>
  <c r="AD2270" i="1"/>
  <c r="AD2274" i="1"/>
  <c r="AD2308" i="1"/>
  <c r="AD2313" i="1"/>
  <c r="AD2317" i="1"/>
  <c r="AD2327" i="1"/>
  <c r="AD2336" i="1"/>
  <c r="AD2340" i="1"/>
  <c r="AD2345" i="1"/>
  <c r="AD2359" i="1"/>
  <c r="AD2363" i="1"/>
  <c r="AD2373" i="1"/>
  <c r="AD2377" i="1"/>
  <c r="AD2390" i="1"/>
  <c r="AD2402" i="1"/>
  <c r="AD2407" i="1"/>
  <c r="AD2421" i="1"/>
  <c r="AD2425" i="1"/>
  <c r="AD2429" i="1"/>
  <c r="AD2438" i="1"/>
  <c r="AD2456" i="1"/>
  <c r="AD2489" i="1"/>
  <c r="AD2493" i="1"/>
  <c r="AD2515" i="1"/>
  <c r="AD2519" i="1"/>
  <c r="AD2531" i="1"/>
  <c r="AD2548" i="1"/>
  <c r="AD2552" i="1"/>
  <c r="AD1076" i="1"/>
  <c r="AD1110" i="1"/>
  <c r="AD1350" i="1"/>
  <c r="AD1543" i="1"/>
  <c r="AD1660" i="1"/>
  <c r="AD1669" i="1"/>
  <c r="AD1810" i="1"/>
  <c r="AD1869" i="1"/>
  <c r="AD1926" i="1"/>
  <c r="AD1935" i="1"/>
  <c r="AD2060" i="1"/>
  <c r="AD2069" i="1"/>
  <c r="AD2078" i="1"/>
  <c r="AD2127" i="1"/>
  <c r="AD2131" i="1"/>
  <c r="AD2140" i="1"/>
  <c r="AD2145" i="1"/>
  <c r="AD2171" i="1"/>
  <c r="AD2180" i="1"/>
  <c r="AD2184" i="1"/>
  <c r="AD2198" i="1"/>
  <c r="AD2202" i="1"/>
  <c r="AD2206" i="1"/>
  <c r="AD2230" i="1"/>
  <c r="AD2239" i="1"/>
  <c r="AD2257" i="1"/>
  <c r="AD2275" i="1"/>
  <c r="AD2280" i="1"/>
  <c r="AD2285" i="1"/>
  <c r="AD2299" i="1"/>
  <c r="AD2314" i="1"/>
  <c r="AD2323" i="1"/>
  <c r="AD2332" i="1"/>
  <c r="AD2337" i="1"/>
  <c r="AD2341" i="1"/>
  <c r="AD2346" i="1"/>
  <c r="AD2355" i="1"/>
  <c r="AD2364" i="1"/>
  <c r="AD2370" i="1"/>
  <c r="AD2378" i="1"/>
  <c r="AD2387" i="1"/>
  <c r="AD2391" i="1"/>
  <c r="AD2426" i="1"/>
  <c r="AD2435" i="1"/>
  <c r="AD2439" i="1"/>
  <c r="AD2447" i="1"/>
  <c r="AD2476" i="1"/>
  <c r="AD2494" i="1"/>
  <c r="AD2499" i="1"/>
  <c r="AD2504" i="1"/>
  <c r="AD2512" i="1"/>
  <c r="AD2524" i="1"/>
  <c r="AD2545" i="1"/>
  <c r="AD2549" i="1"/>
  <c r="AD975" i="1"/>
  <c r="AD986" i="1"/>
  <c r="AD1078" i="1"/>
  <c r="AD1205" i="1"/>
  <c r="AD1286" i="1"/>
  <c r="AD1535" i="1"/>
  <c r="AD1556" i="1"/>
  <c r="AD1630" i="1"/>
  <c r="AD1702" i="1"/>
  <c r="AD1833" i="1"/>
  <c r="AD1900" i="1"/>
  <c r="AD1920" i="1"/>
  <c r="AD1947" i="1"/>
  <c r="AD2025" i="1"/>
  <c r="AD2124" i="1"/>
  <c r="AD2141" i="1"/>
  <c r="AD2146" i="1"/>
  <c r="AD2181" i="1"/>
  <c r="AD2185" i="1"/>
  <c r="AD2194" i="1"/>
  <c r="AD2203" i="1"/>
  <c r="AD2207" i="1"/>
  <c r="AD2212" i="1"/>
  <c r="AD2226" i="1"/>
  <c r="AD2231" i="1"/>
  <c r="AD2258" i="1"/>
  <c r="AD2262" i="1"/>
  <c r="AD2286" i="1"/>
  <c r="AD2295" i="1"/>
  <c r="AD2305" i="1"/>
  <c r="AD2338" i="1"/>
  <c r="AD2352" i="1"/>
  <c r="AD2375" i="1"/>
  <c r="AD2379" i="1"/>
  <c r="AD2388" i="1"/>
  <c r="AD2392" i="1"/>
  <c r="AD2410" i="1"/>
  <c r="AD2423" i="1"/>
  <c r="AD2427" i="1"/>
  <c r="AD2436" i="1"/>
  <c r="AD2440" i="1"/>
  <c r="AD2444" i="1"/>
  <c r="AD2463" i="1"/>
  <c r="AD2468" i="1"/>
  <c r="AD2472" i="1"/>
  <c r="AD2482" i="1"/>
  <c r="AD2487" i="1"/>
  <c r="AD2491" i="1"/>
  <c r="AD2495" i="1"/>
  <c r="AD2513" i="1"/>
  <c r="AD2525" i="1"/>
  <c r="AD2533" i="1"/>
  <c r="AD2538" i="1"/>
  <c r="AD2542" i="1"/>
  <c r="AD2546" i="1"/>
  <c r="AD2550" i="1"/>
  <c r="AD2555" i="1"/>
  <c r="AD1446" i="1"/>
  <c r="AD1491" i="1"/>
  <c r="AD1692" i="1"/>
  <c r="AD1743" i="1"/>
  <c r="AD1804" i="1"/>
  <c r="AD1957" i="1"/>
  <c r="AD2053" i="1"/>
  <c r="AD2100" i="1"/>
  <c r="AD2120" i="1"/>
  <c r="AD2132" i="1"/>
  <c r="AD2137" i="1"/>
  <c r="AD2151" i="1"/>
  <c r="AD2155" i="1"/>
  <c r="AD2159" i="1"/>
  <c r="AD2163" i="1"/>
  <c r="AD2168" i="1"/>
  <c r="AD2172" i="1"/>
  <c r="AD2177" i="1"/>
  <c r="AD2218" i="1"/>
  <c r="AD2241" i="1"/>
  <c r="AD2249" i="1"/>
  <c r="AD2254" i="1"/>
  <c r="AD2268" i="1"/>
  <c r="AD2277" i="1"/>
  <c r="AD2282" i="1"/>
  <c r="AD2291" i="1"/>
  <c r="AD2315" i="1"/>
  <c r="AD2325" i="1"/>
  <c r="AD2330" i="1"/>
  <c r="AD2343" i="1"/>
  <c r="AD2348" i="1"/>
  <c r="AD2366" i="1"/>
  <c r="AD2371" i="1"/>
  <c r="AD2384" i="1"/>
  <c r="AD2396" i="1"/>
  <c r="AD2405" i="1"/>
  <c r="AD2432" i="1"/>
  <c r="AD2449" i="1"/>
  <c r="AD2454" i="1"/>
  <c r="AD2459" i="1"/>
  <c r="AD2501" i="1"/>
  <c r="AD2505" i="1"/>
  <c r="AD2517" i="1"/>
  <c r="AD2521" i="1"/>
  <c r="AD1277" i="1"/>
  <c r="AD1332" i="1"/>
  <c r="AD1366" i="1"/>
  <c r="AD1481" i="1"/>
  <c r="AD1557" i="1"/>
  <c r="AD1631" i="1"/>
  <c r="AD1664" i="1"/>
  <c r="AD1703" i="1"/>
  <c r="AD1724" i="1"/>
  <c r="AD1845" i="1"/>
  <c r="AD1873" i="1"/>
  <c r="AD1921" i="1"/>
  <c r="AD1930" i="1"/>
  <c r="AD1948" i="1"/>
  <c r="AD2064" i="1"/>
  <c r="AD2182" i="1"/>
  <c r="AD2200" i="1"/>
  <c r="AD2213" i="1"/>
  <c r="AD2236" i="1"/>
  <c r="AD2245" i="1"/>
  <c r="AD2259" i="1"/>
  <c r="AD2263" i="1"/>
  <c r="AD2296" i="1"/>
  <c r="AD2301" i="1"/>
  <c r="AD2306" i="1"/>
  <c r="AD2311" i="1"/>
  <c r="AD2334" i="1"/>
  <c r="AD2357" i="1"/>
  <c r="AD2362" i="1"/>
  <c r="AD2376" i="1"/>
  <c r="AD2400" i="1"/>
  <c r="AD2415" i="1"/>
  <c r="AD2419" i="1"/>
  <c r="AD2464" i="1"/>
  <c r="AD2478" i="1"/>
  <c r="AD2492" i="1"/>
  <c r="AD2496" i="1"/>
  <c r="AD2509" i="1"/>
  <c r="AD2529" i="1"/>
  <c r="AD2551" i="1"/>
  <c r="AD853" i="1"/>
  <c r="AD1943" i="1"/>
  <c r="AD2041" i="1"/>
  <c r="AD2150" i="1"/>
  <c r="AD2179" i="1"/>
  <c r="AD2211" i="1"/>
  <c r="AD2253" i="1"/>
  <c r="AD2261" i="1"/>
  <c r="AD2342" i="1"/>
  <c r="AD2443" i="1"/>
  <c r="AD2452" i="1"/>
  <c r="AD2498" i="1"/>
  <c r="AD2540" i="1"/>
  <c r="AD2556" i="1"/>
  <c r="AD2561" i="1"/>
  <c r="AD2566" i="1"/>
  <c r="AD2587" i="1"/>
  <c r="AD2591" i="1"/>
  <c r="AD2595" i="1"/>
  <c r="AD2605" i="1"/>
  <c r="AD2609" i="1"/>
  <c r="AD2613" i="1"/>
  <c r="AD2621" i="1"/>
  <c r="AD2625" i="1"/>
  <c r="AD2634" i="1"/>
  <c r="AD2668" i="1"/>
  <c r="AD2676" i="1"/>
  <c r="AD2680" i="1"/>
  <c r="AD2684" i="1"/>
  <c r="AD2693" i="1"/>
  <c r="AD2707" i="1"/>
  <c r="AD2712" i="1"/>
  <c r="AD2725" i="1"/>
  <c r="AD2570" i="1"/>
  <c r="AD2584" i="1"/>
  <c r="AD2617" i="1"/>
  <c r="AD2642" i="1"/>
  <c r="AD2650" i="1"/>
  <c r="AD2717" i="1"/>
  <c r="AD2664" i="1"/>
  <c r="AD2726" i="1"/>
  <c r="AD2714" i="1"/>
  <c r="AD2568" i="1"/>
  <c r="AD2607" i="1"/>
  <c r="AD2636" i="1"/>
  <c r="AD2553" i="1"/>
  <c r="AD2686" i="1"/>
  <c r="AD2723" i="1"/>
  <c r="AD1534" i="1"/>
  <c r="AD1821" i="1"/>
  <c r="AD2157" i="1"/>
  <c r="AD2188" i="1"/>
  <c r="AD2221" i="1"/>
  <c r="AD2229" i="1"/>
  <c r="AD2293" i="1"/>
  <c r="AD2310" i="1"/>
  <c r="AD2318" i="1"/>
  <c r="AD2404" i="1"/>
  <c r="AD2413" i="1"/>
  <c r="AD2475" i="1"/>
  <c r="AD2490" i="1"/>
  <c r="AD2630" i="1"/>
  <c r="AD2638" i="1"/>
  <c r="AD2688" i="1"/>
  <c r="AD2689" i="1"/>
  <c r="AD2713" i="1"/>
  <c r="AD2690" i="1"/>
  <c r="AD2615" i="1"/>
  <c r="AD2176" i="1"/>
  <c r="AD2266" i="1"/>
  <c r="AD2347" i="1"/>
  <c r="AD2572" i="1"/>
  <c r="AD2603" i="1"/>
  <c r="AD2628" i="1"/>
  <c r="AD2652" i="1"/>
  <c r="AD2719" i="1"/>
  <c r="AD2641" i="1"/>
  <c r="AD2021" i="1"/>
  <c r="AD2135" i="1"/>
  <c r="AD2197" i="1"/>
  <c r="AD2238" i="1"/>
  <c r="AD2351" i="1"/>
  <c r="AD2360" i="1"/>
  <c r="AD2383" i="1"/>
  <c r="AD2467" i="1"/>
  <c r="AD2507" i="1"/>
  <c r="AD2527" i="1"/>
  <c r="AD2541" i="1"/>
  <c r="AD2567" i="1"/>
  <c r="AD2574" i="1"/>
  <c r="AD2579" i="1"/>
  <c r="AD2596" i="1"/>
  <c r="AD2601" i="1"/>
  <c r="AD2606" i="1"/>
  <c r="AD2626" i="1"/>
  <c r="AD2646" i="1"/>
  <c r="AD2655" i="1"/>
  <c r="AD2659" i="1"/>
  <c r="AD2673" i="1"/>
  <c r="AD2694" i="1"/>
  <c r="AD2699" i="1"/>
  <c r="AD2703" i="1"/>
  <c r="AD2708" i="1"/>
  <c r="AD2721" i="1"/>
  <c r="AD2422" i="1"/>
  <c r="AD2500" i="1"/>
  <c r="AD2520" i="1"/>
  <c r="AD2557" i="1"/>
  <c r="AD2562" i="1"/>
  <c r="AD2635" i="1"/>
  <c r="AD2677" i="1"/>
  <c r="AD2695" i="1"/>
  <c r="AD2727" i="1"/>
  <c r="AD2593" i="1"/>
  <c r="AD2661" i="1"/>
  <c r="AD2705" i="1"/>
  <c r="AD2123" i="1"/>
  <c r="AD2322" i="1"/>
  <c r="AD2600" i="1"/>
  <c r="AD2649" i="1"/>
  <c r="AD2720" i="1"/>
  <c r="AD1800" i="1"/>
  <c r="AD1890" i="1"/>
  <c r="AD2043" i="1"/>
  <c r="AD2087" i="1"/>
  <c r="AD2128" i="1"/>
  <c r="AD2144" i="1"/>
  <c r="AD2158" i="1"/>
  <c r="AD2166" i="1"/>
  <c r="AD2189" i="1"/>
  <c r="AD2222" i="1"/>
  <c r="AD2247" i="1"/>
  <c r="AD2271" i="1"/>
  <c r="AD2294" i="1"/>
  <c r="AD2303" i="1"/>
  <c r="AD2319" i="1"/>
  <c r="AD2328" i="1"/>
  <c r="AD2369" i="1"/>
  <c r="AD2398" i="1"/>
  <c r="AD2414" i="1"/>
  <c r="AD2430" i="1"/>
  <c r="AD2453" i="1"/>
  <c r="AD2614" i="1"/>
  <c r="AD2651" i="1"/>
  <c r="AD2669" i="1"/>
  <c r="AD2681" i="1"/>
  <c r="AD2718" i="1"/>
  <c r="AD2700" i="1"/>
  <c r="AD2394" i="1"/>
  <c r="AD2448" i="1"/>
  <c r="AD2471" i="1"/>
  <c r="AD2516" i="1"/>
  <c r="AD2564" i="1"/>
  <c r="AD2589" i="1"/>
  <c r="AD2696" i="1"/>
  <c r="AD1466" i="1"/>
  <c r="AD1711" i="1"/>
  <c r="AD2136" i="1"/>
  <c r="AD2361" i="1"/>
  <c r="AD2446" i="1"/>
  <c r="AD2461" i="1"/>
  <c r="AD2477" i="1"/>
  <c r="AD2485" i="1"/>
  <c r="AD2571" i="1"/>
  <c r="AD2575" i="1"/>
  <c r="AD2580" i="1"/>
  <c r="AD2585" i="1"/>
  <c r="AD2588" i="1"/>
  <c r="AD2592" i="1"/>
  <c r="AD2597" i="1"/>
  <c r="AD2602" i="1"/>
  <c r="AD2610" i="1"/>
  <c r="AD2618" i="1"/>
  <c r="AD2622" i="1"/>
  <c r="AD2627" i="1"/>
  <c r="AD2631" i="1"/>
  <c r="AD2639" i="1"/>
  <c r="AD2643" i="1"/>
  <c r="AD2647" i="1"/>
  <c r="AD2656" i="1"/>
  <c r="AD2660" i="1"/>
  <c r="AD2685" i="1"/>
  <c r="AD2704" i="1"/>
  <c r="AD2709" i="1"/>
  <c r="AD2722" i="1"/>
  <c r="AD2399" i="1"/>
  <c r="AD2536" i="1"/>
  <c r="AD2674" i="1"/>
  <c r="AD2678" i="1"/>
  <c r="AD2598" i="1"/>
  <c r="AD2619" i="1"/>
  <c r="AD2632" i="1"/>
  <c r="AD2665" i="1"/>
  <c r="AD2682" i="1"/>
  <c r="AD2710" i="1"/>
  <c r="AD2503" i="1"/>
  <c r="AD2559" i="1"/>
  <c r="AD2576" i="1"/>
  <c r="AD2611" i="1"/>
  <c r="AD2715" i="1"/>
  <c r="AD2658" i="1"/>
  <c r="AD2702" i="1"/>
  <c r="AD1925" i="1"/>
  <c r="AD2013" i="1"/>
  <c r="AD2153" i="1"/>
  <c r="AD2167" i="1"/>
  <c r="AD2175" i="1"/>
  <c r="AD2199" i="1"/>
  <c r="AD2240" i="1"/>
  <c r="AD2248" i="1"/>
  <c r="AD2272" i="1"/>
  <c r="AD2289" i="1"/>
  <c r="AD2304" i="1"/>
  <c r="AD2329" i="1"/>
  <c r="AD2431" i="1"/>
  <c r="AD2508" i="1"/>
  <c r="AD2528" i="1"/>
  <c r="AD2558" i="1"/>
  <c r="AD2563" i="1"/>
  <c r="AD1169" i="1"/>
  <c r="AD2003" i="1"/>
  <c r="AD2216" i="1"/>
  <c r="AD2281" i="1"/>
  <c r="AD2354" i="1"/>
  <c r="AD2408" i="1"/>
  <c r="AD2462" i="1"/>
  <c r="AD2486" i="1"/>
  <c r="AD2544" i="1"/>
  <c r="AD2581" i="1"/>
  <c r="AD2670" i="1"/>
  <c r="AD2192" i="1"/>
  <c r="AD2225" i="1"/>
  <c r="AD2623" i="1"/>
  <c r="AD2644" i="1"/>
  <c r="AD2657" i="1"/>
  <c r="AD2728" i="1"/>
  <c r="AD2663" i="1"/>
  <c r="AD2698" i="1"/>
  <c r="AD2070" i="1"/>
  <c r="AD2154" i="1"/>
  <c r="AD2161" i="1"/>
  <c r="AD2217" i="1"/>
  <c r="AD2234" i="1"/>
  <c r="AD2290" i="1"/>
  <c r="AD2298" i="1"/>
  <c r="AD2409" i="1"/>
  <c r="AD2417" i="1"/>
  <c r="AD2480" i="1"/>
  <c r="AD2523" i="1"/>
  <c r="AD2537" i="1"/>
  <c r="AD2582" i="1"/>
  <c r="AD2586" i="1"/>
  <c r="AD2633" i="1"/>
  <c r="AD2640" i="1"/>
  <c r="AD2648" i="1"/>
  <c r="AD2662" i="1"/>
  <c r="AD2666" i="1"/>
  <c r="AD2671" i="1"/>
  <c r="AD2675" i="1"/>
  <c r="AD2683" i="1"/>
  <c r="AD2691" i="1"/>
  <c r="AD2701" i="1"/>
  <c r="AD2711" i="1"/>
  <c r="AD1739" i="1"/>
  <c r="AD1953" i="1"/>
  <c r="AD2244" i="1"/>
  <c r="AD2276" i="1"/>
  <c r="AD2300" i="1"/>
  <c r="AD2333" i="1"/>
  <c r="AD2382" i="1"/>
  <c r="AD2466" i="1"/>
  <c r="AD2654" i="1"/>
  <c r="AD1017" i="1"/>
  <c r="AD1564" i="1"/>
  <c r="AD1635" i="1"/>
  <c r="AD1670" i="1"/>
  <c r="AD1906" i="1"/>
  <c r="AD1962" i="1"/>
  <c r="AD2193" i="1"/>
  <c r="AD2210" i="1"/>
  <c r="AD2243" i="1"/>
  <c r="AD2267" i="1"/>
  <c r="AD2356" i="1"/>
  <c r="AD2442" i="1"/>
  <c r="AD2457" i="1"/>
  <c r="AD2554" i="1"/>
  <c r="AD2560" i="1"/>
  <c r="AD2577" i="1"/>
  <c r="AD2590" i="1"/>
  <c r="AD2594" i="1"/>
  <c r="AD2599" i="1"/>
  <c r="AD2604" i="1"/>
  <c r="AD2608" i="1"/>
  <c r="AD2620" i="1"/>
  <c r="AD2624" i="1"/>
  <c r="AD2653" i="1"/>
  <c r="AD2679" i="1"/>
  <c r="AD2697" i="1"/>
  <c r="AD2706" i="1"/>
  <c r="AD2724" i="1"/>
  <c r="AD2729" i="1"/>
  <c r="AD2458" i="1"/>
  <c r="AD2532" i="1"/>
  <c r="AD2578" i="1"/>
  <c r="AD1829" i="1"/>
  <c r="AD1840" i="1"/>
  <c r="AD1851" i="1"/>
  <c r="AD1896" i="1"/>
  <c r="AD2149" i="1"/>
  <c r="AD2162" i="1"/>
  <c r="AD2235" i="1"/>
  <c r="AD2252" i="1"/>
  <c r="AD2284" i="1"/>
  <c r="AD2324" i="1"/>
  <c r="AD2365" i="1"/>
  <c r="AD2395" i="1"/>
  <c r="AD2418" i="1"/>
  <c r="AD2511" i="1"/>
  <c r="AD2565" i="1"/>
  <c r="AD2569" i="1"/>
  <c r="AD2573" i="1"/>
  <c r="AD2583" i="1"/>
  <c r="AD2612" i="1"/>
  <c r="AD2616" i="1"/>
  <c r="AD2629" i="1"/>
  <c r="AD2637" i="1"/>
  <c r="AD2645" i="1"/>
  <c r="AD2667" i="1"/>
  <c r="AD2672" i="1"/>
  <c r="AD2687" i="1"/>
  <c r="AD2692" i="1"/>
  <c r="AD2716" i="1"/>
  <c r="AD2309" i="1"/>
  <c r="AD2350" i="1"/>
  <c r="AD2374" i="1"/>
  <c r="AD2403" i="1"/>
  <c r="AD2481" i="1"/>
  <c r="AD1238" i="1"/>
  <c r="AE1238" i="1" s="1"/>
  <c r="AD1050" i="1"/>
  <c r="AE1050" i="1" s="1"/>
  <c r="AD745" i="1"/>
  <c r="AD756" i="1"/>
  <c r="AD738" i="1"/>
  <c r="AE1093" i="1"/>
  <c r="AF1093" i="1"/>
  <c r="AE790" i="1"/>
  <c r="AF815" i="1"/>
  <c r="AE815" i="1"/>
  <c r="AE833" i="1"/>
  <c r="AF833" i="1"/>
  <c r="AE743" i="1"/>
  <c r="AF743" i="1"/>
  <c r="AF730" i="1"/>
  <c r="AE730" i="1"/>
  <c r="AE827" i="1"/>
  <c r="AF827" i="1"/>
  <c r="AE741" i="1"/>
  <c r="AF778" i="1"/>
  <c r="AE778" i="1"/>
  <c r="AF759" i="1"/>
  <c r="AE759" i="1"/>
  <c r="AF809" i="1" l="1"/>
  <c r="AG809" i="1" s="1"/>
  <c r="AF857" i="1"/>
  <c r="AE869" i="1"/>
  <c r="AH997" i="1"/>
  <c r="AG1511" i="1"/>
  <c r="AG1642" i="1"/>
  <c r="AH740" i="1"/>
  <c r="AH1104" i="1"/>
  <c r="AH881" i="1"/>
  <c r="AH1046" i="1"/>
  <c r="AG1759" i="1"/>
  <c r="AH943" i="1"/>
  <c r="AH1428" i="1"/>
  <c r="AH1398" i="1"/>
  <c r="AH1167" i="1"/>
  <c r="AH767" i="1"/>
  <c r="AH883" i="1"/>
  <c r="AH1403" i="1"/>
  <c r="AH908" i="1"/>
  <c r="AG1510" i="1"/>
  <c r="AH1290" i="1"/>
  <c r="AH1008" i="1"/>
  <c r="AH1049" i="1"/>
  <c r="AH1318" i="1"/>
  <c r="AG1895" i="1"/>
  <c r="AH1417" i="1"/>
  <c r="AH1201" i="1"/>
  <c r="AG1201" i="1"/>
  <c r="AH1424" i="1"/>
  <c r="AH1071" i="1"/>
  <c r="AH1459" i="1"/>
  <c r="AH750" i="1"/>
  <c r="AH1448" i="1"/>
  <c r="AG1595" i="1"/>
  <c r="AH876" i="1"/>
  <c r="AH892" i="1"/>
  <c r="AH2001" i="1"/>
  <c r="AH834" i="1"/>
  <c r="AG754" i="1"/>
  <c r="AH754" i="1"/>
  <c r="AH773" i="1"/>
  <c r="AG773" i="1"/>
  <c r="AH1253" i="1"/>
  <c r="AH846" i="1"/>
  <c r="AG1843" i="1"/>
  <c r="AH858" i="1"/>
  <c r="AH896" i="1"/>
  <c r="AG815" i="1"/>
  <c r="AH815" i="1"/>
  <c r="AH779" i="1"/>
  <c r="AH1300" i="1"/>
  <c r="AG1478" i="1"/>
  <c r="AH1093" i="1"/>
  <c r="AG1093" i="1"/>
  <c r="AG1749" i="1"/>
  <c r="AH1212" i="1"/>
  <c r="AG1617" i="1"/>
  <c r="AG1515" i="1"/>
  <c r="AH1274" i="1"/>
  <c r="AH1361" i="1"/>
  <c r="AH1094" i="1"/>
  <c r="AH2034" i="1"/>
  <c r="AH736" i="1"/>
  <c r="AH1423" i="1"/>
  <c r="AH1133" i="1"/>
  <c r="AH910" i="1"/>
  <c r="AH1352" i="1"/>
  <c r="AH920" i="1"/>
  <c r="AH1387" i="1"/>
  <c r="AG1942" i="1"/>
  <c r="AH1069" i="1"/>
  <c r="AH1301" i="1"/>
  <c r="AH1073" i="1"/>
  <c r="AG1073" i="1"/>
  <c r="AG1675" i="1"/>
  <c r="AH761" i="1"/>
  <c r="AH863" i="1"/>
  <c r="AG778" i="1"/>
  <c r="AH778" i="1"/>
  <c r="AH2058" i="1"/>
  <c r="AH1117" i="1"/>
  <c r="AG1117" i="1"/>
  <c r="AH1323" i="1"/>
  <c r="AH1187" i="1"/>
  <c r="AH890" i="1"/>
  <c r="AH917" i="1"/>
  <c r="AH771" i="1"/>
  <c r="AH809" i="1"/>
  <c r="AH968" i="1"/>
  <c r="AG1621" i="1"/>
  <c r="AH878" i="1"/>
  <c r="AH1122" i="1"/>
  <c r="AG1540" i="1"/>
  <c r="AH1320" i="1"/>
  <c r="AH810" i="1"/>
  <c r="AH882" i="1"/>
  <c r="AH1186" i="1"/>
  <c r="AG1580" i="1"/>
  <c r="AH928" i="1"/>
  <c r="AH1195" i="1"/>
  <c r="AG1195" i="1"/>
  <c r="AG960" i="1"/>
  <c r="AH960" i="1"/>
  <c r="AH964" i="1"/>
  <c r="AH1222" i="1"/>
  <c r="AH1197" i="1"/>
  <c r="AH1148" i="1"/>
  <c r="AH1444" i="1"/>
  <c r="AH988" i="1"/>
  <c r="AH981" i="1"/>
  <c r="AH983" i="1"/>
  <c r="AG1489" i="1"/>
  <c r="AH1467" i="1"/>
  <c r="AH1328" i="1"/>
  <c r="AG1328" i="1"/>
  <c r="AH1031" i="1"/>
  <c r="AH848" i="1"/>
  <c r="AH1331" i="1"/>
  <c r="AH1469" i="1"/>
  <c r="AH857" i="1"/>
  <c r="AG857" i="1"/>
  <c r="AH1435" i="1"/>
  <c r="AG1893" i="1"/>
  <c r="AH1357" i="1"/>
  <c r="AH1004" i="1"/>
  <c r="AH1060" i="1"/>
  <c r="AH1422" i="1"/>
  <c r="AH1105" i="1"/>
  <c r="AH1395" i="1"/>
  <c r="AH1432" i="1"/>
  <c r="AH1213" i="1"/>
  <c r="AH1134" i="1"/>
  <c r="AH1399" i="1"/>
  <c r="AH1248" i="1"/>
  <c r="AH1106" i="1"/>
  <c r="AH1400" i="1"/>
  <c r="AH1082" i="1"/>
  <c r="AH973" i="1"/>
  <c r="AH1267" i="1"/>
  <c r="AH940" i="1"/>
  <c r="AH1051" i="1"/>
  <c r="AG1506" i="1"/>
  <c r="AH1999" i="1"/>
  <c r="AH1111" i="1"/>
  <c r="AH792" i="1"/>
  <c r="AH1240" i="1"/>
  <c r="AG1240" i="1"/>
  <c r="AH732" i="1"/>
  <c r="AH875" i="1"/>
  <c r="AG1490" i="1"/>
  <c r="AH909" i="1"/>
  <c r="AG1927" i="1"/>
  <c r="AG1770" i="1"/>
  <c r="AG1597" i="1"/>
  <c r="AH1341" i="1"/>
  <c r="AH746" i="1"/>
  <c r="AG827" i="1"/>
  <c r="AH827" i="1"/>
  <c r="AH1152" i="1"/>
  <c r="AH737" i="1"/>
  <c r="AG737" i="1"/>
  <c r="AH1153" i="1"/>
  <c r="AH854" i="1"/>
  <c r="AG1897" i="1"/>
  <c r="AH1321" i="1"/>
  <c r="AH1445" i="1"/>
  <c r="AH1388" i="1"/>
  <c r="AH867" i="1"/>
  <c r="AH1002" i="1"/>
  <c r="AH1393" i="1"/>
  <c r="AH1429" i="1"/>
  <c r="AH871" i="1"/>
  <c r="AH1007" i="1"/>
  <c r="AH886" i="1"/>
  <c r="AH877" i="1"/>
  <c r="AH1084" i="1"/>
  <c r="AG1084" i="1"/>
  <c r="AH1859" i="1"/>
  <c r="AG1859" i="1"/>
  <c r="AH1272" i="1"/>
  <c r="AG1116" i="1"/>
  <c r="AH1116" i="1"/>
  <c r="AH1245" i="1"/>
  <c r="AH1015" i="1"/>
  <c r="AH972" i="1"/>
  <c r="AH785" i="1"/>
  <c r="AH731" i="1"/>
  <c r="AG730" i="1"/>
  <c r="AH730" i="1"/>
  <c r="AH806" i="1"/>
  <c r="AH1351" i="1"/>
  <c r="AH1206" i="1"/>
  <c r="AH850" i="1"/>
  <c r="AH1198" i="1"/>
  <c r="AH900" i="1"/>
  <c r="AH791" i="1"/>
  <c r="AH1414" i="1"/>
  <c r="AH1457" i="1"/>
  <c r="AG1457" i="1"/>
  <c r="AG1693" i="1"/>
  <c r="AH990" i="1"/>
  <c r="AH1586" i="1"/>
  <c r="AG1586" i="1"/>
  <c r="AH971" i="1"/>
  <c r="AG1697" i="1"/>
  <c r="AH1200" i="1"/>
  <c r="AH1216" i="1"/>
  <c r="AH2054" i="1"/>
  <c r="AH803" i="1"/>
  <c r="AH1353" i="1"/>
  <c r="AG1353" i="1"/>
  <c r="AG1558" i="1"/>
  <c r="AG1774" i="1"/>
  <c r="AH1000" i="1"/>
  <c r="AH2038" i="1"/>
  <c r="AH1404" i="1"/>
  <c r="AH1434" i="1"/>
  <c r="AG790" i="1"/>
  <c r="AH790" i="1"/>
  <c r="AH869" i="1"/>
  <c r="AG869" i="1"/>
  <c r="AG743" i="1"/>
  <c r="AH743" i="1"/>
  <c r="AH946" i="1"/>
  <c r="AG1513" i="1"/>
  <c r="AH868" i="1"/>
  <c r="AH1231" i="1"/>
  <c r="AH749" i="1"/>
  <c r="AH1363" i="1"/>
  <c r="AG1799" i="1"/>
  <c r="AG1793" i="1"/>
  <c r="AH1125" i="1"/>
  <c r="AG1125" i="1"/>
  <c r="AH916" i="1"/>
  <c r="AH982" i="1"/>
  <c r="AH741" i="1"/>
  <c r="AG741" i="1"/>
  <c r="AH930" i="1"/>
  <c r="AG1687" i="1"/>
  <c r="AG1553" i="1"/>
  <c r="AH1394" i="1"/>
  <c r="AH1005" i="1"/>
  <c r="AH1384" i="1"/>
  <c r="AH814" i="1"/>
  <c r="AH1032" i="1"/>
  <c r="AH1405" i="1"/>
  <c r="AH2050" i="1"/>
  <c r="AH880" i="1"/>
  <c r="AH1468" i="1"/>
  <c r="AG1849" i="1"/>
  <c r="AH976" i="1"/>
  <c r="AH1374" i="1"/>
  <c r="AG1374" i="1"/>
  <c r="AH1108" i="1"/>
  <c r="AG1563" i="1"/>
  <c r="AH831" i="1"/>
  <c r="AH1368" i="1"/>
  <c r="AH1964" i="1"/>
  <c r="AG1964" i="1"/>
  <c r="AH744" i="1"/>
  <c r="AH833" i="1"/>
  <c r="AG833" i="1"/>
  <c r="AH1460" i="1"/>
  <c r="AG1243" i="1"/>
  <c r="AH1243" i="1"/>
  <c r="AH1333" i="1"/>
  <c r="AG1819" i="1"/>
  <c r="AH956" i="1"/>
  <c r="AH816" i="1"/>
  <c r="AH768" i="1"/>
  <c r="AH885" i="1"/>
  <c r="AH1092" i="1"/>
  <c r="AH942" i="1"/>
  <c r="AH1118" i="1"/>
  <c r="AH1220" i="1"/>
  <c r="AH974" i="1"/>
  <c r="AH899" i="1"/>
  <c r="AH1207" i="1"/>
  <c r="AH842" i="1"/>
  <c r="AH1114" i="1"/>
  <c r="AH752" i="1"/>
  <c r="AH1176" i="1"/>
  <c r="AH843" i="1"/>
  <c r="AH759" i="1"/>
  <c r="AG759" i="1"/>
  <c r="AH996" i="1"/>
  <c r="AH1090" i="1"/>
  <c r="AH966" i="1"/>
  <c r="AH826" i="1"/>
  <c r="AG1503" i="1"/>
  <c r="AH1278" i="1"/>
  <c r="AG1507" i="1"/>
  <c r="AH918" i="1"/>
  <c r="AH733" i="1"/>
  <c r="AH1464" i="1"/>
  <c r="AG1619" i="1"/>
  <c r="AH1014" i="1"/>
  <c r="AG1014" i="1"/>
  <c r="AG1868" i="1"/>
  <c r="AG1657" i="1"/>
  <c r="AH1181" i="1"/>
  <c r="AH861" i="1"/>
  <c r="AH1239" i="1"/>
  <c r="AH1209" i="1"/>
  <c r="AH991" i="1"/>
  <c r="AG991" i="1"/>
  <c r="AH1165" i="1"/>
  <c r="AH1009" i="1"/>
  <c r="AH805" i="1"/>
  <c r="AH751" i="1"/>
  <c r="AH887" i="1"/>
  <c r="AH762" i="1"/>
  <c r="AE731" i="1"/>
  <c r="AG731" i="1" s="1"/>
  <c r="AE785" i="1"/>
  <c r="AG785" i="1" s="1"/>
  <c r="AF787" i="1"/>
  <c r="AE863" i="1"/>
  <c r="AG863" i="1" s="1"/>
  <c r="AF784" i="1"/>
  <c r="AF839" i="1"/>
  <c r="AE746" i="1"/>
  <c r="AG746" i="1" s="1"/>
  <c r="AF893" i="1"/>
  <c r="AF775" i="1"/>
  <c r="AE773" i="1"/>
  <c r="AF851" i="1"/>
  <c r="AF747" i="1"/>
  <c r="AF758" i="1"/>
  <c r="AF820" i="1"/>
  <c r="AF760" i="1"/>
  <c r="AE881" i="1"/>
  <c r="AG881" i="1" s="1"/>
  <c r="AF783" i="1"/>
  <c r="AF753" i="1"/>
  <c r="AE762" i="1"/>
  <c r="AG762" i="1" s="1"/>
  <c r="AE887" i="1"/>
  <c r="AG887" i="1" s="1"/>
  <c r="AE875" i="1"/>
  <c r="AG875" i="1" s="1"/>
  <c r="AE732" i="1"/>
  <c r="AG732" i="1" s="1"/>
  <c r="AE761" i="1"/>
  <c r="AG761" i="1" s="1"/>
  <c r="AF821" i="1"/>
  <c r="AE754" i="1"/>
  <c r="AE752" i="1"/>
  <c r="AG752" i="1" s="1"/>
  <c r="AE744" i="1"/>
  <c r="AG744" i="1" s="1"/>
  <c r="AF742" i="1"/>
  <c r="AF845" i="1"/>
  <c r="AF1663" i="1"/>
  <c r="AE1999" i="1"/>
  <c r="AG1999" i="1" s="1"/>
  <c r="AE1328" i="1"/>
  <c r="AE972" i="1"/>
  <c r="AG972" i="1" s="1"/>
  <c r="AE834" i="1"/>
  <c r="AG834" i="1" s="1"/>
  <c r="AF1040" i="1"/>
  <c r="AE791" i="1"/>
  <c r="AG791" i="1" s="1"/>
  <c r="AE1558" i="1"/>
  <c r="AH1558" i="1" s="1"/>
  <c r="AF1038" i="1"/>
  <c r="AF1517" i="1"/>
  <c r="AF1325" i="1"/>
  <c r="AE960" i="1"/>
  <c r="AF1166" i="1"/>
  <c r="AE1563" i="1"/>
  <c r="AH1563" i="1" s="1"/>
  <c r="AF1056" i="1"/>
  <c r="AF1260" i="1"/>
  <c r="AE1515" i="1"/>
  <c r="AH1515" i="1" s="1"/>
  <c r="AE1272" i="1"/>
  <c r="AG1272" i="1" s="1"/>
  <c r="AF1569" i="1"/>
  <c r="AE871" i="1"/>
  <c r="AG871" i="1" s="1"/>
  <c r="AF1140" i="1"/>
  <c r="AE1274" i="1"/>
  <c r="AG1274" i="1" s="1"/>
  <c r="AF1480" i="1"/>
  <c r="AE1859" i="1"/>
  <c r="AF1184" i="1"/>
  <c r="AE1398" i="1"/>
  <c r="AG1398" i="1" s="1"/>
  <c r="AF1284" i="1"/>
  <c r="AE1467" i="1"/>
  <c r="AG1467" i="1" s="1"/>
  <c r="AF895" i="1"/>
  <c r="AF939" i="1"/>
  <c r="AE928" i="1"/>
  <c r="AG928" i="1" s="1"/>
  <c r="AE1031" i="1"/>
  <c r="AG1031" i="1" s="1"/>
  <c r="AF1855" i="1"/>
  <c r="AF1567" i="1"/>
  <c r="AE2001" i="1"/>
  <c r="AG2001" i="1" s="1"/>
  <c r="AE858" i="1"/>
  <c r="AG858" i="1" s="1"/>
  <c r="AE1403" i="1"/>
  <c r="AG1403" i="1" s="1"/>
  <c r="AF1149" i="1"/>
  <c r="AF865" i="1"/>
  <c r="AE1424" i="1"/>
  <c r="AG1424" i="1" s="1"/>
  <c r="AF1145" i="1"/>
  <c r="AF1288" i="1"/>
  <c r="AE876" i="1"/>
  <c r="AG876" i="1" s="1"/>
  <c r="AF907" i="1"/>
  <c r="AF1016" i="1"/>
  <c r="AF923" i="1"/>
  <c r="AE767" i="1"/>
  <c r="AG767" i="1" s="1"/>
  <c r="AE1469" i="1"/>
  <c r="AG1469" i="1" s="1"/>
  <c r="AF897" i="1"/>
  <c r="AF961" i="1"/>
  <c r="AE831" i="1"/>
  <c r="AG831" i="1" s="1"/>
  <c r="AF1309" i="1"/>
  <c r="AE1964" i="1"/>
  <c r="AF796" i="1"/>
  <c r="AE1849" i="1"/>
  <c r="AH1849" i="1" s="1"/>
  <c r="AE1108" i="1"/>
  <c r="AG1108" i="1" s="1"/>
  <c r="AF903" i="1"/>
  <c r="AF1303" i="1"/>
  <c r="AE1394" i="1"/>
  <c r="AG1394" i="1" s="1"/>
  <c r="AF1362" i="1"/>
  <c r="AF860" i="1"/>
  <c r="AF1085" i="1"/>
  <c r="AF992" i="1"/>
  <c r="AF748" i="1"/>
  <c r="AE1368" i="1"/>
  <c r="AG1368" i="1" s="1"/>
  <c r="AE976" i="1"/>
  <c r="AG976" i="1" s="1"/>
  <c r="AF835" i="1"/>
  <c r="AF1652" i="1"/>
  <c r="AE1167" i="1"/>
  <c r="AG1167" i="1" s="1"/>
  <c r="AE1478" i="1"/>
  <c r="AH1478" i="1" s="1"/>
  <c r="AF837" i="1"/>
  <c r="AF894" i="1"/>
  <c r="AE740" i="1"/>
  <c r="AG740" i="1" s="1"/>
  <c r="AE1090" i="1"/>
  <c r="AG1090" i="1" s="1"/>
  <c r="AF1259" i="1"/>
  <c r="AF1086" i="1"/>
  <c r="AF797" i="1"/>
  <c r="AE805" i="1"/>
  <c r="AG805" i="1" s="1"/>
  <c r="AE1507" i="1"/>
  <c r="AH1507" i="1" s="1"/>
  <c r="AE918" i="1"/>
  <c r="AG918" i="1" s="1"/>
  <c r="AF1283" i="1"/>
  <c r="AE1117" i="1"/>
  <c r="AF1646" i="1"/>
  <c r="AF1208" i="1"/>
  <c r="AF1576" i="1"/>
  <c r="AE896" i="1"/>
  <c r="AG896" i="1" s="1"/>
  <c r="AF1453" i="1"/>
  <c r="AF1088" i="1"/>
  <c r="AF978" i="1"/>
  <c r="AE1503" i="1"/>
  <c r="AH1503" i="1" s="1"/>
  <c r="AE751" i="1"/>
  <c r="AG751" i="1" s="1"/>
  <c r="AF1102" i="1"/>
  <c r="AE1207" i="1"/>
  <c r="AG1207" i="1" s="1"/>
  <c r="AF1025" i="1"/>
  <c r="AE899" i="1"/>
  <c r="AG899" i="1" s="1"/>
  <c r="AE974" i="1"/>
  <c r="AG974" i="1" s="1"/>
  <c r="AF1191" i="1"/>
  <c r="AF1087" i="1"/>
  <c r="AE1114" i="1"/>
  <c r="AG1114" i="1" s="1"/>
  <c r="AF1367" i="1"/>
  <c r="AF1348" i="1"/>
  <c r="AE1111" i="1"/>
  <c r="AG1111" i="1" s="1"/>
  <c r="AF1001" i="1"/>
  <c r="AF1599" i="1"/>
  <c r="AE792" i="1"/>
  <c r="AG792" i="1" s="1"/>
  <c r="AE1240" i="1"/>
  <c r="AF832" i="1"/>
  <c r="AF1807" i="1"/>
  <c r="AF1042" i="1"/>
  <c r="AF1091" i="1"/>
  <c r="AF1386" i="1"/>
  <c r="AF958" i="1"/>
  <c r="AE982" i="1"/>
  <c r="AG982" i="1" s="1"/>
  <c r="AF1438" i="1"/>
  <c r="AF1074" i="1"/>
  <c r="AF1258" i="1"/>
  <c r="AF1418" i="1"/>
  <c r="AF1375" i="1"/>
  <c r="AE1015" i="1"/>
  <c r="AG1015" i="1" s="1"/>
  <c r="AF1257" i="1"/>
  <c r="AF1545" i="1"/>
  <c r="AF1847" i="1"/>
  <c r="AF995" i="1"/>
  <c r="AE867" i="1"/>
  <c r="AG867" i="1" s="1"/>
  <c r="AE1245" i="1"/>
  <c r="AG1245" i="1" s="1"/>
  <c r="AF924" i="1"/>
  <c r="AE1002" i="1"/>
  <c r="AG1002" i="1" s="1"/>
  <c r="AF1415" i="1"/>
  <c r="AF1695" i="1"/>
  <c r="AE842" i="1"/>
  <c r="AG842" i="1" s="1"/>
  <c r="AF953" i="1"/>
  <c r="AE1084" i="1"/>
  <c r="AE1393" i="1"/>
  <c r="AG1393" i="1" s="1"/>
  <c r="AE1697" i="1"/>
  <c r="AH1697" i="1" s="1"/>
  <c r="AF955" i="1"/>
  <c r="AF952" i="1"/>
  <c r="AE2038" i="1"/>
  <c r="AG2038" i="1" s="1"/>
  <c r="AF757" i="1"/>
  <c r="AF1337" i="1"/>
  <c r="AE1774" i="1"/>
  <c r="AH1774" i="1" s="1"/>
  <c r="AF855" i="1"/>
  <c r="AE1404" i="1"/>
  <c r="AG1404" i="1" s="1"/>
  <c r="AF1425" i="1"/>
  <c r="AF1746" i="1"/>
  <c r="AF1527" i="1"/>
  <c r="AE1361" i="1"/>
  <c r="AG1361" i="1" s="1"/>
  <c r="AE1457" i="1"/>
  <c r="AF1541" i="1"/>
  <c r="AE1000" i="1"/>
  <c r="AG1000" i="1" s="1"/>
  <c r="AE1231" i="1"/>
  <c r="AG1231" i="1" s="1"/>
  <c r="AE1414" i="1"/>
  <c r="AG1414" i="1" s="1"/>
  <c r="AF1825" i="1"/>
  <c r="AF786" i="1"/>
  <c r="AE1434" i="1"/>
  <c r="AG1434" i="1" s="1"/>
  <c r="AF1139" i="1"/>
  <c r="AF828" i="1"/>
  <c r="AE1675" i="1"/>
  <c r="AH1675" i="1" s="1"/>
  <c r="AF1521" i="1"/>
  <c r="AE1073" i="1"/>
  <c r="AF2018" i="1"/>
  <c r="AF1221" i="1"/>
  <c r="AE848" i="1"/>
  <c r="AG848" i="1" s="1"/>
  <c r="AF1039" i="1"/>
  <c r="AE1621" i="1"/>
  <c r="AH1621" i="1" s="1"/>
  <c r="AF1326" i="1"/>
  <c r="AF932" i="1"/>
  <c r="AE964" i="1"/>
  <c r="AG964" i="1" s="1"/>
  <c r="AE981" i="1"/>
  <c r="AG981" i="1" s="1"/>
  <c r="AE983" i="1"/>
  <c r="AG983" i="1" s="1"/>
  <c r="AF1442" i="1"/>
  <c r="AE1186" i="1"/>
  <c r="AG1186" i="1" s="1"/>
  <c r="AF830" i="1"/>
  <c r="AE1197" i="1"/>
  <c r="AG1197" i="1" s="1"/>
  <c r="AF994" i="1"/>
  <c r="AE1580" i="1"/>
  <c r="AH1580" i="1" s="1"/>
  <c r="AE1195" i="1"/>
  <c r="AE1222" i="1"/>
  <c r="AG1222" i="1" s="1"/>
  <c r="AF938" i="1"/>
  <c r="AE1094" i="1"/>
  <c r="AG1094" i="1" s="1"/>
  <c r="AE988" i="1"/>
  <c r="AG988" i="1" s="1"/>
  <c r="AE1489" i="1"/>
  <c r="AH1489" i="1" s="1"/>
  <c r="AF1589" i="1"/>
  <c r="AF1142" i="1"/>
  <c r="AE1301" i="1"/>
  <c r="AG1301" i="1" s="1"/>
  <c r="AF1571" i="1"/>
  <c r="AF1269" i="1"/>
  <c r="AE878" i="1"/>
  <c r="AG878" i="1" s="1"/>
  <c r="AE1122" i="1"/>
  <c r="AG1122" i="1" s="1"/>
  <c r="AF1626" i="1"/>
  <c r="AF1975" i="1"/>
  <c r="AE1152" i="1"/>
  <c r="AG1152" i="1" s="1"/>
  <c r="AF1010" i="1"/>
  <c r="AE880" i="1"/>
  <c r="AG880" i="1" s="1"/>
  <c r="AF1632" i="1"/>
  <c r="AE916" i="1"/>
  <c r="AG916" i="1" s="1"/>
  <c r="AF1034" i="1"/>
  <c r="AF1066" i="1"/>
  <c r="AE1793" i="1"/>
  <c r="AH1793" i="1" s="1"/>
  <c r="AF1470" i="1"/>
  <c r="AF1058" i="1"/>
  <c r="AF1347" i="1"/>
  <c r="AF977" i="1"/>
  <c r="AF801" i="1"/>
  <c r="AE801" i="1"/>
  <c r="AE1374" i="1"/>
  <c r="AF1003" i="1"/>
  <c r="AF1234" i="1"/>
  <c r="AF1427" i="1"/>
  <c r="AF823" i="1"/>
  <c r="AF1028" i="1"/>
  <c r="AE1125" i="1"/>
  <c r="AF1488" i="1"/>
  <c r="AE1468" i="1"/>
  <c r="AG1468" i="1" s="1"/>
  <c r="AF1075" i="1"/>
  <c r="AF1334" i="1"/>
  <c r="AE1014" i="1"/>
  <c r="AE1868" i="1"/>
  <c r="AH1868" i="1" s="1"/>
  <c r="AF1188" i="1"/>
  <c r="AF1983" i="1"/>
  <c r="AE1553" i="1"/>
  <c r="AH1553" i="1" s="1"/>
  <c r="AF1217" i="1"/>
  <c r="AE1331" i="1"/>
  <c r="AG1331" i="1" s="1"/>
  <c r="AF1591" i="1"/>
  <c r="AE883" i="1"/>
  <c r="AG883" i="1" s="1"/>
  <c r="AF884" i="1"/>
  <c r="AF915" i="1"/>
  <c r="AE1209" i="1"/>
  <c r="AG1209" i="1" s="1"/>
  <c r="AF1006" i="1"/>
  <c r="AF933" i="1"/>
  <c r="AF951" i="1"/>
  <c r="AF1407" i="1"/>
  <c r="AF1276" i="1"/>
  <c r="AF1615" i="1"/>
  <c r="AE1657" i="1"/>
  <c r="AH1657" i="1" s="1"/>
  <c r="AE1239" i="1"/>
  <c r="AG1239" i="1" s="1"/>
  <c r="AE908" i="1"/>
  <c r="AG908" i="1" s="1"/>
  <c r="AF1044" i="1"/>
  <c r="AF962" i="1"/>
  <c r="AF1059" i="1"/>
  <c r="AF1389" i="1"/>
  <c r="AF1560" i="1"/>
  <c r="AE1560" i="1"/>
  <c r="AE1181" i="1"/>
  <c r="AG1181" i="1" s="1"/>
  <c r="AF789" i="1"/>
  <c r="AE966" i="1"/>
  <c r="AG966" i="1" s="1"/>
  <c r="AF1179" i="1"/>
  <c r="AF1593" i="1"/>
  <c r="AF1379" i="1"/>
  <c r="AF1330" i="1"/>
  <c r="AF1625" i="1"/>
  <c r="AF1161" i="1"/>
  <c r="AF1158" i="1"/>
  <c r="AE1158" i="1"/>
  <c r="AF1476" i="1"/>
  <c r="AF818" i="1"/>
  <c r="AF1024" i="1"/>
  <c r="AE991" i="1"/>
  <c r="AF1256" i="1"/>
  <c r="AF829" i="1"/>
  <c r="AE829" i="1"/>
  <c r="AF1023" i="1"/>
  <c r="AF1027" i="1"/>
  <c r="AE968" i="1"/>
  <c r="AG968" i="1" s="1"/>
  <c r="AE1323" i="1"/>
  <c r="AG1323" i="1" s="1"/>
  <c r="AE1071" i="1"/>
  <c r="AG1071" i="1" s="1"/>
  <c r="AF804" i="1"/>
  <c r="AE1104" i="1"/>
  <c r="AG1104" i="1" s="1"/>
  <c r="AE1106" i="1"/>
  <c r="AG1106" i="1" s="1"/>
  <c r="AF905" i="1"/>
  <c r="AE1459" i="1"/>
  <c r="AG1459" i="1" s="1"/>
  <c r="AE1642" i="1"/>
  <c r="AH1642" i="1" s="1"/>
  <c r="AF936" i="1"/>
  <c r="AF1313" i="1"/>
  <c r="AE1927" i="1"/>
  <c r="AH1927" i="1" s="1"/>
  <c r="AF1550" i="1"/>
  <c r="AE1550" i="1"/>
  <c r="AF1496" i="1"/>
  <c r="AF1055" i="1"/>
  <c r="AF1447" i="1"/>
  <c r="AF1484" i="1"/>
  <c r="AE1484" i="1"/>
  <c r="AF1533" i="1"/>
  <c r="AF766" i="1"/>
  <c r="AF1045" i="1"/>
  <c r="AF1224" i="1"/>
  <c r="AF926" i="1"/>
  <c r="AF1124" i="1"/>
  <c r="AE1124" i="1"/>
  <c r="AE1009" i="1"/>
  <c r="AG1009" i="1" s="1"/>
  <c r="AE750" i="1"/>
  <c r="AG750" i="1" s="1"/>
  <c r="AF1944" i="1"/>
  <c r="AE1165" i="1"/>
  <c r="AG1165" i="1" s="1"/>
  <c r="AE1176" i="1"/>
  <c r="AG1176" i="1" s="1"/>
  <c r="AF901" i="1"/>
  <c r="AE901" i="1"/>
  <c r="AE861" i="1"/>
  <c r="AG861" i="1" s="1"/>
  <c r="AE1597" i="1"/>
  <c r="AH1597" i="1" s="1"/>
  <c r="AE1399" i="1"/>
  <c r="AG1399" i="1" s="1"/>
  <c r="AF1487" i="1"/>
  <c r="AF1050" i="1"/>
  <c r="AF1753" i="1"/>
  <c r="AE1352" i="1"/>
  <c r="AG1352" i="1" s="1"/>
  <c r="AE1051" i="1"/>
  <c r="AG1051" i="1" s="1"/>
  <c r="AF919" i="1"/>
  <c r="AF1203" i="1"/>
  <c r="AF1936" i="1"/>
  <c r="AE1464" i="1"/>
  <c r="AG1464" i="1" s="1"/>
  <c r="AE1005" i="1"/>
  <c r="AG1005" i="1" s="1"/>
  <c r="AE1384" i="1"/>
  <c r="AG1384" i="1" s="1"/>
  <c r="AF819" i="1"/>
  <c r="AE1405" i="1"/>
  <c r="AG1405" i="1" s="1"/>
  <c r="AF1021" i="1"/>
  <c r="AF776" i="1"/>
  <c r="AE1506" i="1"/>
  <c r="AH1506" i="1" s="1"/>
  <c r="AE1032" i="1"/>
  <c r="AG1032" i="1" s="1"/>
  <c r="AF947" i="1"/>
  <c r="AF1971" i="1"/>
  <c r="AF1757" i="1"/>
  <c r="AE1510" i="1"/>
  <c r="AH1510" i="1" s="1"/>
  <c r="AF1523" i="1"/>
  <c r="AF969" i="1"/>
  <c r="AF1443" i="1"/>
  <c r="AF2009" i="1"/>
  <c r="AE803" i="1"/>
  <c r="AG803" i="1" s="1"/>
  <c r="AF1344" i="1"/>
  <c r="AF1305" i="1"/>
  <c r="AF1037" i="1"/>
  <c r="AE940" i="1"/>
  <c r="AG940" i="1" s="1"/>
  <c r="AE814" i="1"/>
  <c r="AG814" i="1" s="1"/>
  <c r="AF979" i="1"/>
  <c r="AF1501" i="1"/>
  <c r="AE1353" i="1"/>
  <c r="AF1872" i="1"/>
  <c r="AE1843" i="1"/>
  <c r="AH1843" i="1" s="1"/>
  <c r="AF1095" i="1"/>
  <c r="AF1218" i="1"/>
  <c r="AF1737" i="1"/>
  <c r="AE1267" i="1"/>
  <c r="AG1267" i="1" s="1"/>
  <c r="AF1275" i="1"/>
  <c r="AF1369" i="1"/>
  <c r="AF800" i="1"/>
  <c r="AF1079" i="1"/>
  <c r="AF838" i="1"/>
  <c r="AE843" i="1"/>
  <c r="AG843" i="1" s="1"/>
  <c r="AF1047" i="1"/>
  <c r="AE1448" i="1"/>
  <c r="AG1448" i="1" s="1"/>
  <c r="AF841" i="1"/>
  <c r="AE1351" i="1"/>
  <c r="AG1351" i="1" s="1"/>
  <c r="AE868" i="1"/>
  <c r="AG868" i="1" s="1"/>
  <c r="AE910" i="1"/>
  <c r="AG910" i="1" s="1"/>
  <c r="AE1428" i="1"/>
  <c r="AG1428" i="1" s="1"/>
  <c r="AF870" i="1"/>
  <c r="AE1340" i="1"/>
  <c r="AF1340" i="1"/>
  <c r="AF807" i="1"/>
  <c r="AE807" i="1"/>
  <c r="AE1619" i="1"/>
  <c r="AH1619" i="1" s="1"/>
  <c r="AE850" i="1"/>
  <c r="AG850" i="1" s="1"/>
  <c r="AF1345" i="1"/>
  <c r="AE1082" i="1"/>
  <c r="AG1082" i="1" s="1"/>
  <c r="AE1387" i="1"/>
  <c r="AG1387" i="1" s="1"/>
  <c r="AF1177" i="1"/>
  <c r="AE1249" i="1"/>
  <c r="AF1249" i="1"/>
  <c r="AE1346" i="1"/>
  <c r="AF1346" i="1"/>
  <c r="AF1062" i="1"/>
  <c r="AF1605" i="1"/>
  <c r="AF954" i="1"/>
  <c r="AF1938" i="1"/>
  <c r="AE1444" i="1"/>
  <c r="AG1444" i="1" s="1"/>
  <c r="AF1135" i="1"/>
  <c r="AE1069" i="1"/>
  <c r="AG1069" i="1" s="1"/>
  <c r="AE973" i="1"/>
  <c r="AG973" i="1" s="1"/>
  <c r="AF763" i="1"/>
  <c r="AF1296" i="1"/>
  <c r="AF965" i="1"/>
  <c r="AE930" i="1"/>
  <c r="AG930" i="1" s="1"/>
  <c r="AF1254" i="1"/>
  <c r="AE1206" i="1"/>
  <c r="AG1206" i="1" s="1"/>
  <c r="AE1942" i="1"/>
  <c r="AH1942" i="1" s="1"/>
  <c r="AF1146" i="1"/>
  <c r="AF1502" i="1"/>
  <c r="AE1502" i="1"/>
  <c r="AE1248" i="1"/>
  <c r="AG1248" i="1" s="1"/>
  <c r="AF1889" i="1"/>
  <c r="AF822" i="1"/>
  <c r="AF777" i="1"/>
  <c r="AE1595" i="1"/>
  <c r="AH1595" i="1" s="1"/>
  <c r="AF1228" i="1"/>
  <c r="AE1324" i="1"/>
  <c r="AF1324" i="1"/>
  <c r="AF1033" i="1"/>
  <c r="AE1033" i="1"/>
  <c r="AF1054" i="1"/>
  <c r="AE886" i="1"/>
  <c r="AG886" i="1" s="1"/>
  <c r="AF1452" i="1"/>
  <c r="AE1400" i="1"/>
  <c r="AG1400" i="1" s="1"/>
  <c r="AF1129" i="1"/>
  <c r="AE1129" i="1"/>
  <c r="AF1077" i="1"/>
  <c r="AF1339" i="1"/>
  <c r="AF1268" i="1"/>
  <c r="AE917" i="1"/>
  <c r="AG917" i="1" s="1"/>
  <c r="AE892" i="1"/>
  <c r="AG892" i="1" s="1"/>
  <c r="AE920" i="1"/>
  <c r="AG920" i="1" s="1"/>
  <c r="AF1364" i="1"/>
  <c r="AF1512" i="1"/>
  <c r="AF825" i="1"/>
  <c r="AE825" i="1"/>
  <c r="AE912" i="1"/>
  <c r="AF912" i="1"/>
  <c r="AE1116" i="1"/>
  <c r="AF1255" i="1"/>
  <c r="AE774" i="1"/>
  <c r="AF774" i="1"/>
  <c r="AE1423" i="1"/>
  <c r="AG1423" i="1" s="1"/>
  <c r="AE864" i="1"/>
  <c r="AF864" i="1"/>
  <c r="AF1109" i="1"/>
  <c r="AF1500" i="1"/>
  <c r="AF888" i="1"/>
  <c r="AE888" i="1"/>
  <c r="AF1160" i="1"/>
  <c r="AE1160" i="1"/>
  <c r="AF921" i="1"/>
  <c r="AF1154" i="1"/>
  <c r="AF1549" i="1"/>
  <c r="AE1118" i="1"/>
  <c r="AG1118" i="1" s="1"/>
  <c r="AF1137" i="1"/>
  <c r="AF1402" i="1"/>
  <c r="AF856" i="1"/>
  <c r="AE856" i="1"/>
  <c r="AE1244" i="1"/>
  <c r="AF1244" i="1"/>
  <c r="AE1133" i="1"/>
  <c r="AG1133" i="1" s="1"/>
  <c r="AE1734" i="1"/>
  <c r="AF1734" i="1"/>
  <c r="AF812" i="1"/>
  <c r="AE1120" i="1"/>
  <c r="AF1120" i="1"/>
  <c r="AF824" i="1"/>
  <c r="AF1439" i="1"/>
  <c r="AF1171" i="1"/>
  <c r="AE1171" i="1"/>
  <c r="AE1437" i="1"/>
  <c r="AF1437" i="1"/>
  <c r="AF1419" i="1"/>
  <c r="AE1175" i="1"/>
  <c r="AF1175" i="1"/>
  <c r="AE1363" i="1"/>
  <c r="AG1363" i="1" s="1"/>
  <c r="AE1144" i="1"/>
  <c r="AF1144" i="1"/>
  <c r="AE810" i="1"/>
  <c r="AG810" i="1" s="1"/>
  <c r="AE999" i="1"/>
  <c r="AF999" i="1"/>
  <c r="AE1341" i="1"/>
  <c r="AG1341" i="1" s="1"/>
  <c r="AE1723" i="1"/>
  <c r="AF1723" i="1"/>
  <c r="AF1408" i="1"/>
  <c r="AF1068" i="1"/>
  <c r="AE1068" i="1"/>
  <c r="AE1132" i="1"/>
  <c r="AF1132" i="1"/>
  <c r="AF1063" i="1"/>
  <c r="AF922" i="1"/>
  <c r="AE771" i="1"/>
  <c r="AG771" i="1" s="1"/>
  <c r="AE1243" i="1"/>
  <c r="AF925" i="1"/>
  <c r="AE943" i="1"/>
  <c r="AG943" i="1" s="1"/>
  <c r="AF1335" i="1"/>
  <c r="AE2050" i="1"/>
  <c r="AG2050" i="1" s="1"/>
  <c r="AE2054" i="1"/>
  <c r="AG2054" i="1" s="1"/>
  <c r="AE2034" i="1"/>
  <c r="AG2034" i="1" s="1"/>
  <c r="AF1141" i="1"/>
  <c r="AE1141" i="1"/>
  <c r="AE1170" i="1"/>
  <c r="AF1170" i="1"/>
  <c r="AE1081" i="1"/>
  <c r="AF1081" i="1"/>
  <c r="AE1460" i="1"/>
  <c r="AG1460" i="1" s="1"/>
  <c r="AE1220" i="1"/>
  <c r="AG1220" i="1" s="1"/>
  <c r="AE1542" i="1"/>
  <c r="AF1542" i="1"/>
  <c r="AF755" i="1"/>
  <c r="AE1356" i="1"/>
  <c r="AF1356" i="1"/>
  <c r="AF1329" i="1"/>
  <c r="AE806" i="1"/>
  <c r="AG806" i="1" s="1"/>
  <c r="AF980" i="1"/>
  <c r="AE1893" i="1"/>
  <c r="AH1893" i="1" s="1"/>
  <c r="AF1263" i="1"/>
  <c r="AE946" i="1"/>
  <c r="AG946" i="1" s="1"/>
  <c r="AE1049" i="1"/>
  <c r="AG1049" i="1" s="1"/>
  <c r="AF1306" i="1"/>
  <c r="AF931" i="1"/>
  <c r="AF944" i="1"/>
  <c r="AE854" i="1"/>
  <c r="AG854" i="1" s="1"/>
  <c r="AF889" i="1"/>
  <c r="AF1310" i="1"/>
  <c r="AE942" i="1"/>
  <c r="AG942" i="1" s="1"/>
  <c r="AF1471" i="1"/>
  <c r="AF929" i="1"/>
  <c r="AE1318" i="1"/>
  <c r="AG1318" i="1" s="1"/>
  <c r="AF879" i="1"/>
  <c r="AF911" i="1"/>
  <c r="AF1098" i="1"/>
  <c r="AE1278" i="1"/>
  <c r="AG1278" i="1" s="1"/>
  <c r="AE1357" i="1"/>
  <c r="AG1357" i="1" s="1"/>
  <c r="AF1238" i="1"/>
  <c r="AE733" i="1"/>
  <c r="AG733" i="1" s="1"/>
  <c r="AE2058" i="1"/>
  <c r="AG2058" i="1" s="1"/>
  <c r="AF1304" i="1"/>
  <c r="AE1148" i="1"/>
  <c r="AG1148" i="1" s="1"/>
  <c r="AE1153" i="1"/>
  <c r="AG1153" i="1" s="1"/>
  <c r="AE1008" i="1"/>
  <c r="AG1008" i="1" s="1"/>
  <c r="AF1043" i="1"/>
  <c r="AF1968" i="1"/>
  <c r="AF813" i="1"/>
  <c r="AF1053" i="1"/>
  <c r="AE749" i="1"/>
  <c r="AG749" i="1" s="1"/>
  <c r="AE1388" i="1"/>
  <c r="AG1388" i="1" s="1"/>
  <c r="AE1007" i="1"/>
  <c r="AG1007" i="1" s="1"/>
  <c r="AF770" i="1"/>
  <c r="AE877" i="1"/>
  <c r="AG877" i="1" s="1"/>
  <c r="AE1298" i="1"/>
  <c r="AF1298" i="1"/>
  <c r="AF1113" i="1"/>
  <c r="AE1799" i="1"/>
  <c r="AH1799" i="1" s="1"/>
  <c r="AF1280" i="1"/>
  <c r="AF1430" i="1"/>
  <c r="AF1997" i="1"/>
  <c r="AF945" i="1"/>
  <c r="AF1455" i="1"/>
  <c r="AE906" i="1"/>
  <c r="AF906" i="1"/>
  <c r="AF1020" i="1"/>
  <c r="AE1212" i="1"/>
  <c r="AG1212" i="1" s="1"/>
  <c r="AE1216" i="1"/>
  <c r="AG1216" i="1" s="1"/>
  <c r="AF794" i="1"/>
  <c r="AE1422" i="1"/>
  <c r="AG1422" i="1" s="1"/>
  <c r="AF1264" i="1"/>
  <c r="AE1432" i="1"/>
  <c r="AG1432" i="1" s="1"/>
  <c r="AE1213" i="1"/>
  <c r="AG1213" i="1" s="1"/>
  <c r="AF1474" i="1"/>
  <c r="AE1474" i="1"/>
  <c r="AF1155" i="1"/>
  <c r="AE1511" i="1"/>
  <c r="AH1511" i="1" s="1"/>
  <c r="AE1046" i="1"/>
  <c r="AG1046" i="1" s="1"/>
  <c r="AF1420" i="1"/>
  <c r="AE1226" i="1"/>
  <c r="AF1226" i="1"/>
  <c r="AE1524" i="1"/>
  <c r="AF1524" i="1"/>
  <c r="AF1030" i="1"/>
  <c r="AF872" i="1"/>
  <c r="AE1092" i="1"/>
  <c r="AG1092" i="1" s="1"/>
  <c r="AF1584" i="1"/>
  <c r="AE1429" i="1"/>
  <c r="AG1429" i="1" s="1"/>
  <c r="AF866" i="1"/>
  <c r="AE866" i="1"/>
  <c r="AE1749" i="1"/>
  <c r="AH1749" i="1" s="1"/>
  <c r="AF1292" i="1"/>
  <c r="AF959" i="1"/>
  <c r="AE846" i="1"/>
  <c r="AG846" i="1" s="1"/>
  <c r="AF739" i="1"/>
  <c r="AF1270" i="1"/>
  <c r="AE1134" i="1"/>
  <c r="AG1134" i="1" s="1"/>
  <c r="AE909" i="1"/>
  <c r="AG909" i="1" s="1"/>
  <c r="AF1159" i="1"/>
  <c r="AE1159" i="1"/>
  <c r="AF1041" i="1"/>
  <c r="AF1308" i="1"/>
  <c r="AF1577" i="1"/>
  <c r="AF967" i="1"/>
  <c r="AE816" i="1"/>
  <c r="AG816" i="1" s="1"/>
  <c r="AF1922" i="1"/>
  <c r="AE1105" i="1"/>
  <c r="AG1105" i="1" s="1"/>
  <c r="AE1395" i="1"/>
  <c r="AG1395" i="1" s="1"/>
  <c r="AF1785" i="1"/>
  <c r="AE1320" i="1"/>
  <c r="AG1320" i="1" s="1"/>
  <c r="AE890" i="1"/>
  <c r="AG890" i="1" s="1"/>
  <c r="AF840" i="1"/>
  <c r="AE1770" i="1"/>
  <c r="AH1770" i="1" s="1"/>
  <c r="AE1004" i="1"/>
  <c r="AG1004" i="1" s="1"/>
  <c r="AE1540" i="1"/>
  <c r="AH1540" i="1" s="1"/>
  <c r="AE1157" i="1"/>
  <c r="AF1157" i="1"/>
  <c r="AE996" i="1"/>
  <c r="AG996" i="1" s="1"/>
  <c r="AF1463" i="1"/>
  <c r="AF1289" i="1"/>
  <c r="AF1628" i="1"/>
  <c r="AF1776" i="1"/>
  <c r="AF1382" i="1"/>
  <c r="AE1060" i="1"/>
  <c r="AG1060" i="1" s="1"/>
  <c r="AE1513" i="1"/>
  <c r="AH1513" i="1" s="1"/>
  <c r="AE1492" i="1"/>
  <c r="AF1492" i="1"/>
  <c r="AF957" i="1"/>
  <c r="AE882" i="1"/>
  <c r="AG882" i="1" s="1"/>
  <c r="AF780" i="1"/>
  <c r="AE779" i="1"/>
  <c r="AG779" i="1" s="1"/>
  <c r="AE1759" i="1"/>
  <c r="AH1759" i="1" s="1"/>
  <c r="AF765" i="1"/>
  <c r="AE1300" i="1"/>
  <c r="AG1300" i="1" s="1"/>
  <c r="AE1877" i="1"/>
  <c r="AF1877" i="1"/>
  <c r="AE1617" i="1"/>
  <c r="AH1617" i="1" s="1"/>
  <c r="AE1290" i="1"/>
  <c r="AG1290" i="1" s="1"/>
  <c r="AF935" i="1"/>
  <c r="AF1299" i="1"/>
  <c r="AF1097" i="1"/>
  <c r="AE1693" i="1"/>
  <c r="AH1693" i="1" s="1"/>
  <c r="AF1861" i="1"/>
  <c r="AF1064" i="1"/>
  <c r="AF1100" i="1"/>
  <c r="AE737" i="1"/>
  <c r="AF1554" i="1"/>
  <c r="AF1498" i="1"/>
  <c r="AF1823" i="1"/>
  <c r="AE768" i="1"/>
  <c r="AG768" i="1" s="1"/>
  <c r="AF1853" i="1"/>
  <c r="AE990" i="1"/>
  <c r="AG990" i="1" s="1"/>
  <c r="AF1295" i="1"/>
  <c r="AF1719" i="1"/>
  <c r="AE885" i="1"/>
  <c r="AG885" i="1" s="1"/>
  <c r="AF735" i="1"/>
  <c r="AF1989" i="1"/>
  <c r="AE1586" i="1"/>
  <c r="AF984" i="1"/>
  <c r="AE826" i="1"/>
  <c r="AG826" i="1" s="1"/>
  <c r="AF1101" i="1"/>
  <c r="AF1112" i="1"/>
  <c r="AE1200" i="1"/>
  <c r="AG1200" i="1" s="1"/>
  <c r="AE1490" i="1"/>
  <c r="AH1490" i="1" s="1"/>
  <c r="AF941" i="1"/>
  <c r="AF913" i="1"/>
  <c r="AE971" i="1"/>
  <c r="AG971" i="1" s="1"/>
  <c r="AF1979" i="1"/>
  <c r="AE1435" i="1"/>
  <c r="AG1435" i="1" s="1"/>
  <c r="AE1198" i="1"/>
  <c r="AG1198" i="1" s="1"/>
  <c r="AF1531" i="1"/>
  <c r="AF798" i="1"/>
  <c r="AE1897" i="1"/>
  <c r="AH1897" i="1" s="1"/>
  <c r="AE1321" i="1"/>
  <c r="AG1321" i="1" s="1"/>
  <c r="AE1445" i="1"/>
  <c r="AG1445" i="1" s="1"/>
  <c r="AF1538" i="1"/>
  <c r="AF1128" i="1"/>
  <c r="AF1372" i="1"/>
  <c r="AF1903" i="1"/>
  <c r="AE736" i="1"/>
  <c r="AG736" i="1" s="1"/>
  <c r="AF1319" i="1"/>
  <c r="AE1319" i="1"/>
  <c r="AF1795" i="1"/>
  <c r="AE1795" i="1"/>
  <c r="AE1193" i="1"/>
  <c r="AF1193" i="1"/>
  <c r="AE2016" i="1"/>
  <c r="AF2016" i="1"/>
  <c r="AE788" i="1"/>
  <c r="AF788" i="1"/>
  <c r="AE817" i="1"/>
  <c r="AF817" i="1"/>
  <c r="AE1536" i="1"/>
  <c r="AF1536" i="1"/>
  <c r="AF799" i="1"/>
  <c r="AE799" i="1"/>
  <c r="AF1273" i="1"/>
  <c r="AE1273" i="1"/>
  <c r="AE1458" i="1"/>
  <c r="AF1458" i="1"/>
  <c r="AF1019" i="1"/>
  <c r="AF1080" i="1"/>
  <c r="AE956" i="1"/>
  <c r="AG956" i="1" s="1"/>
  <c r="AF811" i="1"/>
  <c r="AF1089" i="1"/>
  <c r="AF1070" i="1"/>
  <c r="AE1070" i="1"/>
  <c r="AF1638" i="1"/>
  <c r="AE1638" i="1"/>
  <c r="AE1035" i="1"/>
  <c r="AF1035" i="1"/>
  <c r="AE1451" i="1"/>
  <c r="AF1451" i="1"/>
  <c r="AF1172" i="1"/>
  <c r="AE1172" i="1"/>
  <c r="AE987" i="1"/>
  <c r="AF987" i="1"/>
  <c r="AE2042" i="1"/>
  <c r="AF2042" i="1"/>
  <c r="AE769" i="1"/>
  <c r="AF769" i="1"/>
  <c r="AE1572" i="1"/>
  <c r="AF1572" i="1"/>
  <c r="AE1178" i="1"/>
  <c r="AF1178" i="1"/>
  <c r="AF1315" i="1"/>
  <c r="AE1315" i="1"/>
  <c r="AE849" i="1"/>
  <c r="AF849" i="1"/>
  <c r="AE1250" i="1"/>
  <c r="AF1250" i="1"/>
  <c r="AE1150" i="1"/>
  <c r="AF1150" i="1"/>
  <c r="AE2052" i="1"/>
  <c r="AF2052" i="1"/>
  <c r="AF1293" i="1"/>
  <c r="AE1293" i="1"/>
  <c r="AF1183" i="1"/>
  <c r="AE1687" i="1"/>
  <c r="AH1687" i="1" s="1"/>
  <c r="AF1383" i="1"/>
  <c r="AF1789" i="1"/>
  <c r="AE1895" i="1"/>
  <c r="AH1895" i="1" s="1"/>
  <c r="AE1201" i="1"/>
  <c r="AF1465" i="1"/>
  <c r="AE1465" i="1"/>
  <c r="AE1057" i="1"/>
  <c r="AF1057" i="1"/>
  <c r="AF1473" i="1"/>
  <c r="AE1473" i="1"/>
  <c r="AE1373" i="1"/>
  <c r="AF1373" i="1"/>
  <c r="AF847" i="1"/>
  <c r="AE847" i="1"/>
  <c r="AE1905" i="1"/>
  <c r="AF1905" i="1"/>
  <c r="AE793" i="1"/>
  <c r="AF793" i="1"/>
  <c r="AE1211" i="1"/>
  <c r="AF1211" i="1"/>
  <c r="AE1602" i="1"/>
  <c r="AF1602" i="1"/>
  <c r="AE1253" i="1"/>
  <c r="AG1253" i="1" s="1"/>
  <c r="AF1413" i="1"/>
  <c r="AF2030" i="1"/>
  <c r="AF1026" i="1"/>
  <c r="AE1417" i="1"/>
  <c r="AG1417" i="1" s="1"/>
  <c r="AF1378" i="1"/>
  <c r="AF1029" i="1"/>
  <c r="AE1611" i="1"/>
  <c r="AF1611" i="1"/>
  <c r="AF1392" i="1"/>
  <c r="AE1392" i="1"/>
  <c r="AF1202" i="1"/>
  <c r="AE1202" i="1"/>
  <c r="AE1227" i="1"/>
  <c r="AF1227" i="1"/>
  <c r="AF904" i="1"/>
  <c r="AE904" i="1"/>
  <c r="AE1126" i="1"/>
  <c r="AF1126" i="1"/>
  <c r="AE1147" i="1"/>
  <c r="AF1147" i="1"/>
  <c r="AE1333" i="1"/>
  <c r="AG1333" i="1" s="1"/>
  <c r="AE900" i="1"/>
  <c r="AG900" i="1" s="1"/>
  <c r="AF902" i="1"/>
  <c r="AF948" i="1"/>
  <c r="AF1314" i="1"/>
  <c r="AE1314" i="1"/>
  <c r="AE1223" i="1"/>
  <c r="AF1223" i="1"/>
  <c r="AE1411" i="1"/>
  <c r="AF1411" i="1"/>
  <c r="AE1237" i="1"/>
  <c r="AF1237" i="1"/>
  <c r="AE862" i="1"/>
  <c r="AF862" i="1"/>
  <c r="AF1579" i="1"/>
  <c r="AE1579" i="1"/>
  <c r="AE1409" i="1"/>
  <c r="AF1409" i="1"/>
  <c r="AE782" i="1"/>
  <c r="AF782" i="1"/>
  <c r="AF781" i="1"/>
  <c r="AE781" i="1"/>
  <c r="AE1819" i="1"/>
  <c r="AH1819" i="1" s="1"/>
  <c r="AF1225" i="1"/>
  <c r="AE1187" i="1"/>
  <c r="AG1187" i="1" s="1"/>
  <c r="AE997" i="1"/>
  <c r="AG997" i="1" s="1"/>
  <c r="AF1433" i="1"/>
  <c r="AF891" i="1"/>
  <c r="AF937" i="1"/>
  <c r="AF970" i="1"/>
  <c r="AF950" i="1"/>
  <c r="AF852" i="1"/>
  <c r="AE852" i="1"/>
  <c r="AF1232" i="1"/>
  <c r="AE1232" i="1"/>
  <c r="AF1377" i="1"/>
  <c r="AE1377" i="1"/>
  <c r="AE1397" i="1"/>
  <c r="AF1397" i="1"/>
  <c r="AE1581" i="1"/>
  <c r="AF1581" i="1"/>
  <c r="AE1196" i="1"/>
  <c r="AF1196" i="1"/>
  <c r="AE985" i="1"/>
  <c r="AF985" i="1"/>
  <c r="AE729" i="1"/>
  <c r="AF729" i="1"/>
  <c r="AF1192" i="1"/>
  <c r="AF1099" i="1"/>
  <c r="AF1294" i="1"/>
  <c r="AE1294" i="1"/>
  <c r="AE1336" i="1"/>
  <c r="AF1336" i="1"/>
  <c r="AF859" i="1"/>
  <c r="AE859" i="1"/>
  <c r="AF1204" i="1"/>
  <c r="AE1204" i="1"/>
  <c r="AF1279" i="1"/>
  <c r="AE1279" i="1"/>
  <c r="AE1162" i="1"/>
  <c r="AF1162" i="1"/>
  <c r="AE1130" i="1"/>
  <c r="AF1130" i="1"/>
  <c r="AE1358" i="1"/>
  <c r="AF1358" i="1"/>
  <c r="AF1173" i="1"/>
  <c r="AE1173" i="1"/>
  <c r="AE1138" i="1"/>
  <c r="AF1138" i="1"/>
  <c r="AF1013" i="1"/>
  <c r="AF1052" i="1"/>
  <c r="AE1285" i="1"/>
  <c r="AF1285" i="1"/>
  <c r="AE772" i="1"/>
  <c r="AF772" i="1"/>
  <c r="AF874" i="1"/>
  <c r="AE874" i="1"/>
  <c r="AF1127" i="1"/>
  <c r="AE1127" i="1"/>
  <c r="AF1385" i="1"/>
  <c r="AE1385" i="1"/>
  <c r="AF1950" i="1"/>
  <c r="AE1950" i="1"/>
  <c r="AF1182" i="1"/>
  <c r="AE1182" i="1"/>
  <c r="AF1482" i="1"/>
  <c r="AF989" i="1"/>
  <c r="AE1654" i="1"/>
  <c r="AF1654" i="1"/>
  <c r="AE734" i="1"/>
  <c r="AF734" i="1"/>
  <c r="AF1355" i="1"/>
  <c r="AE1355" i="1"/>
  <c r="AE1494" i="1"/>
  <c r="AF1494" i="1"/>
  <c r="AE1119" i="1"/>
  <c r="AF1119" i="1"/>
  <c r="AF1107" i="1"/>
  <c r="AE1107" i="1"/>
  <c r="AF1233" i="1"/>
  <c r="AE1233" i="1"/>
  <c r="AF808" i="1"/>
  <c r="AE808" i="1"/>
  <c r="AF1247" i="1"/>
  <c r="AE1247" i="1"/>
  <c r="AF2716" i="1"/>
  <c r="AE2716" i="1"/>
  <c r="AE2569" i="1"/>
  <c r="AF2569" i="1"/>
  <c r="AE1896" i="1"/>
  <c r="AF1896" i="1"/>
  <c r="AE2653" i="1"/>
  <c r="AF2653" i="1"/>
  <c r="AE2442" i="1"/>
  <c r="AF2442" i="1"/>
  <c r="AF2654" i="1"/>
  <c r="AE2654" i="1"/>
  <c r="AE2683" i="1"/>
  <c r="AF2683" i="1"/>
  <c r="AF2480" i="1"/>
  <c r="AE2480" i="1"/>
  <c r="AF2728" i="1"/>
  <c r="AE2728" i="1"/>
  <c r="AF2354" i="1"/>
  <c r="AE2354" i="1"/>
  <c r="AF2289" i="1"/>
  <c r="AE2289" i="1"/>
  <c r="AF2715" i="1"/>
  <c r="AE2715" i="1"/>
  <c r="AF2674" i="1"/>
  <c r="AE2674" i="1"/>
  <c r="AF2631" i="1"/>
  <c r="AE2631" i="1"/>
  <c r="AF2571" i="1"/>
  <c r="AE2571" i="1"/>
  <c r="AF2516" i="1"/>
  <c r="AE2516" i="1"/>
  <c r="AF2414" i="1"/>
  <c r="AE2414" i="1"/>
  <c r="AF2158" i="1"/>
  <c r="AE2158" i="1"/>
  <c r="AE2705" i="1"/>
  <c r="AF2705" i="1"/>
  <c r="AF2721" i="1"/>
  <c r="AE2721" i="1"/>
  <c r="AF2596" i="1"/>
  <c r="AE2596" i="1"/>
  <c r="AF2197" i="1"/>
  <c r="AE2197" i="1"/>
  <c r="AE2615" i="1"/>
  <c r="AF2615" i="1"/>
  <c r="AF2310" i="1"/>
  <c r="AE2310" i="1"/>
  <c r="AF2607" i="1"/>
  <c r="AE2607" i="1"/>
  <c r="AF2712" i="1"/>
  <c r="AE2712" i="1"/>
  <c r="AF2605" i="1"/>
  <c r="AE2605" i="1"/>
  <c r="AE2261" i="1"/>
  <c r="AF2261" i="1"/>
  <c r="AE2492" i="1"/>
  <c r="AF2492" i="1"/>
  <c r="AF2301" i="1"/>
  <c r="AE2301" i="1"/>
  <c r="AF1921" i="1"/>
  <c r="AE1921" i="1"/>
  <c r="AE2521" i="1"/>
  <c r="AF2521" i="1"/>
  <c r="AE2366" i="1"/>
  <c r="AF2366" i="1"/>
  <c r="AF2241" i="1"/>
  <c r="AE2241" i="1"/>
  <c r="AF2100" i="1"/>
  <c r="AE2100" i="1"/>
  <c r="AE2538" i="1"/>
  <c r="AF2538" i="1"/>
  <c r="AE2440" i="1"/>
  <c r="AF2440" i="1"/>
  <c r="AE2295" i="1"/>
  <c r="AF2295" i="1"/>
  <c r="AE2146" i="1"/>
  <c r="AF2146" i="1"/>
  <c r="AE1286" i="1"/>
  <c r="AF1286" i="1"/>
  <c r="AE2476" i="1"/>
  <c r="AF2476" i="1"/>
  <c r="AE2341" i="1"/>
  <c r="AF2341" i="1"/>
  <c r="AF2206" i="1"/>
  <c r="AE2206" i="1"/>
  <c r="AF2060" i="1"/>
  <c r="AE2060" i="1"/>
  <c r="AF2548" i="1"/>
  <c r="AE2548" i="1"/>
  <c r="AE2402" i="1"/>
  <c r="AF2402" i="1"/>
  <c r="AE2308" i="1"/>
  <c r="AF2308" i="1"/>
  <c r="AF2139" i="1"/>
  <c r="AE2139" i="1"/>
  <c r="AF2510" i="1"/>
  <c r="AE2510" i="1"/>
  <c r="AE2386" i="1"/>
  <c r="AF2386" i="1"/>
  <c r="AF2224" i="1"/>
  <c r="AE2224" i="1"/>
  <c r="AE2122" i="1"/>
  <c r="AF2122" i="1"/>
  <c r="AE2460" i="1"/>
  <c r="AF2460" i="1"/>
  <c r="AE2307" i="1"/>
  <c r="AF2307" i="1"/>
  <c r="AF2008" i="1"/>
  <c r="AE2008" i="1"/>
  <c r="AE2488" i="1"/>
  <c r="AF2488" i="1"/>
  <c r="AF2411" i="1"/>
  <c r="AE2411" i="1"/>
  <c r="AE2269" i="1"/>
  <c r="AF2269" i="1"/>
  <c r="AE2164" i="1"/>
  <c r="AF2164" i="1"/>
  <c r="AF1815" i="1"/>
  <c r="AE1815" i="1"/>
  <c r="AF2022" i="1"/>
  <c r="AE2022" i="1"/>
  <c r="AE1848" i="1"/>
  <c r="AF1848" i="1"/>
  <c r="AE1649" i="1"/>
  <c r="AF1649" i="1"/>
  <c r="AF1343" i="1"/>
  <c r="AE1343" i="1"/>
  <c r="AE2027" i="1"/>
  <c r="AF2027" i="1"/>
  <c r="AE1854" i="1"/>
  <c r="AF1854" i="1"/>
  <c r="AF1671" i="1"/>
  <c r="AE1671" i="1"/>
  <c r="AF1431" i="1"/>
  <c r="AE1431" i="1"/>
  <c r="AE2114" i="1"/>
  <c r="AF2114" i="1"/>
  <c r="AF1881" i="1"/>
  <c r="AE1881" i="1"/>
  <c r="AE1713" i="1"/>
  <c r="AF1713" i="1"/>
  <c r="AE1529" i="1"/>
  <c r="AF1529" i="1"/>
  <c r="AF998" i="1"/>
  <c r="AE998" i="1"/>
  <c r="AE2004" i="1"/>
  <c r="AF2004" i="1"/>
  <c r="AE1846" i="1"/>
  <c r="AF1846" i="1"/>
  <c r="AE1653" i="1"/>
  <c r="AF1653" i="1"/>
  <c r="AF1456" i="1"/>
  <c r="AE1456" i="1"/>
  <c r="AF2074" i="1"/>
  <c r="AE2074" i="1"/>
  <c r="AE1787" i="1"/>
  <c r="AF1787" i="1"/>
  <c r="AF1618" i="1"/>
  <c r="AE1618" i="1"/>
  <c r="AF1036" i="1"/>
  <c r="AE1036" i="1"/>
  <c r="AF1915" i="1"/>
  <c r="AE1915" i="1"/>
  <c r="AE1764" i="1"/>
  <c r="AF1764" i="1"/>
  <c r="AE1575" i="1"/>
  <c r="AF1575" i="1"/>
  <c r="AF2091" i="1"/>
  <c r="AE2091" i="1"/>
  <c r="AE1934" i="1"/>
  <c r="AF1934" i="1"/>
  <c r="AE1803" i="1"/>
  <c r="AF1803" i="1"/>
  <c r="AF1568" i="1"/>
  <c r="AE1568" i="1"/>
  <c r="AE1230" i="1"/>
  <c r="AF1230" i="1"/>
  <c r="AF2012" i="1"/>
  <c r="AE2012" i="1"/>
  <c r="AE1837" i="1"/>
  <c r="AF1837" i="1"/>
  <c r="AF1678" i="1"/>
  <c r="AE1678" i="1"/>
  <c r="AE1416" i="1"/>
  <c r="AF1416" i="1"/>
  <c r="AF873" i="1"/>
  <c r="AE873" i="1"/>
  <c r="AF1990" i="1"/>
  <c r="AE1990" i="1"/>
  <c r="AE1808" i="1"/>
  <c r="AF1808" i="1"/>
  <c r="AF1582" i="1"/>
  <c r="AE1582" i="1"/>
  <c r="AE1199" i="1"/>
  <c r="AF1199" i="1"/>
  <c r="AE1955" i="1"/>
  <c r="AF1955" i="1"/>
  <c r="AE1779" i="1"/>
  <c r="AF1779" i="1"/>
  <c r="AF1672" i="1"/>
  <c r="AE1672" i="1"/>
  <c r="AF1485" i="1"/>
  <c r="AE1485" i="1"/>
  <c r="AF1011" i="1"/>
  <c r="AE1011" i="1"/>
  <c r="AE2374" i="1"/>
  <c r="AF2374" i="1"/>
  <c r="AE2612" i="1"/>
  <c r="AF2612" i="1"/>
  <c r="AF2235" i="1"/>
  <c r="AE2235" i="1"/>
  <c r="AE2706" i="1"/>
  <c r="AF2706" i="1"/>
  <c r="AF2560" i="1"/>
  <c r="AE2560" i="1"/>
  <c r="AF1635" i="1"/>
  <c r="AE1635" i="1"/>
  <c r="AE2711" i="1"/>
  <c r="AF2711" i="1"/>
  <c r="AE2582" i="1"/>
  <c r="AF2582" i="1"/>
  <c r="AE2070" i="1"/>
  <c r="AF2070" i="1"/>
  <c r="AE2486" i="1"/>
  <c r="AF2486" i="1"/>
  <c r="AE2431" i="1"/>
  <c r="AF2431" i="1"/>
  <c r="AE1925" i="1"/>
  <c r="AF1925" i="1"/>
  <c r="AF2619" i="1"/>
  <c r="AE2619" i="1"/>
  <c r="AE2647" i="1"/>
  <c r="AF2647" i="1"/>
  <c r="AE2585" i="1"/>
  <c r="AF2585" i="1"/>
  <c r="AF2696" i="1"/>
  <c r="AE2696" i="1"/>
  <c r="AF2614" i="1"/>
  <c r="AE2614" i="1"/>
  <c r="AE2222" i="1"/>
  <c r="AF2222" i="1"/>
  <c r="AE2600" i="1"/>
  <c r="AF2600" i="1"/>
  <c r="AE2520" i="1"/>
  <c r="AF2520" i="1"/>
  <c r="AF2626" i="1"/>
  <c r="AE2626" i="1"/>
  <c r="AE2360" i="1"/>
  <c r="AF2360" i="1"/>
  <c r="AE2347" i="1"/>
  <c r="AF2347" i="1"/>
  <c r="AE2413" i="1"/>
  <c r="AF2413" i="1"/>
  <c r="AF2686" i="1"/>
  <c r="AE2686" i="1"/>
  <c r="AF2584" i="1"/>
  <c r="AE2584" i="1"/>
  <c r="AE2621" i="1"/>
  <c r="AF2621" i="1"/>
  <c r="AE2452" i="1"/>
  <c r="AF2452" i="1"/>
  <c r="AF2529" i="1"/>
  <c r="AE2529" i="1"/>
  <c r="AE2334" i="1"/>
  <c r="AF2334" i="1"/>
  <c r="AE2064" i="1"/>
  <c r="AF2064" i="1"/>
  <c r="AF1366" i="1"/>
  <c r="AE1366" i="1"/>
  <c r="AF2396" i="1"/>
  <c r="AE2396" i="1"/>
  <c r="AE2268" i="1"/>
  <c r="AF2268" i="1"/>
  <c r="AF2137" i="1"/>
  <c r="AE2137" i="1"/>
  <c r="AE2550" i="1"/>
  <c r="AF2550" i="1"/>
  <c r="AF2468" i="1"/>
  <c r="AE2468" i="1"/>
  <c r="AE2352" i="1"/>
  <c r="AF2352" i="1"/>
  <c r="AF2194" i="1"/>
  <c r="AE2194" i="1"/>
  <c r="AF1630" i="1"/>
  <c r="AE1630" i="1"/>
  <c r="AE2504" i="1"/>
  <c r="AF2504" i="1"/>
  <c r="AF2364" i="1"/>
  <c r="AE2364" i="1"/>
  <c r="AE2257" i="1"/>
  <c r="AF2257" i="1"/>
  <c r="AF2127" i="1"/>
  <c r="AE2127" i="1"/>
  <c r="AF1110" i="1"/>
  <c r="AE1110" i="1"/>
  <c r="AE2425" i="1"/>
  <c r="AF2425" i="1"/>
  <c r="AE2327" i="1"/>
  <c r="AF2327" i="1"/>
  <c r="AF2170" i="1"/>
  <c r="AE2170" i="1"/>
  <c r="AF1592" i="1"/>
  <c r="AE1592" i="1"/>
  <c r="AF2416" i="1"/>
  <c r="AE2416" i="1"/>
  <c r="AE2237" i="1"/>
  <c r="AF2237" i="1"/>
  <c r="AF2160" i="1"/>
  <c r="AE2160" i="1"/>
  <c r="AE2514" i="1"/>
  <c r="AF2514" i="1"/>
  <c r="AE2335" i="1"/>
  <c r="AF2335" i="1"/>
  <c r="AE2214" i="1"/>
  <c r="AF2214" i="1"/>
  <c r="AE2543" i="1"/>
  <c r="AF2543" i="1"/>
  <c r="AE2433" i="1"/>
  <c r="AF2433" i="1"/>
  <c r="AE2287" i="1"/>
  <c r="AF2287" i="1"/>
  <c r="AF2186" i="1"/>
  <c r="AE2186" i="1"/>
  <c r="AE2037" i="1"/>
  <c r="AF2037" i="1"/>
  <c r="AE2071" i="1"/>
  <c r="AF2071" i="1"/>
  <c r="AE1882" i="1"/>
  <c r="AF1882" i="1"/>
  <c r="AF1700" i="1"/>
  <c r="AE1700" i="1"/>
  <c r="AF1441" i="1"/>
  <c r="AE1441" i="1"/>
  <c r="AE2061" i="1"/>
  <c r="AF2061" i="1"/>
  <c r="AF1891" i="1"/>
  <c r="AE1891" i="1"/>
  <c r="AF1740" i="1"/>
  <c r="AE1740" i="1"/>
  <c r="AE1516" i="1"/>
  <c r="AF1516" i="1"/>
  <c r="AF1018" i="1"/>
  <c r="AE1018" i="1"/>
  <c r="AE1937" i="1"/>
  <c r="AF1937" i="1"/>
  <c r="AF1744" i="1"/>
  <c r="AE1744" i="1"/>
  <c r="AE1594" i="1"/>
  <c r="AF1594" i="1"/>
  <c r="AE1215" i="1"/>
  <c r="AF1215" i="1"/>
  <c r="AE2031" i="1"/>
  <c r="AF2031" i="1"/>
  <c r="AE1874" i="1"/>
  <c r="AF1874" i="1"/>
  <c r="AE1728" i="1"/>
  <c r="AF1728" i="1"/>
  <c r="AE1505" i="1"/>
  <c r="AF1505" i="1"/>
  <c r="AE2105" i="1"/>
  <c r="AF2105" i="1"/>
  <c r="AE1880" i="1"/>
  <c r="AF1880" i="1"/>
  <c r="AE1685" i="1"/>
  <c r="AF1685" i="1"/>
  <c r="AE1194" i="1"/>
  <c r="AF1194" i="1"/>
  <c r="AF1973" i="1"/>
  <c r="AE1973" i="1"/>
  <c r="AF1781" i="1"/>
  <c r="AE1781" i="1"/>
  <c r="AF1623" i="1"/>
  <c r="AE1623" i="1"/>
  <c r="AF1096" i="1"/>
  <c r="AE1096" i="1"/>
  <c r="AE1996" i="1"/>
  <c r="AF1996" i="1"/>
  <c r="AE1827" i="1"/>
  <c r="AF1827" i="1"/>
  <c r="AE1616" i="1"/>
  <c r="AF1616" i="1"/>
  <c r="AE1338" i="1"/>
  <c r="AF1338" i="1"/>
  <c r="AF2077" i="1"/>
  <c r="AE2077" i="1"/>
  <c r="AE1878" i="1"/>
  <c r="AF1878" i="1"/>
  <c r="AE1701" i="1"/>
  <c r="AF1701" i="1"/>
  <c r="AF1532" i="1"/>
  <c r="AE1532" i="1"/>
  <c r="AE1083" i="1"/>
  <c r="AF1083" i="1"/>
  <c r="AE2023" i="1"/>
  <c r="AF2023" i="1"/>
  <c r="AF1856" i="1"/>
  <c r="AE1856" i="1"/>
  <c r="AE1650" i="1"/>
  <c r="AF1650" i="1"/>
  <c r="AF1354" i="1"/>
  <c r="AE1354" i="1"/>
  <c r="AF2062" i="1"/>
  <c r="AE2062" i="1"/>
  <c r="AE1831" i="1"/>
  <c r="AF1831" i="1"/>
  <c r="AF1709" i="1"/>
  <c r="AE1709" i="1"/>
  <c r="AF1573" i="1"/>
  <c r="AE1573" i="1"/>
  <c r="AE1123" i="1"/>
  <c r="AF1123" i="1"/>
  <c r="AF2350" i="1"/>
  <c r="AE2350" i="1"/>
  <c r="AF2583" i="1"/>
  <c r="AE2583" i="1"/>
  <c r="AE2162" i="1"/>
  <c r="AF2162" i="1"/>
  <c r="AF2697" i="1"/>
  <c r="AE2697" i="1"/>
  <c r="AF2554" i="1"/>
  <c r="AE2554" i="1"/>
  <c r="AF1564" i="1"/>
  <c r="AE1564" i="1"/>
  <c r="AE2701" i="1"/>
  <c r="AF2701" i="1"/>
  <c r="AE2537" i="1"/>
  <c r="AF2537" i="1"/>
  <c r="AF2698" i="1"/>
  <c r="AE2698" i="1"/>
  <c r="AE2462" i="1"/>
  <c r="AF2462" i="1"/>
  <c r="AE2329" i="1"/>
  <c r="AF2329" i="1"/>
  <c r="AF2702" i="1"/>
  <c r="AE2702" i="1"/>
  <c r="AE2598" i="1"/>
  <c r="AF2598" i="1"/>
  <c r="AF2643" i="1"/>
  <c r="AE2643" i="1"/>
  <c r="AF2580" i="1"/>
  <c r="AE2580" i="1"/>
  <c r="AF2589" i="1"/>
  <c r="AE2589" i="1"/>
  <c r="AF2453" i="1"/>
  <c r="AE2453" i="1"/>
  <c r="AE2189" i="1"/>
  <c r="AF2189" i="1"/>
  <c r="AF2322" i="1"/>
  <c r="AE2322" i="1"/>
  <c r="AF2500" i="1"/>
  <c r="AE2500" i="1"/>
  <c r="AE2606" i="1"/>
  <c r="AF2606" i="1"/>
  <c r="AF2351" i="1"/>
  <c r="AE2351" i="1"/>
  <c r="AF2266" i="1"/>
  <c r="AE2266" i="1"/>
  <c r="AE2404" i="1"/>
  <c r="AF2404" i="1"/>
  <c r="AE2553" i="1"/>
  <c r="AF2553" i="1"/>
  <c r="AF2570" i="1"/>
  <c r="AE2570" i="1"/>
  <c r="AF2613" i="1"/>
  <c r="AE2613" i="1"/>
  <c r="AE2443" i="1"/>
  <c r="AF2443" i="1"/>
  <c r="AE2509" i="1"/>
  <c r="AF2509" i="1"/>
  <c r="AF2311" i="1"/>
  <c r="AE2311" i="1"/>
  <c r="AE1948" i="1"/>
  <c r="AF1948" i="1"/>
  <c r="AE1332" i="1"/>
  <c r="AF1332" i="1"/>
  <c r="AE2384" i="1"/>
  <c r="AF2384" i="1"/>
  <c r="AF2254" i="1"/>
  <c r="AE2254" i="1"/>
  <c r="AE2132" i="1"/>
  <c r="AF2132" i="1"/>
  <c r="AE2546" i="1"/>
  <c r="AF2546" i="1"/>
  <c r="AE2463" i="1"/>
  <c r="AF2463" i="1"/>
  <c r="AE2338" i="1"/>
  <c r="AF2338" i="1"/>
  <c r="AE2185" i="1"/>
  <c r="AF2185" i="1"/>
  <c r="AF1556" i="1"/>
  <c r="AE1556" i="1"/>
  <c r="AE2499" i="1"/>
  <c r="AF2499" i="1"/>
  <c r="AF2355" i="1"/>
  <c r="AE2355" i="1"/>
  <c r="AE2239" i="1"/>
  <c r="AF2239" i="1"/>
  <c r="AE2078" i="1"/>
  <c r="AF2078" i="1"/>
  <c r="AE1076" i="1"/>
  <c r="AF1076" i="1"/>
  <c r="AF2421" i="1"/>
  <c r="AE2421" i="1"/>
  <c r="AE2317" i="1"/>
  <c r="AF2317" i="1"/>
  <c r="AE2165" i="1"/>
  <c r="AF2165" i="1"/>
  <c r="AF934" i="1"/>
  <c r="AE934" i="1"/>
  <c r="AF2412" i="1"/>
  <c r="AE2412" i="1"/>
  <c r="AF2233" i="1"/>
  <c r="AE2233" i="1"/>
  <c r="AE2156" i="1"/>
  <c r="AF2156" i="1"/>
  <c r="AE2506" i="1"/>
  <c r="AF2506" i="1"/>
  <c r="AE2316" i="1"/>
  <c r="AF2316" i="1"/>
  <c r="AF2133" i="1"/>
  <c r="AE2133" i="1"/>
  <c r="AE2534" i="1"/>
  <c r="AF2534" i="1"/>
  <c r="AF2428" i="1"/>
  <c r="AE2428" i="1"/>
  <c r="AF2278" i="1"/>
  <c r="AE2278" i="1"/>
  <c r="AF2173" i="1"/>
  <c r="AE2173" i="1"/>
  <c r="AF1987" i="1"/>
  <c r="AE1987" i="1"/>
  <c r="AF2055" i="1"/>
  <c r="AE2055" i="1"/>
  <c r="AE1876" i="1"/>
  <c r="AF1876" i="1"/>
  <c r="AF1694" i="1"/>
  <c r="AE1694" i="1"/>
  <c r="AF1396" i="1"/>
  <c r="AE1396" i="1"/>
  <c r="AE2048" i="1"/>
  <c r="AF2048" i="1"/>
  <c r="AF1886" i="1"/>
  <c r="AE1886" i="1"/>
  <c r="AF1729" i="1"/>
  <c r="AE1729" i="1"/>
  <c r="AF1499" i="1"/>
  <c r="AE1499" i="1"/>
  <c r="AF836" i="1"/>
  <c r="AE836" i="1"/>
  <c r="AE1917" i="1"/>
  <c r="AF1917" i="1"/>
  <c r="AF1733" i="1"/>
  <c r="AE1733" i="1"/>
  <c r="AF1587" i="1"/>
  <c r="AE1587" i="1"/>
  <c r="AF1131" i="1"/>
  <c r="AE1131" i="1"/>
  <c r="AE2026" i="1"/>
  <c r="AF2026" i="1"/>
  <c r="AE1864" i="1"/>
  <c r="AF1864" i="1"/>
  <c r="AF1712" i="1"/>
  <c r="AE1712" i="1"/>
  <c r="AF1497" i="1"/>
  <c r="AE1497" i="1"/>
  <c r="AE2092" i="1"/>
  <c r="AF2092" i="1"/>
  <c r="AF1839" i="1"/>
  <c r="AE1839" i="1"/>
  <c r="AE1659" i="1"/>
  <c r="AF1659" i="1"/>
  <c r="AE1168" i="1"/>
  <c r="AF1168" i="1"/>
  <c r="AF1967" i="1"/>
  <c r="AE1967" i="1"/>
  <c r="AF1775" i="1"/>
  <c r="AE1775" i="1"/>
  <c r="AF1610" i="1"/>
  <c r="AE1610" i="1"/>
  <c r="AE963" i="1"/>
  <c r="AF963" i="1"/>
  <c r="AE1961" i="1"/>
  <c r="AF1961" i="1"/>
  <c r="AF1814" i="1"/>
  <c r="AE1814" i="1"/>
  <c r="AE1604" i="1"/>
  <c r="AF1604" i="1"/>
  <c r="AE1282" i="1"/>
  <c r="AF1282" i="1"/>
  <c r="AE2072" i="1"/>
  <c r="AF2072" i="1"/>
  <c r="AE1871" i="1"/>
  <c r="AF1871" i="1"/>
  <c r="AF1696" i="1"/>
  <c r="AE1696" i="1"/>
  <c r="AF1486" i="1"/>
  <c r="AE1486" i="1"/>
  <c r="AF1012" i="1"/>
  <c r="AE1012" i="1"/>
  <c r="AF2017" i="1"/>
  <c r="AE2017" i="1"/>
  <c r="AE1826" i="1"/>
  <c r="AF1826" i="1"/>
  <c r="AF1622" i="1"/>
  <c r="AE1622" i="1"/>
  <c r="AE1281" i="1"/>
  <c r="AF1281" i="1"/>
  <c r="AF2039" i="1"/>
  <c r="AE2039" i="1"/>
  <c r="AE1797" i="1"/>
  <c r="AF1797" i="1"/>
  <c r="AE1682" i="1"/>
  <c r="AF1682" i="1"/>
  <c r="AE1566" i="1"/>
  <c r="AF1566" i="1"/>
  <c r="AF1103" i="1"/>
  <c r="AE1103" i="1"/>
  <c r="AF2309" i="1"/>
  <c r="AE2309" i="1"/>
  <c r="AF2573" i="1"/>
  <c r="AE2573" i="1"/>
  <c r="AE2149" i="1"/>
  <c r="AF2149" i="1"/>
  <c r="AF2679" i="1"/>
  <c r="AE2679" i="1"/>
  <c r="AF2457" i="1"/>
  <c r="AE2457" i="1"/>
  <c r="AE1017" i="1"/>
  <c r="AF1017" i="1"/>
  <c r="AF2691" i="1"/>
  <c r="AE2691" i="1"/>
  <c r="AF2523" i="1"/>
  <c r="AE2523" i="1"/>
  <c r="AE2663" i="1"/>
  <c r="AF2663" i="1"/>
  <c r="AF2408" i="1"/>
  <c r="AE2408" i="1"/>
  <c r="AE2304" i="1"/>
  <c r="AF2304" i="1"/>
  <c r="AE2658" i="1"/>
  <c r="AF2658" i="1"/>
  <c r="AF2678" i="1"/>
  <c r="AE2678" i="1"/>
  <c r="AE2639" i="1"/>
  <c r="AF2639" i="1"/>
  <c r="AF2575" i="1"/>
  <c r="AE2575" i="1"/>
  <c r="AF2564" i="1"/>
  <c r="AE2564" i="1"/>
  <c r="AF2430" i="1"/>
  <c r="AE2430" i="1"/>
  <c r="AF2166" i="1"/>
  <c r="AE2166" i="1"/>
  <c r="AE2123" i="1"/>
  <c r="AF2123" i="1"/>
  <c r="AE2422" i="1"/>
  <c r="AF2422" i="1"/>
  <c r="AF2601" i="1"/>
  <c r="AE2601" i="1"/>
  <c r="AE2238" i="1"/>
  <c r="AF2238" i="1"/>
  <c r="AF2176" i="1"/>
  <c r="AE2176" i="1"/>
  <c r="AE2318" i="1"/>
  <c r="AF2318" i="1"/>
  <c r="AE2636" i="1"/>
  <c r="AF2636" i="1"/>
  <c r="AE2725" i="1"/>
  <c r="AF2725" i="1"/>
  <c r="AE2609" i="1"/>
  <c r="AF2609" i="1"/>
  <c r="AE2342" i="1"/>
  <c r="AF2342" i="1"/>
  <c r="AF2496" i="1"/>
  <c r="AE2496" i="1"/>
  <c r="AF2306" i="1"/>
  <c r="AE2306" i="1"/>
  <c r="AE1930" i="1"/>
  <c r="AF1930" i="1"/>
  <c r="AE1277" i="1"/>
  <c r="AF1277" i="1"/>
  <c r="AE2371" i="1"/>
  <c r="AF2371" i="1"/>
  <c r="AE2249" i="1"/>
  <c r="AF2249" i="1"/>
  <c r="AF2120" i="1"/>
  <c r="AE2120" i="1"/>
  <c r="AF2542" i="1"/>
  <c r="AE2542" i="1"/>
  <c r="AE2444" i="1"/>
  <c r="AF2444" i="1"/>
  <c r="AE2305" i="1"/>
  <c r="AF2305" i="1"/>
  <c r="AF2181" i="1"/>
  <c r="AE2181" i="1"/>
  <c r="AF1535" i="1"/>
  <c r="AE1535" i="1"/>
  <c r="AF2494" i="1"/>
  <c r="AE2494" i="1"/>
  <c r="AF2346" i="1"/>
  <c r="AE2346" i="1"/>
  <c r="AF2230" i="1"/>
  <c r="AE2230" i="1"/>
  <c r="AF2069" i="1"/>
  <c r="AE2069" i="1"/>
  <c r="AF2552" i="1"/>
  <c r="AE2552" i="1"/>
  <c r="AE2407" i="1"/>
  <c r="AF2407" i="1"/>
  <c r="AF2313" i="1"/>
  <c r="AE2313" i="1"/>
  <c r="AE2148" i="1"/>
  <c r="AF2148" i="1"/>
  <c r="AF2535" i="1"/>
  <c r="AE2535" i="1"/>
  <c r="AF2397" i="1"/>
  <c r="AE2397" i="1"/>
  <c r="AE2228" i="1"/>
  <c r="AF2228" i="1"/>
  <c r="AF2143" i="1"/>
  <c r="AE2143" i="1"/>
  <c r="AE2497" i="1"/>
  <c r="AF2497" i="1"/>
  <c r="AE2312" i="1"/>
  <c r="AF2312" i="1"/>
  <c r="AE2112" i="1"/>
  <c r="AF2112" i="1"/>
  <c r="AF2518" i="1"/>
  <c r="AE2518" i="1"/>
  <c r="AF2424" i="1"/>
  <c r="AE2424" i="1"/>
  <c r="AE2273" i="1"/>
  <c r="AF2273" i="1"/>
  <c r="AF2169" i="1"/>
  <c r="AE2169" i="1"/>
  <c r="AE1912" i="1"/>
  <c r="AF1912" i="1"/>
  <c r="AF2044" i="1"/>
  <c r="AE2044" i="1"/>
  <c r="AE1870" i="1"/>
  <c r="AF1870" i="1"/>
  <c r="AF1688" i="1"/>
  <c r="AE1688" i="1"/>
  <c r="AE1370" i="1"/>
  <c r="AF1370" i="1"/>
  <c r="AE2032" i="1"/>
  <c r="AF2032" i="1"/>
  <c r="AE1865" i="1"/>
  <c r="AF1865" i="1"/>
  <c r="AF1725" i="1"/>
  <c r="AE1725" i="1"/>
  <c r="AF1477" i="1"/>
  <c r="AE1477" i="1"/>
  <c r="AE2118" i="1"/>
  <c r="AF2118" i="1"/>
  <c r="AE1902" i="1"/>
  <c r="AF1902" i="1"/>
  <c r="AF1718" i="1"/>
  <c r="AE1718" i="1"/>
  <c r="AF1551" i="1"/>
  <c r="AE1551" i="1"/>
  <c r="AE1121" i="1"/>
  <c r="AF1121" i="1"/>
  <c r="AF2014" i="1"/>
  <c r="AE2014" i="1"/>
  <c r="AF1852" i="1"/>
  <c r="AE1852" i="1"/>
  <c r="AE1680" i="1"/>
  <c r="AF1680" i="1"/>
  <c r="AF1475" i="1"/>
  <c r="AE1475" i="1"/>
  <c r="AE2083" i="1"/>
  <c r="AF2083" i="1"/>
  <c r="AE1828" i="1"/>
  <c r="AF1828" i="1"/>
  <c r="AF1641" i="1"/>
  <c r="AE1641" i="1"/>
  <c r="AE1067" i="1"/>
  <c r="AF1067" i="1"/>
  <c r="AE1951" i="1"/>
  <c r="AF1951" i="1"/>
  <c r="AF1769" i="1"/>
  <c r="AE1769" i="1"/>
  <c r="AF1598" i="1"/>
  <c r="AE1598" i="1"/>
  <c r="AF898" i="1"/>
  <c r="AE898" i="1"/>
  <c r="AE1956" i="1"/>
  <c r="AF1956" i="1"/>
  <c r="AF1809" i="1"/>
  <c r="AE1809" i="1"/>
  <c r="AF1583" i="1"/>
  <c r="AE1583" i="1"/>
  <c r="AF1246" i="1"/>
  <c r="AE1246" i="1"/>
  <c r="AE2045" i="1"/>
  <c r="AF2045" i="1"/>
  <c r="AF1850" i="1"/>
  <c r="AE1850" i="1"/>
  <c r="AE1683" i="1"/>
  <c r="AF1683" i="1"/>
  <c r="AF1479" i="1"/>
  <c r="AE1479" i="1"/>
  <c r="AE993" i="1"/>
  <c r="AF993" i="1"/>
  <c r="AE1995" i="1"/>
  <c r="AF1995" i="1"/>
  <c r="AE1813" i="1"/>
  <c r="AF1813" i="1"/>
  <c r="AF1603" i="1"/>
  <c r="AE1603" i="1"/>
  <c r="AE1229" i="1"/>
  <c r="AF1229" i="1"/>
  <c r="AE1977" i="1"/>
  <c r="AF1977" i="1"/>
  <c r="AF1784" i="1"/>
  <c r="AE1784" i="1"/>
  <c r="AE1677" i="1"/>
  <c r="AF1677" i="1"/>
  <c r="AF1493" i="1"/>
  <c r="AE1493" i="1"/>
  <c r="AE1072" i="1"/>
  <c r="AF1072" i="1"/>
  <c r="AF2692" i="1"/>
  <c r="AE2692" i="1"/>
  <c r="AF2565" i="1"/>
  <c r="AE2565" i="1"/>
  <c r="AE1851" i="1"/>
  <c r="AF1851" i="1"/>
  <c r="AF2624" i="1"/>
  <c r="AE2624" i="1"/>
  <c r="AE2356" i="1"/>
  <c r="AF2356" i="1"/>
  <c r="AF2466" i="1"/>
  <c r="AE2466" i="1"/>
  <c r="AE2675" i="1"/>
  <c r="AF2675" i="1"/>
  <c r="AE2417" i="1"/>
  <c r="AF2417" i="1"/>
  <c r="AE2657" i="1"/>
  <c r="AF2657" i="1"/>
  <c r="AE2281" i="1"/>
  <c r="AF2281" i="1"/>
  <c r="AE2272" i="1"/>
  <c r="AF2272" i="1"/>
  <c r="AF2611" i="1"/>
  <c r="AE2611" i="1"/>
  <c r="AF2536" i="1"/>
  <c r="AE2536" i="1"/>
  <c r="AE2627" i="1"/>
  <c r="AF2627" i="1"/>
  <c r="AE2485" i="1"/>
  <c r="AF2485" i="1"/>
  <c r="AE2471" i="1"/>
  <c r="AF2471" i="1"/>
  <c r="AE2398" i="1"/>
  <c r="AF2398" i="1"/>
  <c r="AE2144" i="1"/>
  <c r="AF2144" i="1"/>
  <c r="AF2661" i="1"/>
  <c r="AE2661" i="1"/>
  <c r="AE2708" i="1"/>
  <c r="AF2708" i="1"/>
  <c r="AE2579" i="1"/>
  <c r="AF2579" i="1"/>
  <c r="AF2135" i="1"/>
  <c r="AE2135" i="1"/>
  <c r="AF2690" i="1"/>
  <c r="AE2690" i="1"/>
  <c r="AE2293" i="1"/>
  <c r="AF2293" i="1"/>
  <c r="AE2568" i="1"/>
  <c r="AF2568" i="1"/>
  <c r="AE2707" i="1"/>
  <c r="AF2707" i="1"/>
  <c r="AE2595" i="1"/>
  <c r="AF2595" i="1"/>
  <c r="AF2253" i="1"/>
  <c r="AE2253" i="1"/>
  <c r="AE2478" i="1"/>
  <c r="AF2478" i="1"/>
  <c r="AF2296" i="1"/>
  <c r="AE2296" i="1"/>
  <c r="AE1873" i="1"/>
  <c r="AF1873" i="1"/>
  <c r="AE2517" i="1"/>
  <c r="AF2517" i="1"/>
  <c r="AE2348" i="1"/>
  <c r="AF2348" i="1"/>
  <c r="AE2218" i="1"/>
  <c r="AF2218" i="1"/>
  <c r="AF2053" i="1"/>
  <c r="AE2053" i="1"/>
  <c r="AF2533" i="1"/>
  <c r="AE2533" i="1"/>
  <c r="AF2436" i="1"/>
  <c r="AE2436" i="1"/>
  <c r="AF2286" i="1"/>
  <c r="AE2286" i="1"/>
  <c r="AF2141" i="1"/>
  <c r="AE2141" i="1"/>
  <c r="AE1205" i="1"/>
  <c r="AF1205" i="1"/>
  <c r="AF2447" i="1"/>
  <c r="AE2447" i="1"/>
  <c r="AF2337" i="1"/>
  <c r="AE2337" i="1"/>
  <c r="AF2202" i="1"/>
  <c r="AE2202" i="1"/>
  <c r="AE1935" i="1"/>
  <c r="AF1935" i="1"/>
  <c r="AE2531" i="1"/>
  <c r="AF2531" i="1"/>
  <c r="AE2390" i="1"/>
  <c r="AF2390" i="1"/>
  <c r="AF2274" i="1"/>
  <c r="AE2274" i="1"/>
  <c r="AE2134" i="1"/>
  <c r="AF2134" i="1"/>
  <c r="AE2502" i="1"/>
  <c r="AF2502" i="1"/>
  <c r="AF2381" i="1"/>
  <c r="AE2381" i="1"/>
  <c r="AF2220" i="1"/>
  <c r="AE2220" i="1"/>
  <c r="AE2075" i="1"/>
  <c r="AF2075" i="1"/>
  <c r="AF2420" i="1"/>
  <c r="AE2420" i="1"/>
  <c r="AF2297" i="1"/>
  <c r="AE2297" i="1"/>
  <c r="AE1998" i="1"/>
  <c r="AF1998" i="1"/>
  <c r="AE2483" i="1"/>
  <c r="AF2483" i="1"/>
  <c r="AE2393" i="1"/>
  <c r="AF2393" i="1"/>
  <c r="AF2232" i="1"/>
  <c r="AE2232" i="1"/>
  <c r="AE2152" i="1"/>
  <c r="AF2152" i="1"/>
  <c r="AE1805" i="1"/>
  <c r="AF1805" i="1"/>
  <c r="AF2011" i="1"/>
  <c r="AE2011" i="1"/>
  <c r="AE1836" i="1"/>
  <c r="AF1836" i="1"/>
  <c r="AF1633" i="1"/>
  <c r="AE1633" i="1"/>
  <c r="AE1163" i="1"/>
  <c r="AF1163" i="1"/>
  <c r="AF1988" i="1"/>
  <c r="AE1988" i="1"/>
  <c r="AE1841" i="1"/>
  <c r="AF1841" i="1"/>
  <c r="AF1666" i="1"/>
  <c r="AE1666" i="1"/>
  <c r="AF1287" i="1"/>
  <c r="AE1287" i="1"/>
  <c r="AE2110" i="1"/>
  <c r="AF2110" i="1"/>
  <c r="AF1875" i="1"/>
  <c r="AE1875" i="1"/>
  <c r="AE1708" i="1"/>
  <c r="AF1708" i="1"/>
  <c r="AF1522" i="1"/>
  <c r="AE1522" i="1"/>
  <c r="AE914" i="1"/>
  <c r="AF914" i="1"/>
  <c r="AF1981" i="1"/>
  <c r="AE1981" i="1"/>
  <c r="AE1834" i="1"/>
  <c r="AF1834" i="1"/>
  <c r="AF1647" i="1"/>
  <c r="AE1647" i="1"/>
  <c r="AF1376" i="1"/>
  <c r="AE1376" i="1"/>
  <c r="AF2059" i="1"/>
  <c r="AE2059" i="1"/>
  <c r="AF1765" i="1"/>
  <c r="AE1765" i="1"/>
  <c r="AF1585" i="1"/>
  <c r="AE1585" i="1"/>
  <c r="AF2108" i="1"/>
  <c r="AE2108" i="1"/>
  <c r="AF1884" i="1"/>
  <c r="AE1884" i="1"/>
  <c r="AE1722" i="1"/>
  <c r="AF1722" i="1"/>
  <c r="AF1562" i="1"/>
  <c r="AE1562" i="1"/>
  <c r="AE2086" i="1"/>
  <c r="AF2086" i="1"/>
  <c r="AE1929" i="1"/>
  <c r="AF1929" i="1"/>
  <c r="AF1758" i="1"/>
  <c r="AE1758" i="1"/>
  <c r="AE1555" i="1"/>
  <c r="AF1555" i="1"/>
  <c r="AF1136" i="1"/>
  <c r="AE1136" i="1"/>
  <c r="AE2007" i="1"/>
  <c r="AF2007" i="1"/>
  <c r="AE1832" i="1"/>
  <c r="AF1832" i="1"/>
  <c r="AF1673" i="1"/>
  <c r="AE1673" i="1"/>
  <c r="AF1390" i="1"/>
  <c r="AE1390" i="1"/>
  <c r="AE2111" i="1"/>
  <c r="AF2111" i="1"/>
  <c r="AF1972" i="1"/>
  <c r="AE1972" i="1"/>
  <c r="AF1802" i="1"/>
  <c r="AE1802" i="1"/>
  <c r="AF1546" i="1"/>
  <c r="AE1546" i="1"/>
  <c r="AE1164" i="1"/>
  <c r="AF1164" i="1"/>
  <c r="AF1939" i="1"/>
  <c r="AE1939" i="1"/>
  <c r="AF1762" i="1"/>
  <c r="AE1762" i="1"/>
  <c r="AF1667" i="1"/>
  <c r="AE1667" i="1"/>
  <c r="AE1316" i="1"/>
  <c r="AF1316" i="1"/>
  <c r="AE949" i="1"/>
  <c r="AF949" i="1"/>
  <c r="AF738" i="1"/>
  <c r="AE738" i="1"/>
  <c r="AF2687" i="1"/>
  <c r="AE2687" i="1"/>
  <c r="AE2511" i="1"/>
  <c r="AF2511" i="1"/>
  <c r="AE1840" i="1"/>
  <c r="AF1840" i="1"/>
  <c r="AF2620" i="1"/>
  <c r="AE2620" i="1"/>
  <c r="AE2267" i="1"/>
  <c r="AF2267" i="1"/>
  <c r="AF2382" i="1"/>
  <c r="AE2382" i="1"/>
  <c r="AE2671" i="1"/>
  <c r="AF2671" i="1"/>
  <c r="AF2409" i="1"/>
  <c r="AE2409" i="1"/>
  <c r="AF2644" i="1"/>
  <c r="AE2644" i="1"/>
  <c r="AF2216" i="1"/>
  <c r="AE2216" i="1"/>
  <c r="AE2248" i="1"/>
  <c r="AF2248" i="1"/>
  <c r="AE2576" i="1"/>
  <c r="AF2576" i="1"/>
  <c r="AF2399" i="1"/>
  <c r="AE2399" i="1"/>
  <c r="AE2622" i="1"/>
  <c r="AF2622" i="1"/>
  <c r="AF2477" i="1"/>
  <c r="AE2477" i="1"/>
  <c r="AE2448" i="1"/>
  <c r="AF2448" i="1"/>
  <c r="AE2369" i="1"/>
  <c r="AF2369" i="1"/>
  <c r="AE2128" i="1"/>
  <c r="AF2128" i="1"/>
  <c r="AE2593" i="1"/>
  <c r="AF2593" i="1"/>
  <c r="AE2703" i="1"/>
  <c r="AF2703" i="1"/>
  <c r="AE2574" i="1"/>
  <c r="AF2574" i="1"/>
  <c r="AF2021" i="1"/>
  <c r="AE2021" i="1"/>
  <c r="AF2713" i="1"/>
  <c r="AE2713" i="1"/>
  <c r="AF2229" i="1"/>
  <c r="AE2229" i="1"/>
  <c r="AE2714" i="1"/>
  <c r="AF2714" i="1"/>
  <c r="AE2693" i="1"/>
  <c r="AF2693" i="1"/>
  <c r="AE2591" i="1"/>
  <c r="AF2591" i="1"/>
  <c r="AF2211" i="1"/>
  <c r="AE2211" i="1"/>
  <c r="AE2464" i="1"/>
  <c r="AF2464" i="1"/>
  <c r="AE2263" i="1"/>
  <c r="AF2263" i="1"/>
  <c r="AE1845" i="1"/>
  <c r="AF1845" i="1"/>
  <c r="AE2505" i="1"/>
  <c r="AF2505" i="1"/>
  <c r="AF2343" i="1"/>
  <c r="AE2343" i="1"/>
  <c r="AF2177" i="1"/>
  <c r="AE2177" i="1"/>
  <c r="AF1957" i="1"/>
  <c r="AE1957" i="1"/>
  <c r="AE2525" i="1"/>
  <c r="AF2525" i="1"/>
  <c r="AE2427" i="1"/>
  <c r="AF2427" i="1"/>
  <c r="AF2262" i="1"/>
  <c r="AE2262" i="1"/>
  <c r="AE2124" i="1"/>
  <c r="AF2124" i="1"/>
  <c r="AF1078" i="1"/>
  <c r="AE1078" i="1"/>
  <c r="AF2439" i="1"/>
  <c r="AE2439" i="1"/>
  <c r="AF2332" i="1"/>
  <c r="AE2332" i="1"/>
  <c r="AF2198" i="1"/>
  <c r="AE2198" i="1"/>
  <c r="AE1926" i="1"/>
  <c r="AF1926" i="1"/>
  <c r="AE2519" i="1"/>
  <c r="AF2519" i="1"/>
  <c r="AE2377" i="1"/>
  <c r="AF2377" i="1"/>
  <c r="AE2270" i="1"/>
  <c r="AF2270" i="1"/>
  <c r="AF2130" i="1"/>
  <c r="AE2130" i="1"/>
  <c r="AF2484" i="1"/>
  <c r="AE2484" i="1"/>
  <c r="AF2368" i="1"/>
  <c r="AE2368" i="1"/>
  <c r="AE2209" i="1"/>
  <c r="AF2209" i="1"/>
  <c r="AF2047" i="1"/>
  <c r="AE2047" i="1"/>
  <c r="AE2406" i="1"/>
  <c r="AF2406" i="1"/>
  <c r="AF2283" i="1"/>
  <c r="AE2283" i="1"/>
  <c r="AE1941" i="1"/>
  <c r="AF1941" i="1"/>
  <c r="AE2473" i="1"/>
  <c r="AF2473" i="1"/>
  <c r="AE2389" i="1"/>
  <c r="AF2389" i="1"/>
  <c r="AF2227" i="1"/>
  <c r="AE2227" i="1"/>
  <c r="AF2147" i="1"/>
  <c r="AE2147" i="1"/>
  <c r="AE1755" i="1"/>
  <c r="AF1755" i="1"/>
  <c r="AE2006" i="1"/>
  <c r="AF2006" i="1"/>
  <c r="AF1818" i="1"/>
  <c r="AE1818" i="1"/>
  <c r="AE1588" i="1"/>
  <c r="AF1588" i="1"/>
  <c r="AF1143" i="1"/>
  <c r="AE1143" i="1"/>
  <c r="AE1982" i="1"/>
  <c r="AF1982" i="1"/>
  <c r="AF1830" i="1"/>
  <c r="AE1830" i="1"/>
  <c r="AF1661" i="1"/>
  <c r="AE1661" i="1"/>
  <c r="AF1261" i="1"/>
  <c r="AE1261" i="1"/>
  <c r="AF2102" i="1"/>
  <c r="AE2102" i="1"/>
  <c r="AF1860" i="1"/>
  <c r="AE1860" i="1"/>
  <c r="AF1699" i="1"/>
  <c r="AE1699" i="1"/>
  <c r="AF1483" i="1"/>
  <c r="AE1483" i="1"/>
  <c r="AE2113" i="1"/>
  <c r="AF2113" i="1"/>
  <c r="AF1974" i="1"/>
  <c r="AE1974" i="1"/>
  <c r="AE1822" i="1"/>
  <c r="AF1822" i="1"/>
  <c r="AE1636" i="1"/>
  <c r="AF1636" i="1"/>
  <c r="AF1359" i="1"/>
  <c r="AE1359" i="1"/>
  <c r="AF2036" i="1"/>
  <c r="AE2036" i="1"/>
  <c r="AF1754" i="1"/>
  <c r="AE1754" i="1"/>
  <c r="AE1570" i="1"/>
  <c r="AF1570" i="1"/>
  <c r="AF2095" i="1"/>
  <c r="AE2095" i="1"/>
  <c r="AF1879" i="1"/>
  <c r="AE1879" i="1"/>
  <c r="AF1716" i="1"/>
  <c r="AE1716" i="1"/>
  <c r="AE1519" i="1"/>
  <c r="AF1519" i="1"/>
  <c r="AE2082" i="1"/>
  <c r="AF2082" i="1"/>
  <c r="AE1924" i="1"/>
  <c r="AF1924" i="1"/>
  <c r="AF1742" i="1"/>
  <c r="AE1742" i="1"/>
  <c r="AE1547" i="1"/>
  <c r="AF1547" i="1"/>
  <c r="AE1065" i="1"/>
  <c r="AF1065" i="1"/>
  <c r="AE2002" i="1"/>
  <c r="AF2002" i="1"/>
  <c r="AE1820" i="1"/>
  <c r="AF1820" i="1"/>
  <c r="AE1645" i="1"/>
  <c r="AF1645" i="1"/>
  <c r="AE1327" i="1"/>
  <c r="AF1327" i="1"/>
  <c r="AF2085" i="1"/>
  <c r="AE2085" i="1"/>
  <c r="AE1960" i="1"/>
  <c r="AF1960" i="1"/>
  <c r="AE1773" i="1"/>
  <c r="AF1773" i="1"/>
  <c r="AF1525" i="1"/>
  <c r="AE1525" i="1"/>
  <c r="AF2119" i="1"/>
  <c r="AE2119" i="1"/>
  <c r="AF1933" i="1"/>
  <c r="AE1933" i="1"/>
  <c r="AE1756" i="1"/>
  <c r="AF1756" i="1"/>
  <c r="AE1656" i="1"/>
  <c r="AF1656" i="1"/>
  <c r="AE1307" i="1"/>
  <c r="AF1307" i="1"/>
  <c r="AE927" i="1"/>
  <c r="AF927" i="1"/>
  <c r="AF756" i="1"/>
  <c r="AE756" i="1"/>
  <c r="AF2672" i="1"/>
  <c r="AE2672" i="1"/>
  <c r="AF2418" i="1"/>
  <c r="AE2418" i="1"/>
  <c r="AE1829" i="1"/>
  <c r="AF1829" i="1"/>
  <c r="AF2608" i="1"/>
  <c r="AE2608" i="1"/>
  <c r="AE2243" i="1"/>
  <c r="AF2243" i="1"/>
  <c r="AF2333" i="1"/>
  <c r="AE2333" i="1"/>
  <c r="AF2666" i="1"/>
  <c r="AE2666" i="1"/>
  <c r="AF2298" i="1"/>
  <c r="AE2298" i="1"/>
  <c r="AF2623" i="1"/>
  <c r="AE2623" i="1"/>
  <c r="AE2003" i="1"/>
  <c r="AF2003" i="1"/>
  <c r="AE2240" i="1"/>
  <c r="AF2240" i="1"/>
  <c r="AF2559" i="1"/>
  <c r="AE2559" i="1"/>
  <c r="AF2722" i="1"/>
  <c r="AE2722" i="1"/>
  <c r="AF2618" i="1"/>
  <c r="AE2618" i="1"/>
  <c r="AE2461" i="1"/>
  <c r="AF2461" i="1"/>
  <c r="AE2394" i="1"/>
  <c r="AF2394" i="1"/>
  <c r="AF2328" i="1"/>
  <c r="AE2328" i="1"/>
  <c r="AE2087" i="1"/>
  <c r="AF2087" i="1"/>
  <c r="AF2727" i="1"/>
  <c r="AE2727" i="1"/>
  <c r="AE2699" i="1"/>
  <c r="AF2699" i="1"/>
  <c r="AE2567" i="1"/>
  <c r="AF2567" i="1"/>
  <c r="AF2641" i="1"/>
  <c r="AE2641" i="1"/>
  <c r="AE2689" i="1"/>
  <c r="AF2689" i="1"/>
  <c r="AE2221" i="1"/>
  <c r="AF2221" i="1"/>
  <c r="AF2726" i="1"/>
  <c r="AE2726" i="1"/>
  <c r="AE2684" i="1"/>
  <c r="AF2684" i="1"/>
  <c r="AE2587" i="1"/>
  <c r="AF2587" i="1"/>
  <c r="AE2179" i="1"/>
  <c r="AF2179" i="1"/>
  <c r="AE2419" i="1"/>
  <c r="AF2419" i="1"/>
  <c r="AE2259" i="1"/>
  <c r="AF2259" i="1"/>
  <c r="AF1724" i="1"/>
  <c r="AE1724" i="1"/>
  <c r="AF2501" i="1"/>
  <c r="AE2501" i="1"/>
  <c r="AF2330" i="1"/>
  <c r="AE2330" i="1"/>
  <c r="AE2172" i="1"/>
  <c r="AF2172" i="1"/>
  <c r="AE1804" i="1"/>
  <c r="AF1804" i="1"/>
  <c r="AE2513" i="1"/>
  <c r="AF2513" i="1"/>
  <c r="AF2423" i="1"/>
  <c r="AE2423" i="1"/>
  <c r="AE2258" i="1"/>
  <c r="AF2258" i="1"/>
  <c r="AE2025" i="1"/>
  <c r="AF2025" i="1"/>
  <c r="AE986" i="1"/>
  <c r="AF986" i="1"/>
  <c r="AF2435" i="1"/>
  <c r="AE2435" i="1"/>
  <c r="AF2323" i="1"/>
  <c r="AE2323" i="1"/>
  <c r="AE2184" i="1"/>
  <c r="AF2184" i="1"/>
  <c r="AF1869" i="1"/>
  <c r="AE1869" i="1"/>
  <c r="AE2515" i="1"/>
  <c r="AF2515" i="1"/>
  <c r="AE2373" i="1"/>
  <c r="AF2373" i="1"/>
  <c r="AF2265" i="1"/>
  <c r="AE2265" i="1"/>
  <c r="AF2126" i="1"/>
  <c r="AE2126" i="1"/>
  <c r="AE2479" i="1"/>
  <c r="AF2479" i="1"/>
  <c r="AE2331" i="1"/>
  <c r="AF2331" i="1"/>
  <c r="AE2201" i="1"/>
  <c r="AF2201" i="1"/>
  <c r="AE1777" i="1"/>
  <c r="AF1777" i="1"/>
  <c r="AF2401" i="1"/>
  <c r="AE2401" i="1"/>
  <c r="AE2264" i="1"/>
  <c r="AF2264" i="1"/>
  <c r="AF1894" i="1"/>
  <c r="AE1894" i="1"/>
  <c r="AE2469" i="1"/>
  <c r="AF2469" i="1"/>
  <c r="AF2385" i="1"/>
  <c r="AE2385" i="1"/>
  <c r="AF2223" i="1"/>
  <c r="AE2223" i="1"/>
  <c r="AE2142" i="1"/>
  <c r="AF2142" i="1"/>
  <c r="AF1578" i="1"/>
  <c r="AE1578" i="1"/>
  <c r="AF2000" i="1"/>
  <c r="AE2000" i="1"/>
  <c r="AF1801" i="1"/>
  <c r="AE1801" i="1"/>
  <c r="AF1559" i="1"/>
  <c r="AE1559" i="1"/>
  <c r="AF802" i="1"/>
  <c r="AE802" i="1"/>
  <c r="AF1976" i="1"/>
  <c r="AE1976" i="1"/>
  <c r="AE1824" i="1"/>
  <c r="AF1824" i="1"/>
  <c r="AE1655" i="1"/>
  <c r="AF1655" i="1"/>
  <c r="AF1251" i="1"/>
  <c r="AE1251" i="1"/>
  <c r="AF2089" i="1"/>
  <c r="AE2089" i="1"/>
  <c r="AE1835" i="1"/>
  <c r="AF1835" i="1"/>
  <c r="AF1681" i="1"/>
  <c r="AE1681" i="1"/>
  <c r="AE1449" i="1"/>
  <c r="AF1449" i="1"/>
  <c r="AF2109" i="1"/>
  <c r="AE2109" i="1"/>
  <c r="AF1969" i="1"/>
  <c r="AE1969" i="1"/>
  <c r="AE1816" i="1"/>
  <c r="AF1816" i="1"/>
  <c r="AE1624" i="1"/>
  <c r="AF1624" i="1"/>
  <c r="AE1312" i="1"/>
  <c r="AF1312" i="1"/>
  <c r="AE2020" i="1"/>
  <c r="AF2020" i="1"/>
  <c r="AF1738" i="1"/>
  <c r="AE1738" i="1"/>
  <c r="AF1520" i="1"/>
  <c r="AE1520" i="1"/>
  <c r="AF2073" i="1"/>
  <c r="AE2073" i="1"/>
  <c r="AF1867" i="1"/>
  <c r="AE1867" i="1"/>
  <c r="AF1706" i="1"/>
  <c r="AE1706" i="1"/>
  <c r="AE1454" i="1"/>
  <c r="AF1454" i="1"/>
  <c r="AE2068" i="1"/>
  <c r="AF2068" i="1"/>
  <c r="AF1919" i="1"/>
  <c r="AE1919" i="1"/>
  <c r="AF1736" i="1"/>
  <c r="AE1736" i="1"/>
  <c r="AF1526" i="1"/>
  <c r="AE1526" i="1"/>
  <c r="AF1022" i="1"/>
  <c r="AE1022" i="1"/>
  <c r="AF1984" i="1"/>
  <c r="AE1984" i="1"/>
  <c r="AE1791" i="1"/>
  <c r="AF1791" i="1"/>
  <c r="AF1634" i="1"/>
  <c r="AE1634" i="1"/>
  <c r="AE1317" i="1"/>
  <c r="AF1317" i="1"/>
  <c r="AF2081" i="1"/>
  <c r="AE2081" i="1"/>
  <c r="AE1928" i="1"/>
  <c r="AF1928" i="1"/>
  <c r="AE1768" i="1"/>
  <c r="AF1768" i="1"/>
  <c r="AE1518" i="1"/>
  <c r="AF1518" i="1"/>
  <c r="AF2115" i="1"/>
  <c r="AE2115" i="1"/>
  <c r="AE1923" i="1"/>
  <c r="AF1923" i="1"/>
  <c r="AF1751" i="1"/>
  <c r="AE1751" i="1"/>
  <c r="AF1644" i="1"/>
  <c r="AE1644" i="1"/>
  <c r="AF1297" i="1"/>
  <c r="AE1297" i="1"/>
  <c r="AE745" i="1"/>
  <c r="AF745" i="1"/>
  <c r="AF2667" i="1"/>
  <c r="AE2667" i="1"/>
  <c r="AE2395" i="1"/>
  <c r="AF2395" i="1"/>
  <c r="AF2578" i="1"/>
  <c r="AE2578" i="1"/>
  <c r="AF2604" i="1"/>
  <c r="AE2604" i="1"/>
  <c r="AF2210" i="1"/>
  <c r="AE2210" i="1"/>
  <c r="AE2300" i="1"/>
  <c r="AF2300" i="1"/>
  <c r="AF2662" i="1"/>
  <c r="AE2662" i="1"/>
  <c r="AE2290" i="1"/>
  <c r="AF2290" i="1"/>
  <c r="AE2225" i="1"/>
  <c r="AF2225" i="1"/>
  <c r="AE1169" i="1"/>
  <c r="AF1169" i="1"/>
  <c r="AF2199" i="1"/>
  <c r="AE2199" i="1"/>
  <c r="AF2503" i="1"/>
  <c r="AE2503" i="1"/>
  <c r="AF2709" i="1"/>
  <c r="AE2709" i="1"/>
  <c r="AF2610" i="1"/>
  <c r="AE2610" i="1"/>
  <c r="AE2446" i="1"/>
  <c r="AF2446" i="1"/>
  <c r="AE2700" i="1"/>
  <c r="AF2700" i="1"/>
  <c r="AE2319" i="1"/>
  <c r="AF2319" i="1"/>
  <c r="AE2043" i="1"/>
  <c r="AF2043" i="1"/>
  <c r="AF2695" i="1"/>
  <c r="AE2695" i="1"/>
  <c r="AE2694" i="1"/>
  <c r="AF2694" i="1"/>
  <c r="AF2541" i="1"/>
  <c r="AE2541" i="1"/>
  <c r="AE2719" i="1"/>
  <c r="AF2719" i="1"/>
  <c r="AF2688" i="1"/>
  <c r="AE2688" i="1"/>
  <c r="AF2188" i="1"/>
  <c r="AE2188" i="1"/>
  <c r="AE2664" i="1"/>
  <c r="AF2664" i="1"/>
  <c r="AF2680" i="1"/>
  <c r="AE2680" i="1"/>
  <c r="AF2566" i="1"/>
  <c r="AE2566" i="1"/>
  <c r="AF2150" i="1"/>
  <c r="AE2150" i="1"/>
  <c r="AF2415" i="1"/>
  <c r="AE2415" i="1"/>
  <c r="AE2245" i="1"/>
  <c r="AF2245" i="1"/>
  <c r="AF1703" i="1"/>
  <c r="AE1703" i="1"/>
  <c r="AF2459" i="1"/>
  <c r="AE2459" i="1"/>
  <c r="AF2325" i="1"/>
  <c r="AE2325" i="1"/>
  <c r="AE2168" i="1"/>
  <c r="AF2168" i="1"/>
  <c r="AE1743" i="1"/>
  <c r="AF1743" i="1"/>
  <c r="AE2495" i="1"/>
  <c r="AF2495" i="1"/>
  <c r="AF2410" i="1"/>
  <c r="AE2410" i="1"/>
  <c r="AF2231" i="1"/>
  <c r="AE2231" i="1"/>
  <c r="AE1947" i="1"/>
  <c r="AF1947" i="1"/>
  <c r="AE975" i="1"/>
  <c r="AF975" i="1"/>
  <c r="AE2426" i="1"/>
  <c r="AF2426" i="1"/>
  <c r="AE2314" i="1"/>
  <c r="AF2314" i="1"/>
  <c r="AF2180" i="1"/>
  <c r="AE2180" i="1"/>
  <c r="AE1810" i="1"/>
  <c r="AF1810" i="1"/>
  <c r="AE2493" i="1"/>
  <c r="AF2493" i="1"/>
  <c r="AE2363" i="1"/>
  <c r="AF2363" i="1"/>
  <c r="AF2256" i="1"/>
  <c r="AE2256" i="1"/>
  <c r="AE1980" i="1"/>
  <c r="AF1980" i="1"/>
  <c r="AF2474" i="1"/>
  <c r="AE2474" i="1"/>
  <c r="AE2321" i="1"/>
  <c r="AF2321" i="1"/>
  <c r="AE2196" i="1"/>
  <c r="AF2196" i="1"/>
  <c r="AE1391" i="1"/>
  <c r="AF1391" i="1"/>
  <c r="AE2372" i="1"/>
  <c r="AF2372" i="1"/>
  <c r="AE2260" i="1"/>
  <c r="AF2260" i="1"/>
  <c r="AE1885" i="1"/>
  <c r="AF1885" i="1"/>
  <c r="AE2455" i="1"/>
  <c r="AF2455" i="1"/>
  <c r="AF2380" i="1"/>
  <c r="AE2380" i="1"/>
  <c r="AE2219" i="1"/>
  <c r="AF2219" i="1"/>
  <c r="AF2138" i="1"/>
  <c r="AE2138" i="1"/>
  <c r="AE1548" i="1"/>
  <c r="AF1548" i="1"/>
  <c r="AE1994" i="1"/>
  <c r="AF1994" i="1"/>
  <c r="AF1790" i="1"/>
  <c r="AE1790" i="1"/>
  <c r="AF1552" i="1"/>
  <c r="AE1552" i="1"/>
  <c r="AE2106" i="1"/>
  <c r="AF2106" i="1"/>
  <c r="AF1970" i="1"/>
  <c r="AE1970" i="1"/>
  <c r="AF1806" i="1"/>
  <c r="AE1806" i="1"/>
  <c r="AE1643" i="1"/>
  <c r="AF1643" i="1"/>
  <c r="AE1242" i="1"/>
  <c r="AF1242" i="1"/>
  <c r="AE2084" i="1"/>
  <c r="AF2084" i="1"/>
  <c r="AE1817" i="1"/>
  <c r="AF1817" i="1"/>
  <c r="AF1676" i="1"/>
  <c r="AE1676" i="1"/>
  <c r="AE1440" i="1"/>
  <c r="AF1440" i="1"/>
  <c r="AE2101" i="1"/>
  <c r="AF2101" i="1"/>
  <c r="AF1963" i="1"/>
  <c r="AE1963" i="1"/>
  <c r="AE1811" i="1"/>
  <c r="AF1811" i="1"/>
  <c r="AE1612" i="1"/>
  <c r="AF1612" i="1"/>
  <c r="AF1241" i="1"/>
  <c r="AE1241" i="1"/>
  <c r="AE1992" i="1"/>
  <c r="AF1992" i="1"/>
  <c r="AE1732" i="1"/>
  <c r="AF1732" i="1"/>
  <c r="AF1410" i="1"/>
  <c r="AE1410" i="1"/>
  <c r="AF2051" i="1"/>
  <c r="AE2051" i="1"/>
  <c r="AE1863" i="1"/>
  <c r="AF1863" i="1"/>
  <c r="AF1690" i="1"/>
  <c r="AE1690" i="1"/>
  <c r="AE1436" i="1"/>
  <c r="AF1436" i="1"/>
  <c r="AF2063" i="1"/>
  <c r="AE2063" i="1"/>
  <c r="AE1910" i="1"/>
  <c r="AF1910" i="1"/>
  <c r="AE1727" i="1"/>
  <c r="AF1727" i="1"/>
  <c r="AE1495" i="1"/>
  <c r="AF1495" i="1"/>
  <c r="AF795" i="1"/>
  <c r="AE795" i="1"/>
  <c r="AF1978" i="1"/>
  <c r="AE1978" i="1"/>
  <c r="AF1780" i="1"/>
  <c r="AE1780" i="1"/>
  <c r="AE1609" i="1"/>
  <c r="AF1609" i="1"/>
  <c r="AF1219" i="1"/>
  <c r="AE1219" i="1"/>
  <c r="AE2067" i="1"/>
  <c r="AF2067" i="1"/>
  <c r="AE1914" i="1"/>
  <c r="AF1914" i="1"/>
  <c r="AE1726" i="1"/>
  <c r="AF1726" i="1"/>
  <c r="AF1509" i="1"/>
  <c r="AE1509" i="1"/>
  <c r="AE2107" i="1"/>
  <c r="AF2107" i="1"/>
  <c r="AF1918" i="1"/>
  <c r="AE1918" i="1"/>
  <c r="AE1745" i="1"/>
  <c r="AF1745" i="1"/>
  <c r="AF1639" i="1"/>
  <c r="AE1639" i="1"/>
  <c r="AE1271" i="1"/>
  <c r="AF1271" i="1"/>
  <c r="AF2645" i="1"/>
  <c r="AE2645" i="1"/>
  <c r="AE2365" i="1"/>
  <c r="AF2365" i="1"/>
  <c r="AE2532" i="1"/>
  <c r="AF2532" i="1"/>
  <c r="AF2599" i="1"/>
  <c r="AE2599" i="1"/>
  <c r="AF2193" i="1"/>
  <c r="AE2193" i="1"/>
  <c r="AE2276" i="1"/>
  <c r="AF2276" i="1"/>
  <c r="AF2648" i="1"/>
  <c r="AE2648" i="1"/>
  <c r="AF2234" i="1"/>
  <c r="AE2234" i="1"/>
  <c r="AF2192" i="1"/>
  <c r="AE2192" i="1"/>
  <c r="AE2563" i="1"/>
  <c r="AF2563" i="1"/>
  <c r="AE2175" i="1"/>
  <c r="AF2175" i="1"/>
  <c r="AF2710" i="1"/>
  <c r="AE2710" i="1"/>
  <c r="AF2704" i="1"/>
  <c r="AE2704" i="1"/>
  <c r="AF2602" i="1"/>
  <c r="AE2602" i="1"/>
  <c r="AF2361" i="1"/>
  <c r="AE2361" i="1"/>
  <c r="AE2718" i="1"/>
  <c r="AF2718" i="1"/>
  <c r="AF2303" i="1"/>
  <c r="AE2303" i="1"/>
  <c r="AF1890" i="1"/>
  <c r="AE1890" i="1"/>
  <c r="AE2677" i="1"/>
  <c r="AF2677" i="1"/>
  <c r="AF2673" i="1"/>
  <c r="AE2673" i="1"/>
  <c r="AE2527" i="1"/>
  <c r="AF2527" i="1"/>
  <c r="AF2652" i="1"/>
  <c r="AE2652" i="1"/>
  <c r="AF2638" i="1"/>
  <c r="AE2638" i="1"/>
  <c r="AF2157" i="1"/>
  <c r="AE2157" i="1"/>
  <c r="AE2717" i="1"/>
  <c r="AF2717" i="1"/>
  <c r="AF2676" i="1"/>
  <c r="AE2676" i="1"/>
  <c r="AF2561" i="1"/>
  <c r="AE2561" i="1"/>
  <c r="AF2041" i="1"/>
  <c r="AE2041" i="1"/>
  <c r="AF2400" i="1"/>
  <c r="AE2400" i="1"/>
  <c r="AF2236" i="1"/>
  <c r="AE2236" i="1"/>
  <c r="AF1664" i="1"/>
  <c r="AE1664" i="1"/>
  <c r="AF2454" i="1"/>
  <c r="AE2454" i="1"/>
  <c r="AF2315" i="1"/>
  <c r="AE2315" i="1"/>
  <c r="AF2163" i="1"/>
  <c r="AE2163" i="1"/>
  <c r="AE1692" i="1"/>
  <c r="AF1692" i="1"/>
  <c r="AE2491" i="1"/>
  <c r="AF2491" i="1"/>
  <c r="AE2392" i="1"/>
  <c r="AF2392" i="1"/>
  <c r="AF2226" i="1"/>
  <c r="AE2226" i="1"/>
  <c r="AE1920" i="1"/>
  <c r="AF1920" i="1"/>
  <c r="AF2549" i="1"/>
  <c r="AE2549" i="1"/>
  <c r="AF2391" i="1"/>
  <c r="AE2391" i="1"/>
  <c r="AE2299" i="1"/>
  <c r="AF2299" i="1"/>
  <c r="AF2171" i="1"/>
  <c r="AE2171" i="1"/>
  <c r="AF1669" i="1"/>
  <c r="AE1669" i="1"/>
  <c r="AF2489" i="1"/>
  <c r="AE2489" i="1"/>
  <c r="AE2359" i="1"/>
  <c r="AF2359" i="1"/>
  <c r="AE2251" i="1"/>
  <c r="AF2251" i="1"/>
  <c r="AE1858" i="1"/>
  <c r="AF1858" i="1"/>
  <c r="AF2470" i="1"/>
  <c r="AE2470" i="1"/>
  <c r="AF2302" i="1"/>
  <c r="AE2302" i="1"/>
  <c r="AE2191" i="1"/>
  <c r="AF2191" i="1"/>
  <c r="AE2539" i="1"/>
  <c r="AF2539" i="1"/>
  <c r="AF2358" i="1"/>
  <c r="AE2358" i="1"/>
  <c r="AF2255" i="1"/>
  <c r="AE2255" i="1"/>
  <c r="AE1674" i="1"/>
  <c r="AF1674" i="1"/>
  <c r="AF2450" i="1"/>
  <c r="AE2450" i="1"/>
  <c r="AE2367" i="1"/>
  <c r="AF2367" i="1"/>
  <c r="AE2208" i="1"/>
  <c r="AF2208" i="1"/>
  <c r="AF2129" i="1"/>
  <c r="AE2129" i="1"/>
  <c r="AE1504" i="1"/>
  <c r="AF1504" i="1"/>
  <c r="AE1965" i="1"/>
  <c r="AF1965" i="1"/>
  <c r="AF1772" i="1"/>
  <c r="AE1772" i="1"/>
  <c r="AE1537" i="1"/>
  <c r="AF1537" i="1"/>
  <c r="AF2097" i="1"/>
  <c r="AE2097" i="1"/>
  <c r="AE1959" i="1"/>
  <c r="AF1959" i="1"/>
  <c r="AF1796" i="1"/>
  <c r="AE1796" i="1"/>
  <c r="AE1620" i="1"/>
  <c r="AF1620" i="1"/>
  <c r="AE1235" i="1"/>
  <c r="AF1235" i="1"/>
  <c r="AF2015" i="1"/>
  <c r="AE2015" i="1"/>
  <c r="AE1812" i="1"/>
  <c r="AF1812" i="1"/>
  <c r="AF1648" i="1"/>
  <c r="AE1648" i="1"/>
  <c r="AE1421" i="1"/>
  <c r="AF1421" i="1"/>
  <c r="AE2096" i="1"/>
  <c r="AF2096" i="1"/>
  <c r="AE1958" i="1"/>
  <c r="AF1958" i="1"/>
  <c r="AE1794" i="1"/>
  <c r="AF1794" i="1"/>
  <c r="AE1606" i="1"/>
  <c r="AF1606" i="1"/>
  <c r="AE1214" i="1"/>
  <c r="AF1214" i="1"/>
  <c r="AE1986" i="1"/>
  <c r="AF1986" i="1"/>
  <c r="AE1717" i="1"/>
  <c r="AF1717" i="1"/>
  <c r="AE1401" i="1"/>
  <c r="AF1401" i="1"/>
  <c r="AF2035" i="1"/>
  <c r="AE2035" i="1"/>
  <c r="AF1838" i="1"/>
  <c r="AE1838" i="1"/>
  <c r="AF1684" i="1"/>
  <c r="AE1684" i="1"/>
  <c r="AF1381" i="1"/>
  <c r="AE1381" i="1"/>
  <c r="AE2057" i="1"/>
  <c r="AF2057" i="1"/>
  <c r="AE1899" i="1"/>
  <c r="AF1899" i="1"/>
  <c r="AE1710" i="1"/>
  <c r="AF1710" i="1"/>
  <c r="AE1472" i="1"/>
  <c r="AF1472" i="1"/>
  <c r="AE2116" i="1"/>
  <c r="AF2116" i="1"/>
  <c r="AF1966" i="1"/>
  <c r="AE1966" i="1"/>
  <c r="AE1763" i="1"/>
  <c r="AF1763" i="1"/>
  <c r="AE1590" i="1"/>
  <c r="AF1590" i="1"/>
  <c r="AE1210" i="1"/>
  <c r="AF1210" i="1"/>
  <c r="AE2056" i="1"/>
  <c r="AF2056" i="1"/>
  <c r="AE1904" i="1"/>
  <c r="AF1904" i="1"/>
  <c r="AF1715" i="1"/>
  <c r="AE1715" i="1"/>
  <c r="AE1461" i="1"/>
  <c r="AF1461" i="1"/>
  <c r="AE2103" i="1"/>
  <c r="AF2103" i="1"/>
  <c r="AF1909" i="1"/>
  <c r="AE1909" i="1"/>
  <c r="AF1741" i="1"/>
  <c r="AE1741" i="1"/>
  <c r="AF1627" i="1"/>
  <c r="AE1627" i="1"/>
  <c r="AE1262" i="1"/>
  <c r="AF1262" i="1"/>
  <c r="AF2637" i="1"/>
  <c r="AE2637" i="1"/>
  <c r="AE2324" i="1"/>
  <c r="AF2324" i="1"/>
  <c r="AE2458" i="1"/>
  <c r="AF2458" i="1"/>
  <c r="AF2594" i="1"/>
  <c r="AE2594" i="1"/>
  <c r="AE1962" i="1"/>
  <c r="AF1962" i="1"/>
  <c r="AE2244" i="1"/>
  <c r="AF2244" i="1"/>
  <c r="AF2640" i="1"/>
  <c r="AE2640" i="1"/>
  <c r="AF2217" i="1"/>
  <c r="AE2217" i="1"/>
  <c r="AE2670" i="1"/>
  <c r="AF2670" i="1"/>
  <c r="AF2558" i="1"/>
  <c r="AE2558" i="1"/>
  <c r="AF2167" i="1"/>
  <c r="AE2167" i="1"/>
  <c r="AF2682" i="1"/>
  <c r="AE2682" i="1"/>
  <c r="AF2685" i="1"/>
  <c r="AE2685" i="1"/>
  <c r="AE2597" i="1"/>
  <c r="AF2597" i="1"/>
  <c r="AF2136" i="1"/>
  <c r="AE2136" i="1"/>
  <c r="AF2681" i="1"/>
  <c r="AE2681" i="1"/>
  <c r="AF2294" i="1"/>
  <c r="AE2294" i="1"/>
  <c r="AE1800" i="1"/>
  <c r="AF1800" i="1"/>
  <c r="AE2635" i="1"/>
  <c r="AF2635" i="1"/>
  <c r="AE2659" i="1"/>
  <c r="AF2659" i="1"/>
  <c r="AF2507" i="1"/>
  <c r="AE2507" i="1"/>
  <c r="AE2628" i="1"/>
  <c r="AF2628" i="1"/>
  <c r="AF2630" i="1"/>
  <c r="AE2630" i="1"/>
  <c r="AF1821" i="1"/>
  <c r="AE1821" i="1"/>
  <c r="AF2650" i="1"/>
  <c r="AE2650" i="1"/>
  <c r="AF2668" i="1"/>
  <c r="AE2668" i="1"/>
  <c r="AE2556" i="1"/>
  <c r="AF2556" i="1"/>
  <c r="AF1943" i="1"/>
  <c r="AE1943" i="1"/>
  <c r="AE2376" i="1"/>
  <c r="AF2376" i="1"/>
  <c r="AF2213" i="1"/>
  <c r="AE2213" i="1"/>
  <c r="AF1631" i="1"/>
  <c r="AE1631" i="1"/>
  <c r="AE2449" i="1"/>
  <c r="AF2449" i="1"/>
  <c r="AF2291" i="1"/>
  <c r="AE2291" i="1"/>
  <c r="AF2159" i="1"/>
  <c r="AE2159" i="1"/>
  <c r="AF1491" i="1"/>
  <c r="AE1491" i="1"/>
  <c r="AE2487" i="1"/>
  <c r="AF2487" i="1"/>
  <c r="AF2388" i="1"/>
  <c r="AE2388" i="1"/>
  <c r="AF2212" i="1"/>
  <c r="AE2212" i="1"/>
  <c r="AE1900" i="1"/>
  <c r="AF1900" i="1"/>
  <c r="AF2545" i="1"/>
  <c r="AE2545" i="1"/>
  <c r="AF2387" i="1"/>
  <c r="AE2387" i="1"/>
  <c r="AF2285" i="1"/>
  <c r="AE2285" i="1"/>
  <c r="AF2145" i="1"/>
  <c r="AE2145" i="1"/>
  <c r="AE1660" i="1"/>
  <c r="AF1660" i="1"/>
  <c r="AE2456" i="1"/>
  <c r="AF2456" i="1"/>
  <c r="AE2345" i="1"/>
  <c r="AF2345" i="1"/>
  <c r="AE2215" i="1"/>
  <c r="AF2215" i="1"/>
  <c r="AE1788" i="1"/>
  <c r="AF1788" i="1"/>
  <c r="AE2465" i="1"/>
  <c r="AF2465" i="1"/>
  <c r="AE2292" i="1"/>
  <c r="AF2292" i="1"/>
  <c r="AE2183" i="1"/>
  <c r="AF2183" i="1"/>
  <c r="AF2530" i="1"/>
  <c r="AE2530" i="1"/>
  <c r="AE2353" i="1"/>
  <c r="AF2353" i="1"/>
  <c r="AE2250" i="1"/>
  <c r="AF2250" i="1"/>
  <c r="AE1665" i="1"/>
  <c r="AF1665" i="1"/>
  <c r="AE2445" i="1"/>
  <c r="AF2445" i="1"/>
  <c r="AE2344" i="1"/>
  <c r="AF2344" i="1"/>
  <c r="AE2204" i="1"/>
  <c r="AF2204" i="1"/>
  <c r="AE2125" i="1"/>
  <c r="AF2125" i="1"/>
  <c r="AE1322" i="1"/>
  <c r="AF1322" i="1"/>
  <c r="AE1949" i="1"/>
  <c r="AF1949" i="1"/>
  <c r="AE1767" i="1"/>
  <c r="AF1767" i="1"/>
  <c r="AE1530" i="1"/>
  <c r="AF1530" i="1"/>
  <c r="AF2093" i="1"/>
  <c r="AE2093" i="1"/>
  <c r="AE1954" i="1"/>
  <c r="AF1954" i="1"/>
  <c r="AF1778" i="1"/>
  <c r="AE1778" i="1"/>
  <c r="AE1613" i="1"/>
  <c r="AF1613" i="1"/>
  <c r="AF1189" i="1"/>
  <c r="AE1189" i="1"/>
  <c r="AE2010" i="1"/>
  <c r="AF2010" i="1"/>
  <c r="AE1783" i="1"/>
  <c r="AF1783" i="1"/>
  <c r="AE1637" i="1"/>
  <c r="AF1637" i="1"/>
  <c r="AF1412" i="1"/>
  <c r="AE1412" i="1"/>
  <c r="AF2088" i="1"/>
  <c r="AE2088" i="1"/>
  <c r="AE1931" i="1"/>
  <c r="AF1931" i="1"/>
  <c r="AF1782" i="1"/>
  <c r="AE1782" i="1"/>
  <c r="AE1600" i="1"/>
  <c r="AF1600" i="1"/>
  <c r="AF844" i="1"/>
  <c r="AE844" i="1"/>
  <c r="AF1952" i="1"/>
  <c r="AE1952" i="1"/>
  <c r="AF1707" i="1"/>
  <c r="AE1707" i="1"/>
  <c r="AE1349" i="1"/>
  <c r="AF1349" i="1"/>
  <c r="AE2019" i="1"/>
  <c r="AF2019" i="1"/>
  <c r="AF1798" i="1"/>
  <c r="AE1798" i="1"/>
  <c r="AF1679" i="1"/>
  <c r="AE1679" i="1"/>
  <c r="AF1291" i="1"/>
  <c r="AE1291" i="1"/>
  <c r="AE2040" i="1"/>
  <c r="AF2040" i="1"/>
  <c r="AE1888" i="1"/>
  <c r="AF1888" i="1"/>
  <c r="AF1668" i="1"/>
  <c r="AE1668" i="1"/>
  <c r="AF1462" i="1"/>
  <c r="AE1462" i="1"/>
  <c r="AE2104" i="1"/>
  <c r="AF2104" i="1"/>
  <c r="AE1946" i="1"/>
  <c r="AF1946" i="1"/>
  <c r="AF1752" i="1"/>
  <c r="AE1752" i="1"/>
  <c r="AF1574" i="1"/>
  <c r="AE1574" i="1"/>
  <c r="AE1174" i="1"/>
  <c r="AF1174" i="1"/>
  <c r="AE2049" i="1"/>
  <c r="AF2049" i="1"/>
  <c r="AE1892" i="1"/>
  <c r="AF1892" i="1"/>
  <c r="AE1705" i="1"/>
  <c r="AF1705" i="1"/>
  <c r="AE1406" i="1"/>
  <c r="AF1406" i="1"/>
  <c r="AF2098" i="1"/>
  <c r="AE2098" i="1"/>
  <c r="AE1898" i="1"/>
  <c r="AF1898" i="1"/>
  <c r="AE1735" i="1"/>
  <c r="AF1735" i="1"/>
  <c r="AF1614" i="1"/>
  <c r="AE1614" i="1"/>
  <c r="AF1252" i="1"/>
  <c r="AE1252" i="1"/>
  <c r="AF2481" i="1"/>
  <c r="AE2481" i="1"/>
  <c r="AE2629" i="1"/>
  <c r="AF2629" i="1"/>
  <c r="AF2284" i="1"/>
  <c r="AE2284" i="1"/>
  <c r="AE2729" i="1"/>
  <c r="AF2729" i="1"/>
  <c r="AF2590" i="1"/>
  <c r="AE2590" i="1"/>
  <c r="AF1906" i="1"/>
  <c r="AE1906" i="1"/>
  <c r="AE1953" i="1"/>
  <c r="AF1953" i="1"/>
  <c r="AE2633" i="1"/>
  <c r="AF2633" i="1"/>
  <c r="AE2161" i="1"/>
  <c r="AF2161" i="1"/>
  <c r="AF2581" i="1"/>
  <c r="AE2581" i="1"/>
  <c r="AF2528" i="1"/>
  <c r="AE2528" i="1"/>
  <c r="AF2153" i="1"/>
  <c r="AE2153" i="1"/>
  <c r="AE2665" i="1"/>
  <c r="AF2665" i="1"/>
  <c r="AF2660" i="1"/>
  <c r="AE2660" i="1"/>
  <c r="AE2592" i="1"/>
  <c r="AF2592" i="1"/>
  <c r="AE1711" i="1"/>
  <c r="AF1711" i="1"/>
  <c r="AF2669" i="1"/>
  <c r="AE2669" i="1"/>
  <c r="AE2271" i="1"/>
  <c r="AF2271" i="1"/>
  <c r="AF2720" i="1"/>
  <c r="AE2720" i="1"/>
  <c r="AE2562" i="1"/>
  <c r="AF2562" i="1"/>
  <c r="AF2655" i="1"/>
  <c r="AE2655" i="1"/>
  <c r="AE2467" i="1"/>
  <c r="AF2467" i="1"/>
  <c r="AE2603" i="1"/>
  <c r="AF2603" i="1"/>
  <c r="AF2490" i="1"/>
  <c r="AE2490" i="1"/>
  <c r="AF1534" i="1"/>
  <c r="AE1534" i="1"/>
  <c r="AE2642" i="1"/>
  <c r="AF2642" i="1"/>
  <c r="AE2634" i="1"/>
  <c r="AF2634" i="1"/>
  <c r="AF2540" i="1"/>
  <c r="AE2540" i="1"/>
  <c r="AE853" i="1"/>
  <c r="AF853" i="1"/>
  <c r="AE2362" i="1"/>
  <c r="AF2362" i="1"/>
  <c r="AF2200" i="1"/>
  <c r="AE2200" i="1"/>
  <c r="AE1557" i="1"/>
  <c r="AF1557" i="1"/>
  <c r="AE2432" i="1"/>
  <c r="AF2432" i="1"/>
  <c r="AF2282" i="1"/>
  <c r="AE2282" i="1"/>
  <c r="AF2155" i="1"/>
  <c r="AE2155" i="1"/>
  <c r="AF1446" i="1"/>
  <c r="AE1446" i="1"/>
  <c r="AF2482" i="1"/>
  <c r="AE2482" i="1"/>
  <c r="AF2379" i="1"/>
  <c r="AE2379" i="1"/>
  <c r="AF2207" i="1"/>
  <c r="AE2207" i="1"/>
  <c r="AF1833" i="1"/>
  <c r="AE1833" i="1"/>
  <c r="AF2524" i="1"/>
  <c r="AE2524" i="1"/>
  <c r="AE2378" i="1"/>
  <c r="AF2378" i="1"/>
  <c r="AE2280" i="1"/>
  <c r="AF2280" i="1"/>
  <c r="AF2140" i="1"/>
  <c r="AE2140" i="1"/>
  <c r="AF1543" i="1"/>
  <c r="AE1543" i="1"/>
  <c r="AE2438" i="1"/>
  <c r="AF2438" i="1"/>
  <c r="AE2340" i="1"/>
  <c r="AF2340" i="1"/>
  <c r="AF2205" i="1"/>
  <c r="AE2205" i="1"/>
  <c r="AE1747" i="1"/>
  <c r="AF1747" i="1"/>
  <c r="AE2451" i="1"/>
  <c r="AF2451" i="1"/>
  <c r="AE2288" i="1"/>
  <c r="AF2288" i="1"/>
  <c r="AF2178" i="1"/>
  <c r="AE2178" i="1"/>
  <c r="AE2526" i="1"/>
  <c r="AF2526" i="1"/>
  <c r="AF2349" i="1"/>
  <c r="AE2349" i="1"/>
  <c r="AE2246" i="1"/>
  <c r="AF2246" i="1"/>
  <c r="AF1048" i="1"/>
  <c r="AE1048" i="1"/>
  <c r="AE2441" i="1"/>
  <c r="AF2441" i="1"/>
  <c r="AF2326" i="1"/>
  <c r="AE2326" i="1"/>
  <c r="AE2195" i="1"/>
  <c r="AF2195" i="1"/>
  <c r="AE2121" i="1"/>
  <c r="AF2121" i="1"/>
  <c r="AF1311" i="1"/>
  <c r="AE1311" i="1"/>
  <c r="AF1945" i="1"/>
  <c r="AE1945" i="1"/>
  <c r="AF1714" i="1"/>
  <c r="AE1714" i="1"/>
  <c r="AF1508" i="1"/>
  <c r="AE1508" i="1"/>
  <c r="AF2080" i="1"/>
  <c r="AE2080" i="1"/>
  <c r="AE1932" i="1"/>
  <c r="AF1932" i="1"/>
  <c r="AE1761" i="1"/>
  <c r="AF1761" i="1"/>
  <c r="AF1565" i="1"/>
  <c r="AE1565" i="1"/>
  <c r="AE1180" i="1"/>
  <c r="AF1180" i="1"/>
  <c r="AE2005" i="1"/>
  <c r="AF2005" i="1"/>
  <c r="AE1771" i="1"/>
  <c r="AF1771" i="1"/>
  <c r="AF1607" i="1"/>
  <c r="AE1607" i="1"/>
  <c r="AF1360" i="1"/>
  <c r="AE1360" i="1"/>
  <c r="AE2079" i="1"/>
  <c r="AF2079" i="1"/>
  <c r="AE1907" i="1"/>
  <c r="AF1907" i="1"/>
  <c r="AF1760" i="1"/>
  <c r="AE1760" i="1"/>
  <c r="AE1528" i="1"/>
  <c r="AF1528" i="1"/>
  <c r="AE764" i="1"/>
  <c r="AF764" i="1"/>
  <c r="AF1916" i="1"/>
  <c r="AE1916" i="1"/>
  <c r="AF1698" i="1"/>
  <c r="AE1698" i="1"/>
  <c r="AF1302" i="1"/>
  <c r="AE1302" i="1"/>
  <c r="AF1991" i="1"/>
  <c r="AE1991" i="1"/>
  <c r="AE1792" i="1"/>
  <c r="AF1792" i="1"/>
  <c r="AE1658" i="1"/>
  <c r="AF1658" i="1"/>
  <c r="AF1265" i="1"/>
  <c r="AE1265" i="1"/>
  <c r="AF2029" i="1"/>
  <c r="AE2029" i="1"/>
  <c r="AF1857" i="1"/>
  <c r="AE1857" i="1"/>
  <c r="AF1640" i="1"/>
  <c r="AE1640" i="1"/>
  <c r="AE1426" i="1"/>
  <c r="AF1426" i="1"/>
  <c r="AE2099" i="1"/>
  <c r="AF2099" i="1"/>
  <c r="AF1940" i="1"/>
  <c r="AE1940" i="1"/>
  <c r="AE1731" i="1"/>
  <c r="AF1731" i="1"/>
  <c r="AF1561" i="1"/>
  <c r="AE1561" i="1"/>
  <c r="AE1156" i="1"/>
  <c r="AF1156" i="1"/>
  <c r="AE2033" i="1"/>
  <c r="AF2033" i="1"/>
  <c r="AF1866" i="1"/>
  <c r="AE1866" i="1"/>
  <c r="AE1689" i="1"/>
  <c r="AF1689" i="1"/>
  <c r="AF1380" i="1"/>
  <c r="AE1380" i="1"/>
  <c r="AF2090" i="1"/>
  <c r="AE2090" i="1"/>
  <c r="AE1887" i="1"/>
  <c r="AF1887" i="1"/>
  <c r="AE1730" i="1"/>
  <c r="AF1730" i="1"/>
  <c r="AE1608" i="1"/>
  <c r="AF1608" i="1"/>
  <c r="AE1236" i="1"/>
  <c r="AF1236" i="1"/>
  <c r="AE2403" i="1"/>
  <c r="AF2403" i="1"/>
  <c r="AF2616" i="1"/>
  <c r="AE2616" i="1"/>
  <c r="AE2252" i="1"/>
  <c r="AF2252" i="1"/>
  <c r="AF2724" i="1"/>
  <c r="AE2724" i="1"/>
  <c r="AF2577" i="1"/>
  <c r="AE2577" i="1"/>
  <c r="AE1670" i="1"/>
  <c r="AF1670" i="1"/>
  <c r="AE1739" i="1"/>
  <c r="AF1739" i="1"/>
  <c r="AE2586" i="1"/>
  <c r="AF2586" i="1"/>
  <c r="AE2154" i="1"/>
  <c r="AF2154" i="1"/>
  <c r="AF2544" i="1"/>
  <c r="AE2544" i="1"/>
  <c r="AF2508" i="1"/>
  <c r="AE2508" i="1"/>
  <c r="AF2013" i="1"/>
  <c r="AE2013" i="1"/>
  <c r="AF2632" i="1"/>
  <c r="AE2632" i="1"/>
  <c r="AF2656" i="1"/>
  <c r="AE2656" i="1"/>
  <c r="AF2588" i="1"/>
  <c r="AE2588" i="1"/>
  <c r="AE1466" i="1"/>
  <c r="AF1466" i="1"/>
  <c r="AE2651" i="1"/>
  <c r="AF2651" i="1"/>
  <c r="AF2247" i="1"/>
  <c r="AE2247" i="1"/>
  <c r="AF2649" i="1"/>
  <c r="AE2649" i="1"/>
  <c r="AE2557" i="1"/>
  <c r="AF2557" i="1"/>
  <c r="AE2646" i="1"/>
  <c r="AF2646" i="1"/>
  <c r="AE2383" i="1"/>
  <c r="AF2383" i="1"/>
  <c r="AF2572" i="1"/>
  <c r="AE2572" i="1"/>
  <c r="AE2475" i="1"/>
  <c r="AF2475" i="1"/>
  <c r="AE2723" i="1"/>
  <c r="AF2723" i="1"/>
  <c r="AE2617" i="1"/>
  <c r="AF2617" i="1"/>
  <c r="AF2625" i="1"/>
  <c r="AE2625" i="1"/>
  <c r="AF2498" i="1"/>
  <c r="AE2498" i="1"/>
  <c r="AE2551" i="1"/>
  <c r="AF2551" i="1"/>
  <c r="AE2357" i="1"/>
  <c r="AF2357" i="1"/>
  <c r="AF2182" i="1"/>
  <c r="AE2182" i="1"/>
  <c r="AE1481" i="1"/>
  <c r="AF1481" i="1"/>
  <c r="AE2405" i="1"/>
  <c r="AF2405" i="1"/>
  <c r="AF2277" i="1"/>
  <c r="AE2277" i="1"/>
  <c r="AE2151" i="1"/>
  <c r="AF2151" i="1"/>
  <c r="AE2555" i="1"/>
  <c r="AF2555" i="1"/>
  <c r="AE2472" i="1"/>
  <c r="AF2472" i="1"/>
  <c r="AE2375" i="1"/>
  <c r="AF2375" i="1"/>
  <c r="AF2203" i="1"/>
  <c r="AE2203" i="1"/>
  <c r="AF1702" i="1"/>
  <c r="AE1702" i="1"/>
  <c r="AE2512" i="1"/>
  <c r="AF2512" i="1"/>
  <c r="AF2370" i="1"/>
  <c r="AE2370" i="1"/>
  <c r="AF2275" i="1"/>
  <c r="AE2275" i="1"/>
  <c r="AE2131" i="1"/>
  <c r="AF2131" i="1"/>
  <c r="AF1350" i="1"/>
  <c r="AE1350" i="1"/>
  <c r="AE2429" i="1"/>
  <c r="AF2429" i="1"/>
  <c r="AE2336" i="1"/>
  <c r="AF2336" i="1"/>
  <c r="AF2187" i="1"/>
  <c r="AE2187" i="1"/>
  <c r="AE1686" i="1"/>
  <c r="AF1686" i="1"/>
  <c r="AE2434" i="1"/>
  <c r="AF2434" i="1"/>
  <c r="AE2279" i="1"/>
  <c r="AF2279" i="1"/>
  <c r="AF2174" i="1"/>
  <c r="AE2174" i="1"/>
  <c r="AF2522" i="1"/>
  <c r="AE2522" i="1"/>
  <c r="AF2339" i="1"/>
  <c r="AE2339" i="1"/>
  <c r="AE2242" i="1"/>
  <c r="AF2242" i="1"/>
  <c r="AF2547" i="1"/>
  <c r="AE2547" i="1"/>
  <c r="AE2437" i="1"/>
  <c r="AF2437" i="1"/>
  <c r="AF2320" i="1"/>
  <c r="AE2320" i="1"/>
  <c r="AF2190" i="1"/>
  <c r="AE2190" i="1"/>
  <c r="AE2046" i="1"/>
  <c r="AF2046" i="1"/>
  <c r="AF1151" i="1"/>
  <c r="AE1151" i="1"/>
  <c r="AE1913" i="1"/>
  <c r="AF1913" i="1"/>
  <c r="AE1704" i="1"/>
  <c r="AF1704" i="1"/>
  <c r="AE1450" i="1"/>
  <c r="AF1450" i="1"/>
  <c r="AE2066" i="1"/>
  <c r="AF2066" i="1"/>
  <c r="AE1908" i="1"/>
  <c r="AF1908" i="1"/>
  <c r="AE1750" i="1"/>
  <c r="AF1750" i="1"/>
  <c r="AF1544" i="1"/>
  <c r="AE1544" i="1"/>
  <c r="AE1061" i="1"/>
  <c r="AF1061" i="1"/>
  <c r="AE1993" i="1"/>
  <c r="AF1993" i="1"/>
  <c r="AE1766" i="1"/>
  <c r="AF1766" i="1"/>
  <c r="AF1601" i="1"/>
  <c r="AE1601" i="1"/>
  <c r="AF1342" i="1"/>
  <c r="AE1342" i="1"/>
  <c r="AF2065" i="1"/>
  <c r="AE2065" i="1"/>
  <c r="AE1901" i="1"/>
  <c r="AF1901" i="1"/>
  <c r="AF1748" i="1"/>
  <c r="AE1748" i="1"/>
  <c r="AE1514" i="1"/>
  <c r="AF1514" i="1"/>
  <c r="AF2117" i="1"/>
  <c r="AE2117" i="1"/>
  <c r="AE1911" i="1"/>
  <c r="AF1911" i="1"/>
  <c r="AF1691" i="1"/>
  <c r="AE1691" i="1"/>
  <c r="AE1266" i="1"/>
  <c r="AF1266" i="1"/>
  <c r="AE1985" i="1"/>
  <c r="AF1985" i="1"/>
  <c r="AF1786" i="1"/>
  <c r="AE1786" i="1"/>
  <c r="AF1651" i="1"/>
  <c r="AE1651" i="1"/>
  <c r="AE1185" i="1"/>
  <c r="AF1185" i="1"/>
  <c r="AF2024" i="1"/>
  <c r="AE2024" i="1"/>
  <c r="AE1844" i="1"/>
  <c r="AF1844" i="1"/>
  <c r="AE1629" i="1"/>
  <c r="AF1629" i="1"/>
  <c r="AE1365" i="1"/>
  <c r="AF1365" i="1"/>
  <c r="AE2094" i="1"/>
  <c r="AF2094" i="1"/>
  <c r="AE1883" i="1"/>
  <c r="AF1883" i="1"/>
  <c r="AF1721" i="1"/>
  <c r="AE1721" i="1"/>
  <c r="AF1539" i="1"/>
  <c r="AE1539" i="1"/>
  <c r="AE1115" i="1"/>
  <c r="AF1115" i="1"/>
  <c r="AE2028" i="1"/>
  <c r="AF2028" i="1"/>
  <c r="AF1862" i="1"/>
  <c r="AE1862" i="1"/>
  <c r="AE1662" i="1"/>
  <c r="AF1662" i="1"/>
  <c r="AE1371" i="1"/>
  <c r="AF1371" i="1"/>
  <c r="AE2076" i="1"/>
  <c r="AF2076" i="1"/>
  <c r="AF1842" i="1"/>
  <c r="AE1842" i="1"/>
  <c r="AE1720" i="1"/>
  <c r="AF1720" i="1"/>
  <c r="AE1596" i="1"/>
  <c r="AF1596" i="1"/>
  <c r="AE1190" i="1"/>
  <c r="AF1190" i="1"/>
  <c r="AH1748" i="1" l="1"/>
  <c r="AG1748" i="1"/>
  <c r="AH2277" i="1"/>
  <c r="AG2277" i="1"/>
  <c r="AH1842" i="1"/>
  <c r="AG1842" i="1"/>
  <c r="AH2174" i="1"/>
  <c r="AG2174" i="1"/>
  <c r="AH2498" i="1"/>
  <c r="AG2498" i="1"/>
  <c r="AG2320" i="1"/>
  <c r="AH2320" i="1"/>
  <c r="AH1702" i="1"/>
  <c r="AG1702" i="1"/>
  <c r="AH2544" i="1"/>
  <c r="AG2544" i="1"/>
  <c r="AH2724" i="1"/>
  <c r="AG2724" i="1"/>
  <c r="AG2080" i="1"/>
  <c r="AH2080" i="1"/>
  <c r="AH2524" i="1"/>
  <c r="AG2524" i="1"/>
  <c r="AH2155" i="1"/>
  <c r="AG2155" i="1"/>
  <c r="AH2669" i="1"/>
  <c r="AG2669" i="1"/>
  <c r="AH2528" i="1"/>
  <c r="AG2528" i="1"/>
  <c r="AH2590" i="1"/>
  <c r="AG2590" i="1"/>
  <c r="AH1614" i="1"/>
  <c r="AG1614" i="1"/>
  <c r="AG1679" i="1"/>
  <c r="AH1679" i="1"/>
  <c r="AH844" i="1"/>
  <c r="AG844" i="1"/>
  <c r="AH2387" i="1"/>
  <c r="AG2387" i="1"/>
  <c r="AH1491" i="1"/>
  <c r="AG1491" i="1"/>
  <c r="AH2630" i="1"/>
  <c r="AG2630" i="1"/>
  <c r="AH2294" i="1"/>
  <c r="AG2294" i="1"/>
  <c r="AH2167" i="1"/>
  <c r="AG2167" i="1"/>
  <c r="AG1627" i="1"/>
  <c r="AH1627" i="1"/>
  <c r="AH1684" i="1"/>
  <c r="AG1684" i="1"/>
  <c r="AH1648" i="1"/>
  <c r="AG1648" i="1"/>
  <c r="AH2129" i="1"/>
  <c r="AG2129" i="1"/>
  <c r="AH2358" i="1"/>
  <c r="AG2358" i="1"/>
  <c r="AG2391" i="1"/>
  <c r="AH2391" i="1"/>
  <c r="AH2400" i="1"/>
  <c r="AG2400" i="1"/>
  <c r="AH2638" i="1"/>
  <c r="AG2638" i="1"/>
  <c r="AH2303" i="1"/>
  <c r="AG2303" i="1"/>
  <c r="AH2193" i="1"/>
  <c r="AG2193" i="1"/>
  <c r="AH1639" i="1"/>
  <c r="AG1639" i="1"/>
  <c r="AH795" i="1"/>
  <c r="AG795" i="1"/>
  <c r="AH1690" i="1"/>
  <c r="AG1690" i="1"/>
  <c r="AH1241" i="1"/>
  <c r="AG1241" i="1"/>
  <c r="AH1676" i="1"/>
  <c r="AG1676" i="1"/>
  <c r="AH1970" i="1"/>
  <c r="AG1970" i="1"/>
  <c r="AH2138" i="1"/>
  <c r="AG2138" i="1"/>
  <c r="AH2256" i="1"/>
  <c r="AG2256" i="1"/>
  <c r="AH2415" i="1"/>
  <c r="AG2415" i="1"/>
  <c r="AH2688" i="1"/>
  <c r="AG2688" i="1"/>
  <c r="AG2199" i="1"/>
  <c r="AH2199" i="1"/>
  <c r="AH2210" i="1"/>
  <c r="AG2210" i="1"/>
  <c r="AH1297" i="1"/>
  <c r="AG1297" i="1"/>
  <c r="AG1984" i="1"/>
  <c r="AH1984" i="1"/>
  <c r="AH1578" i="1"/>
  <c r="AG1578" i="1"/>
  <c r="AH2126" i="1"/>
  <c r="AG2126" i="1"/>
  <c r="AH2323" i="1"/>
  <c r="AG2323" i="1"/>
  <c r="AG2559" i="1"/>
  <c r="AH2559" i="1"/>
  <c r="AH2333" i="1"/>
  <c r="AG2333" i="1"/>
  <c r="AG756" i="1"/>
  <c r="AH756" i="1"/>
  <c r="AH2119" i="1"/>
  <c r="AG2119" i="1"/>
  <c r="AG1974" i="1"/>
  <c r="AH1974" i="1"/>
  <c r="AH1261" i="1"/>
  <c r="AG1261" i="1"/>
  <c r="AH1818" i="1"/>
  <c r="AG1818" i="1"/>
  <c r="AG2368" i="1"/>
  <c r="AH2368" i="1"/>
  <c r="AH2262" i="1"/>
  <c r="AG2262" i="1"/>
  <c r="AH2409" i="1"/>
  <c r="AG2409" i="1"/>
  <c r="AH1762" i="1"/>
  <c r="AG1762" i="1"/>
  <c r="AH1884" i="1"/>
  <c r="AG1884" i="1"/>
  <c r="AH1647" i="1"/>
  <c r="AG1647" i="1"/>
  <c r="AH1875" i="1"/>
  <c r="AG1875" i="1"/>
  <c r="AH2232" i="1"/>
  <c r="AG2232" i="1"/>
  <c r="AH2253" i="1"/>
  <c r="AG2253" i="1"/>
  <c r="AH2135" i="1"/>
  <c r="AG2135" i="1"/>
  <c r="AH2624" i="1"/>
  <c r="AG2624" i="1"/>
  <c r="AH1246" i="1"/>
  <c r="AG1246" i="1"/>
  <c r="AH1769" i="1"/>
  <c r="AG1769" i="1"/>
  <c r="AH1475" i="1"/>
  <c r="AG1475" i="1"/>
  <c r="AH1718" i="1"/>
  <c r="AG1718" i="1"/>
  <c r="AH2169" i="1"/>
  <c r="AG2169" i="1"/>
  <c r="AH2313" i="1"/>
  <c r="AG2313" i="1"/>
  <c r="AH2494" i="1"/>
  <c r="AG2494" i="1"/>
  <c r="AH2120" i="1"/>
  <c r="AG2120" i="1"/>
  <c r="AH2496" i="1"/>
  <c r="AG2496" i="1"/>
  <c r="AH2176" i="1"/>
  <c r="AG2176" i="1"/>
  <c r="AH2430" i="1"/>
  <c r="AG2430" i="1"/>
  <c r="AH2457" i="1"/>
  <c r="AG2457" i="1"/>
  <c r="AH1610" i="1"/>
  <c r="AG1610" i="1"/>
  <c r="AH1587" i="1"/>
  <c r="AG1587" i="1"/>
  <c r="AH1886" i="1"/>
  <c r="AG1886" i="1"/>
  <c r="AH1987" i="1"/>
  <c r="AG1987" i="1"/>
  <c r="AH2355" i="1"/>
  <c r="AG2355" i="1"/>
  <c r="AH2311" i="1"/>
  <c r="AG2311" i="1"/>
  <c r="AG2702" i="1"/>
  <c r="AH2702" i="1"/>
  <c r="AH1564" i="1"/>
  <c r="AG1564" i="1"/>
  <c r="AH1096" i="1"/>
  <c r="AG1096" i="1"/>
  <c r="AH1740" i="1"/>
  <c r="AG1740" i="1"/>
  <c r="AH1592" i="1"/>
  <c r="AG1592" i="1"/>
  <c r="AH2468" i="1"/>
  <c r="AG2468" i="1"/>
  <c r="AH2686" i="1"/>
  <c r="AG2686" i="1"/>
  <c r="AH2619" i="1"/>
  <c r="AG2619" i="1"/>
  <c r="AG1678" i="1"/>
  <c r="AH1678" i="1"/>
  <c r="AH1618" i="1"/>
  <c r="AG1618" i="1"/>
  <c r="AH1431" i="1"/>
  <c r="AG1431" i="1"/>
  <c r="AH2060" i="1"/>
  <c r="AG2060" i="1"/>
  <c r="AH2712" i="1"/>
  <c r="AG2712" i="1"/>
  <c r="AH2721" i="1"/>
  <c r="AG2721" i="1"/>
  <c r="AG2631" i="1"/>
  <c r="AH2631" i="1"/>
  <c r="AH1377" i="1"/>
  <c r="AG1377" i="1"/>
  <c r="AH1237" i="1"/>
  <c r="AG1237" i="1"/>
  <c r="AH969" i="1"/>
  <c r="AG969" i="1"/>
  <c r="AH1418" i="1"/>
  <c r="AG1418" i="1"/>
  <c r="AH2076" i="1"/>
  <c r="AG2076" i="1"/>
  <c r="AH1844" i="1"/>
  <c r="AG1844" i="1"/>
  <c r="AH1266" i="1"/>
  <c r="AG1266" i="1"/>
  <c r="AG1901" i="1"/>
  <c r="AH1901" i="1"/>
  <c r="AH1061" i="1"/>
  <c r="AG1061" i="1"/>
  <c r="AH1704" i="1"/>
  <c r="AG1704" i="1"/>
  <c r="AG2437" i="1"/>
  <c r="AH2437" i="1"/>
  <c r="AH2279" i="1"/>
  <c r="AG2279" i="1"/>
  <c r="AH2405" i="1"/>
  <c r="AG2405" i="1"/>
  <c r="AH2646" i="1"/>
  <c r="AG2646" i="1"/>
  <c r="AH2154" i="1"/>
  <c r="AG2154" i="1"/>
  <c r="AH2252" i="1"/>
  <c r="AG2252" i="1"/>
  <c r="AH1887" i="1"/>
  <c r="AG1887" i="1"/>
  <c r="AH1156" i="1"/>
  <c r="AG1156" i="1"/>
  <c r="AH2005" i="1"/>
  <c r="AG2005" i="1"/>
  <c r="AH2438" i="1"/>
  <c r="AG2438" i="1"/>
  <c r="AH2467" i="1"/>
  <c r="AG2467" i="1"/>
  <c r="AH1711" i="1"/>
  <c r="AG1711" i="1"/>
  <c r="AG2729" i="1"/>
  <c r="AH2729" i="1"/>
  <c r="AH1735" i="1"/>
  <c r="AG1735" i="1"/>
  <c r="AH2049" i="1"/>
  <c r="AG2049" i="1"/>
  <c r="AH1600" i="1"/>
  <c r="AG1600" i="1"/>
  <c r="AH1783" i="1"/>
  <c r="AG1783" i="1"/>
  <c r="AH2204" i="1"/>
  <c r="AG2204" i="1"/>
  <c r="AG2345" i="1"/>
  <c r="AH2345" i="1"/>
  <c r="AH2628" i="1"/>
  <c r="AG2628" i="1"/>
  <c r="AG2056" i="1"/>
  <c r="AH2056" i="1"/>
  <c r="AH1472" i="1"/>
  <c r="AG1472" i="1"/>
  <c r="AG1606" i="1"/>
  <c r="AH1606" i="1"/>
  <c r="AH1812" i="1"/>
  <c r="AG1812" i="1"/>
  <c r="AH2208" i="1"/>
  <c r="AG2208" i="1"/>
  <c r="AH2539" i="1"/>
  <c r="AG2539" i="1"/>
  <c r="AH2359" i="1"/>
  <c r="AG2359" i="1"/>
  <c r="AH2718" i="1"/>
  <c r="AG2718" i="1"/>
  <c r="AH2563" i="1"/>
  <c r="AG2563" i="1"/>
  <c r="AH1745" i="1"/>
  <c r="AG1745" i="1"/>
  <c r="AH2067" i="1"/>
  <c r="AG2067" i="1"/>
  <c r="AH1495" i="1"/>
  <c r="AG1495" i="1"/>
  <c r="AH1863" i="1"/>
  <c r="AG1863" i="1"/>
  <c r="AH1612" i="1"/>
  <c r="AG1612" i="1"/>
  <c r="AH1817" i="1"/>
  <c r="AG1817" i="1"/>
  <c r="AH2106" i="1"/>
  <c r="AG2106" i="1"/>
  <c r="AH2219" i="1"/>
  <c r="AG2219" i="1"/>
  <c r="AG1391" i="1"/>
  <c r="AH1391" i="1"/>
  <c r="AH2363" i="1"/>
  <c r="AG2363" i="1"/>
  <c r="AH975" i="1"/>
  <c r="AG975" i="1"/>
  <c r="AH2168" i="1"/>
  <c r="AG2168" i="1"/>
  <c r="AH2719" i="1"/>
  <c r="AG2719" i="1"/>
  <c r="AH2700" i="1"/>
  <c r="AG2700" i="1"/>
  <c r="AH1169" i="1"/>
  <c r="AG1169" i="1"/>
  <c r="AH1928" i="1"/>
  <c r="AG1928" i="1"/>
  <c r="AH1312" i="1"/>
  <c r="AG1312" i="1"/>
  <c r="AH2142" i="1"/>
  <c r="AG2142" i="1"/>
  <c r="AG1804" i="1"/>
  <c r="AH1804" i="1"/>
  <c r="AH2419" i="1"/>
  <c r="AG2419" i="1"/>
  <c r="AH2689" i="1"/>
  <c r="AG2689" i="1"/>
  <c r="AH2240" i="1"/>
  <c r="AG2240" i="1"/>
  <c r="AH2243" i="1"/>
  <c r="AG2243" i="1"/>
  <c r="AH927" i="1"/>
  <c r="AG927" i="1"/>
  <c r="AH1820" i="1"/>
  <c r="AG1820" i="1"/>
  <c r="AG2082" i="1"/>
  <c r="AH2082" i="1"/>
  <c r="AH2113" i="1"/>
  <c r="AG2113" i="1"/>
  <c r="AH2006" i="1"/>
  <c r="AG2006" i="1"/>
  <c r="AH1941" i="1"/>
  <c r="AG1941" i="1"/>
  <c r="AH2427" i="1"/>
  <c r="AG2427" i="1"/>
  <c r="AH1845" i="1"/>
  <c r="AG1845" i="1"/>
  <c r="AH2714" i="1"/>
  <c r="AG2714" i="1"/>
  <c r="AH2593" i="1"/>
  <c r="AG2593" i="1"/>
  <c r="AH2671" i="1"/>
  <c r="AG2671" i="1"/>
  <c r="AH1834" i="1"/>
  <c r="AG1834" i="1"/>
  <c r="AH2110" i="1"/>
  <c r="AG2110" i="1"/>
  <c r="AH2393" i="1"/>
  <c r="AG2393" i="1"/>
  <c r="AH2531" i="1"/>
  <c r="AG2531" i="1"/>
  <c r="AH2348" i="1"/>
  <c r="AG2348" i="1"/>
  <c r="AH2595" i="1"/>
  <c r="AG2595" i="1"/>
  <c r="AH2579" i="1"/>
  <c r="AG2579" i="1"/>
  <c r="AG2485" i="1"/>
  <c r="AH2485" i="1"/>
  <c r="AH2657" i="1"/>
  <c r="AG2657" i="1"/>
  <c r="AH1851" i="1"/>
  <c r="AG1851" i="1"/>
  <c r="AH993" i="1"/>
  <c r="AG993" i="1"/>
  <c r="AH1951" i="1"/>
  <c r="AG1951" i="1"/>
  <c r="AG1680" i="1"/>
  <c r="AH1680" i="1"/>
  <c r="AH1902" i="1"/>
  <c r="AG1902" i="1"/>
  <c r="AH1370" i="1"/>
  <c r="AG1370" i="1"/>
  <c r="AH2273" i="1"/>
  <c r="AG2273" i="1"/>
  <c r="AH2407" i="1"/>
  <c r="AG2407" i="1"/>
  <c r="AG2249" i="1"/>
  <c r="AH2249" i="1"/>
  <c r="AH2342" i="1"/>
  <c r="AG2342" i="1"/>
  <c r="AH2238" i="1"/>
  <c r="AG2238" i="1"/>
  <c r="AH1682" i="1"/>
  <c r="AG1682" i="1"/>
  <c r="AH1282" i="1"/>
  <c r="AG1282" i="1"/>
  <c r="AH2048" i="1"/>
  <c r="AG2048" i="1"/>
  <c r="AH2506" i="1"/>
  <c r="AG2506" i="1"/>
  <c r="AG2317" i="1"/>
  <c r="AH2317" i="1"/>
  <c r="AH2499" i="1"/>
  <c r="AG2499" i="1"/>
  <c r="AH2132" i="1"/>
  <c r="AG2132" i="1"/>
  <c r="AG2509" i="1"/>
  <c r="AH2509" i="1"/>
  <c r="AH2329" i="1"/>
  <c r="AG2329" i="1"/>
  <c r="AH2105" i="1"/>
  <c r="AG2105" i="1"/>
  <c r="AH1594" i="1"/>
  <c r="AG1594" i="1"/>
  <c r="AH2037" i="1"/>
  <c r="AG2037" i="1"/>
  <c r="AH2335" i="1"/>
  <c r="AG2335" i="1"/>
  <c r="AH2550" i="1"/>
  <c r="AG2550" i="1"/>
  <c r="AH2334" i="1"/>
  <c r="AG2334" i="1"/>
  <c r="AH2413" i="1"/>
  <c r="AG2413" i="1"/>
  <c r="AH2222" i="1"/>
  <c r="AG2222" i="1"/>
  <c r="AH1925" i="1"/>
  <c r="AG1925" i="1"/>
  <c r="AH1837" i="1"/>
  <c r="AG1837" i="1"/>
  <c r="AH1787" i="1"/>
  <c r="AG1787" i="1"/>
  <c r="AG2440" i="1"/>
  <c r="AH2440" i="1"/>
  <c r="AG2705" i="1"/>
  <c r="AH2705" i="1"/>
  <c r="AH2683" i="1"/>
  <c r="AG2683" i="1"/>
  <c r="AH1494" i="1"/>
  <c r="AG1494" i="1"/>
  <c r="AH1052" i="1"/>
  <c r="AG1052" i="1"/>
  <c r="AG729" i="1"/>
  <c r="AH729" i="1"/>
  <c r="AH793" i="1"/>
  <c r="AG793" i="1"/>
  <c r="AG1150" i="1"/>
  <c r="AH1150" i="1"/>
  <c r="AH769" i="1"/>
  <c r="AG769" i="1"/>
  <c r="AH1273" i="1"/>
  <c r="AG1273" i="1"/>
  <c r="AG1101" i="1"/>
  <c r="AH1101" i="1"/>
  <c r="AH1823" i="1"/>
  <c r="AG1823" i="1"/>
  <c r="AH1041" i="1"/>
  <c r="AG1041" i="1"/>
  <c r="AH866" i="1"/>
  <c r="AG866" i="1"/>
  <c r="AH906" i="1"/>
  <c r="AG906" i="1"/>
  <c r="AH770" i="1"/>
  <c r="AG770" i="1"/>
  <c r="AH1310" i="1"/>
  <c r="AG1310" i="1"/>
  <c r="AH1329" i="1"/>
  <c r="AG1329" i="1"/>
  <c r="AH1132" i="1"/>
  <c r="AG1132" i="1"/>
  <c r="AH1549" i="1"/>
  <c r="AG1549" i="1"/>
  <c r="AH774" i="1"/>
  <c r="AG774" i="1"/>
  <c r="AH1324" i="1"/>
  <c r="AG1324" i="1"/>
  <c r="AG1605" i="1"/>
  <c r="AH1605" i="1"/>
  <c r="AH1523" i="1"/>
  <c r="AG1523" i="1"/>
  <c r="AH1045" i="1"/>
  <c r="AG1045" i="1"/>
  <c r="AG936" i="1"/>
  <c r="AH936" i="1"/>
  <c r="AH1379" i="1"/>
  <c r="AG1379" i="1"/>
  <c r="AG1488" i="1"/>
  <c r="AH1488" i="1"/>
  <c r="AH1058" i="1"/>
  <c r="AG1058" i="1"/>
  <c r="AH1825" i="1"/>
  <c r="AG1825" i="1"/>
  <c r="AH1415" i="1"/>
  <c r="AG1415" i="1"/>
  <c r="AH1258" i="1"/>
  <c r="AG1258" i="1"/>
  <c r="AH1599" i="1"/>
  <c r="AG1599" i="1"/>
  <c r="AG1102" i="1"/>
  <c r="AH1102" i="1"/>
  <c r="AH1652" i="1"/>
  <c r="AG1652" i="1"/>
  <c r="AH907" i="1"/>
  <c r="AG907" i="1"/>
  <c r="AH758" i="1"/>
  <c r="AG758" i="1"/>
  <c r="AH1326" i="1"/>
  <c r="AG1326" i="1"/>
  <c r="AH1038" i="1"/>
  <c r="AG1038" i="1"/>
  <c r="AH2625" i="1"/>
  <c r="AG2625" i="1"/>
  <c r="AH1991" i="1"/>
  <c r="AG1991" i="1"/>
  <c r="AH2540" i="1"/>
  <c r="AG2540" i="1"/>
  <c r="AH1462" i="1"/>
  <c r="AG1462" i="1"/>
  <c r="AH1798" i="1"/>
  <c r="AG1798" i="1"/>
  <c r="AH2093" i="1"/>
  <c r="AG2093" i="1"/>
  <c r="AH2530" i="1"/>
  <c r="AG2530" i="1"/>
  <c r="AH2545" i="1"/>
  <c r="AG2545" i="1"/>
  <c r="AH2159" i="1"/>
  <c r="AG2159" i="1"/>
  <c r="AH1943" i="1"/>
  <c r="AG1943" i="1"/>
  <c r="AG2681" i="1"/>
  <c r="AH2681" i="1"/>
  <c r="AG2558" i="1"/>
  <c r="AH2558" i="1"/>
  <c r="AH2594" i="1"/>
  <c r="AG2594" i="1"/>
  <c r="AH1741" i="1"/>
  <c r="AG1741" i="1"/>
  <c r="AH1838" i="1"/>
  <c r="AG1838" i="1"/>
  <c r="AH2097" i="1"/>
  <c r="AG2097" i="1"/>
  <c r="AH2549" i="1"/>
  <c r="AG2549" i="1"/>
  <c r="AH2163" i="1"/>
  <c r="AG2163" i="1"/>
  <c r="AH2041" i="1"/>
  <c r="AG2041" i="1"/>
  <c r="AH2652" i="1"/>
  <c r="AG2652" i="1"/>
  <c r="AH2599" i="1"/>
  <c r="AG2599" i="1"/>
  <c r="AH2150" i="1"/>
  <c r="AG2150" i="1"/>
  <c r="AH2604" i="1"/>
  <c r="AG2604" i="1"/>
  <c r="AH1644" i="1"/>
  <c r="AG1644" i="1"/>
  <c r="AH1022" i="1"/>
  <c r="AG1022" i="1"/>
  <c r="AH1706" i="1"/>
  <c r="AG1706" i="1"/>
  <c r="AH1681" i="1"/>
  <c r="AG1681" i="1"/>
  <c r="AH1976" i="1"/>
  <c r="AG1976" i="1"/>
  <c r="AH2401" i="1"/>
  <c r="AG2401" i="1"/>
  <c r="AH2265" i="1"/>
  <c r="AG2265" i="1"/>
  <c r="AH2435" i="1"/>
  <c r="AG2435" i="1"/>
  <c r="AH2328" i="1"/>
  <c r="AG2328" i="1"/>
  <c r="AH1525" i="1"/>
  <c r="AG1525" i="1"/>
  <c r="AH1754" i="1"/>
  <c r="AG1754" i="1"/>
  <c r="AH1661" i="1"/>
  <c r="AG1661" i="1"/>
  <c r="AH2484" i="1"/>
  <c r="AG2484" i="1"/>
  <c r="AH2198" i="1"/>
  <c r="AG2198" i="1"/>
  <c r="AH2399" i="1"/>
  <c r="AG2399" i="1"/>
  <c r="AH2687" i="1"/>
  <c r="AG2687" i="1"/>
  <c r="AH1939" i="1"/>
  <c r="AG1939" i="1"/>
  <c r="AG1390" i="1"/>
  <c r="AH1390" i="1"/>
  <c r="AH1758" i="1"/>
  <c r="AG1758" i="1"/>
  <c r="AH2108" i="1"/>
  <c r="AG2108" i="1"/>
  <c r="AH1633" i="1"/>
  <c r="AG1633" i="1"/>
  <c r="AH2220" i="1"/>
  <c r="AG2220" i="1"/>
  <c r="AH2141" i="1"/>
  <c r="AG2141" i="1"/>
  <c r="AH1784" i="1"/>
  <c r="AG1784" i="1"/>
  <c r="AH1583" i="1"/>
  <c r="AG1583" i="1"/>
  <c r="AH2143" i="1"/>
  <c r="AG2143" i="1"/>
  <c r="AH1535" i="1"/>
  <c r="AG1535" i="1"/>
  <c r="AH2564" i="1"/>
  <c r="AG2564" i="1"/>
  <c r="AH2408" i="1"/>
  <c r="AG2408" i="1"/>
  <c r="AG2679" i="1"/>
  <c r="AH2679" i="1"/>
  <c r="AH2017" i="1"/>
  <c r="AG2017" i="1"/>
  <c r="AH1775" i="1"/>
  <c r="AG1775" i="1"/>
  <c r="AH1497" i="1"/>
  <c r="AG1497" i="1"/>
  <c r="AH1733" i="1"/>
  <c r="AG1733" i="1"/>
  <c r="AH2173" i="1"/>
  <c r="AG2173" i="1"/>
  <c r="AH2266" i="1"/>
  <c r="AG2266" i="1"/>
  <c r="AH2453" i="1"/>
  <c r="AG2453" i="1"/>
  <c r="AH2554" i="1"/>
  <c r="AG2554" i="1"/>
  <c r="AH1573" i="1"/>
  <c r="AG1573" i="1"/>
  <c r="AH1856" i="1"/>
  <c r="AG1856" i="1"/>
  <c r="AG2077" i="1"/>
  <c r="AH2077" i="1"/>
  <c r="AH1623" i="1"/>
  <c r="AG1623" i="1"/>
  <c r="AH1891" i="1"/>
  <c r="AG1891" i="1"/>
  <c r="AH2170" i="1"/>
  <c r="AG2170" i="1"/>
  <c r="AH2364" i="1"/>
  <c r="AG2364" i="1"/>
  <c r="AH1635" i="1"/>
  <c r="AG1635" i="1"/>
  <c r="AH1011" i="1"/>
  <c r="AG1011" i="1"/>
  <c r="AH1582" i="1"/>
  <c r="AG1582" i="1"/>
  <c r="AH2091" i="1"/>
  <c r="AG2091" i="1"/>
  <c r="AH998" i="1"/>
  <c r="AG998" i="1"/>
  <c r="AH1671" i="1"/>
  <c r="AG1671" i="1"/>
  <c r="AH2022" i="1"/>
  <c r="AG2022" i="1"/>
  <c r="AG2008" i="1"/>
  <c r="AH2008" i="1"/>
  <c r="AH2510" i="1"/>
  <c r="AG2510" i="1"/>
  <c r="AH2206" i="1"/>
  <c r="AG2206" i="1"/>
  <c r="AG1921" i="1"/>
  <c r="AH1921" i="1"/>
  <c r="AG2607" i="1"/>
  <c r="AH2607" i="1"/>
  <c r="AH2674" i="1"/>
  <c r="AG2674" i="1"/>
  <c r="AH2716" i="1"/>
  <c r="AG2716" i="1"/>
  <c r="AG1950" i="1"/>
  <c r="AH1950" i="1"/>
  <c r="AH1013" i="1"/>
  <c r="AG1013" i="1"/>
  <c r="AH1279" i="1"/>
  <c r="AG1279" i="1"/>
  <c r="AH1232" i="1"/>
  <c r="AG1232" i="1"/>
  <c r="AH1411" i="1"/>
  <c r="AG1411" i="1"/>
  <c r="AG1126" i="1"/>
  <c r="AH1126" i="1"/>
  <c r="AH1029" i="1"/>
  <c r="AG1029" i="1"/>
  <c r="AH1465" i="1"/>
  <c r="AG1465" i="1"/>
  <c r="AH1638" i="1"/>
  <c r="AG1638" i="1"/>
  <c r="AH798" i="1"/>
  <c r="AG798" i="1"/>
  <c r="AH1498" i="1"/>
  <c r="AG1498" i="1"/>
  <c r="AH1877" i="1"/>
  <c r="AG1877" i="1"/>
  <c r="AG840" i="1"/>
  <c r="AH840" i="1"/>
  <c r="AH1155" i="1"/>
  <c r="AG1155" i="1"/>
  <c r="AH889" i="1"/>
  <c r="AG889" i="1"/>
  <c r="AH1356" i="1"/>
  <c r="AG1356" i="1"/>
  <c r="AH1141" i="1"/>
  <c r="AG1141" i="1"/>
  <c r="AH812" i="1"/>
  <c r="AG812" i="1"/>
  <c r="AH1154" i="1"/>
  <c r="AG1154" i="1"/>
  <c r="AH1268" i="1"/>
  <c r="AG1268" i="1"/>
  <c r="AH1254" i="1"/>
  <c r="AG1254" i="1"/>
  <c r="AH1062" i="1"/>
  <c r="AG1062" i="1"/>
  <c r="AH807" i="1"/>
  <c r="AG807" i="1"/>
  <c r="AG838" i="1"/>
  <c r="AH838" i="1"/>
  <c r="AH1501" i="1"/>
  <c r="AG1501" i="1"/>
  <c r="AG766" i="1"/>
  <c r="AH766" i="1"/>
  <c r="AH829" i="1"/>
  <c r="AG829" i="1"/>
  <c r="AH1593" i="1"/>
  <c r="AG1593" i="1"/>
  <c r="AH1591" i="1"/>
  <c r="AG1591" i="1"/>
  <c r="AH1470" i="1"/>
  <c r="AG1470" i="1"/>
  <c r="AH1039" i="1"/>
  <c r="AG1039" i="1"/>
  <c r="AH1337" i="1"/>
  <c r="AG1337" i="1"/>
  <c r="AH1074" i="1"/>
  <c r="AG1074" i="1"/>
  <c r="AH1001" i="1"/>
  <c r="AG1001" i="1"/>
  <c r="AH835" i="1"/>
  <c r="AG835" i="1"/>
  <c r="AH1569" i="1"/>
  <c r="AG1569" i="1"/>
  <c r="AH821" i="1"/>
  <c r="AG821" i="1"/>
  <c r="AH747" i="1"/>
  <c r="AG747" i="1"/>
  <c r="AH1023" i="1"/>
  <c r="AG1023" i="1"/>
  <c r="AH1283" i="1"/>
  <c r="AG1283" i="1"/>
  <c r="AH1508" i="1"/>
  <c r="AG1508" i="1"/>
  <c r="AG2581" i="1"/>
  <c r="AH2581" i="1"/>
  <c r="AH1913" i="1"/>
  <c r="AG1913" i="1"/>
  <c r="AH1481" i="1"/>
  <c r="AG1481" i="1"/>
  <c r="AH2592" i="1"/>
  <c r="AG2592" i="1"/>
  <c r="AH2019" i="1"/>
  <c r="AG2019" i="1"/>
  <c r="AH2183" i="1"/>
  <c r="AG2183" i="1"/>
  <c r="AG1210" i="1"/>
  <c r="AH1210" i="1"/>
  <c r="AH2532" i="1"/>
  <c r="AG2532" i="1"/>
  <c r="AH1947" i="1"/>
  <c r="AG1947" i="1"/>
  <c r="AH2225" i="1"/>
  <c r="AG2225" i="1"/>
  <c r="AH1835" i="1"/>
  <c r="AG1835" i="1"/>
  <c r="AH2373" i="1"/>
  <c r="AG2373" i="1"/>
  <c r="AH2179" i="1"/>
  <c r="AG2179" i="1"/>
  <c r="AH2003" i="1"/>
  <c r="AG2003" i="1"/>
  <c r="AH1773" i="1"/>
  <c r="AG1773" i="1"/>
  <c r="AH1755" i="1"/>
  <c r="AG1755" i="1"/>
  <c r="AG2128" i="1"/>
  <c r="AH2128" i="1"/>
  <c r="AH1929" i="1"/>
  <c r="AG1929" i="1"/>
  <c r="AH2708" i="1"/>
  <c r="AG2708" i="1"/>
  <c r="AH1977" i="1"/>
  <c r="AG1977" i="1"/>
  <c r="AG1067" i="1"/>
  <c r="AH1067" i="1"/>
  <c r="AH2118" i="1"/>
  <c r="AG2118" i="1"/>
  <c r="AH2228" i="1"/>
  <c r="AG2228" i="1"/>
  <c r="AH2371" i="1"/>
  <c r="AG2371" i="1"/>
  <c r="AG2609" i="1"/>
  <c r="AH2609" i="1"/>
  <c r="AH2663" i="1"/>
  <c r="AG2663" i="1"/>
  <c r="AG2149" i="1"/>
  <c r="AH2149" i="1"/>
  <c r="AH1797" i="1"/>
  <c r="AG1797" i="1"/>
  <c r="AH1604" i="1"/>
  <c r="AG1604" i="1"/>
  <c r="AH1917" i="1"/>
  <c r="AG1917" i="1"/>
  <c r="AH2156" i="1"/>
  <c r="AG2156" i="1"/>
  <c r="AH2443" i="1"/>
  <c r="AG2443" i="1"/>
  <c r="AH2462" i="1"/>
  <c r="AG2462" i="1"/>
  <c r="AH2023" i="1"/>
  <c r="AG2023" i="1"/>
  <c r="AH1338" i="1"/>
  <c r="AG1338" i="1"/>
  <c r="AH1505" i="1"/>
  <c r="AG1505" i="1"/>
  <c r="AH2061" i="1"/>
  <c r="AG2061" i="1"/>
  <c r="AG2514" i="1"/>
  <c r="AH2514" i="1"/>
  <c r="AH2327" i="1"/>
  <c r="AG2327" i="1"/>
  <c r="AH2504" i="1"/>
  <c r="AG2504" i="1"/>
  <c r="AH2347" i="1"/>
  <c r="AG2347" i="1"/>
  <c r="AH2431" i="1"/>
  <c r="AG2431" i="1"/>
  <c r="AH1808" i="1"/>
  <c r="AG1808" i="1"/>
  <c r="AH1575" i="1"/>
  <c r="AG1575" i="1"/>
  <c r="AH1529" i="1"/>
  <c r="AG1529" i="1"/>
  <c r="AH1854" i="1"/>
  <c r="AG1854" i="1"/>
  <c r="AH2307" i="1"/>
  <c r="AG2307" i="1"/>
  <c r="AH2341" i="1"/>
  <c r="AG2341" i="1"/>
  <c r="AG2538" i="1"/>
  <c r="AH2538" i="1"/>
  <c r="AG1138" i="1"/>
  <c r="AH1138" i="1"/>
  <c r="AH985" i="1"/>
  <c r="AG985" i="1"/>
  <c r="AH781" i="1"/>
  <c r="AG781" i="1"/>
  <c r="AH1378" i="1"/>
  <c r="AG1378" i="1"/>
  <c r="AH1905" i="1"/>
  <c r="AG1905" i="1"/>
  <c r="AH1250" i="1"/>
  <c r="AG1250" i="1"/>
  <c r="AH2042" i="1"/>
  <c r="AG2042" i="1"/>
  <c r="AH799" i="1"/>
  <c r="AG799" i="1"/>
  <c r="AH1795" i="1"/>
  <c r="AG1795" i="1"/>
  <c r="AG1531" i="1"/>
  <c r="AH1531" i="1"/>
  <c r="AG984" i="1"/>
  <c r="AH984" i="1"/>
  <c r="AH1554" i="1"/>
  <c r="AG1554" i="1"/>
  <c r="AH1382" i="1"/>
  <c r="AG1382" i="1"/>
  <c r="AH1159" i="1"/>
  <c r="AG1159" i="1"/>
  <c r="AH1584" i="1"/>
  <c r="AG1584" i="1"/>
  <c r="AH1455" i="1"/>
  <c r="AG1455" i="1"/>
  <c r="AH1238" i="1"/>
  <c r="AG1238" i="1"/>
  <c r="AG1175" i="1"/>
  <c r="AH1175" i="1"/>
  <c r="AH1734" i="1"/>
  <c r="AG1734" i="1"/>
  <c r="AH921" i="1"/>
  <c r="AG921" i="1"/>
  <c r="AH1255" i="1"/>
  <c r="AG1255" i="1"/>
  <c r="AG1339" i="1"/>
  <c r="AH1339" i="1"/>
  <c r="AH1228" i="1"/>
  <c r="AG1228" i="1"/>
  <c r="AH1346" i="1"/>
  <c r="AG1346" i="1"/>
  <c r="AH1340" i="1"/>
  <c r="AG1340" i="1"/>
  <c r="AG1079" i="1"/>
  <c r="AH1079" i="1"/>
  <c r="AG979" i="1"/>
  <c r="AH979" i="1"/>
  <c r="AG1757" i="1"/>
  <c r="AH1757" i="1"/>
  <c r="AH1936" i="1"/>
  <c r="AG1936" i="1"/>
  <c r="AH901" i="1"/>
  <c r="AG901" i="1"/>
  <c r="AH1533" i="1"/>
  <c r="AG1533" i="1"/>
  <c r="AH1256" i="1"/>
  <c r="AG1256" i="1"/>
  <c r="AH1179" i="1"/>
  <c r="AG1179" i="1"/>
  <c r="AH1028" i="1"/>
  <c r="AG1028" i="1"/>
  <c r="AG1269" i="1"/>
  <c r="AH1269" i="1"/>
  <c r="AG994" i="1"/>
  <c r="AH994" i="1"/>
  <c r="AH757" i="1"/>
  <c r="AG757" i="1"/>
  <c r="AG924" i="1"/>
  <c r="AH924" i="1"/>
  <c r="AG1438" i="1"/>
  <c r="AH1438" i="1"/>
  <c r="AH796" i="1"/>
  <c r="AG796" i="1"/>
  <c r="AH1288" i="1"/>
  <c r="AG1288" i="1"/>
  <c r="AH939" i="1"/>
  <c r="AG939" i="1"/>
  <c r="AH1040" i="1"/>
  <c r="AG1040" i="1"/>
  <c r="AG851" i="1"/>
  <c r="AH851" i="1"/>
  <c r="AH1182" i="1"/>
  <c r="AG1182" i="1"/>
  <c r="AH1225" i="1"/>
  <c r="AG1225" i="1"/>
  <c r="AH1193" i="1"/>
  <c r="AG1193" i="1"/>
  <c r="AG1020" i="1"/>
  <c r="AH1020" i="1"/>
  <c r="AH1120" i="1"/>
  <c r="AG1120" i="1"/>
  <c r="AH1872" i="1"/>
  <c r="AG1872" i="1"/>
  <c r="AH1313" i="1"/>
  <c r="AG1313" i="1"/>
  <c r="AH1695" i="1"/>
  <c r="AG1695" i="1"/>
  <c r="AH1016" i="1"/>
  <c r="AG1016" i="1"/>
  <c r="AH2203" i="1"/>
  <c r="AG2203" i="1"/>
  <c r="AH2588" i="1"/>
  <c r="AG2588" i="1"/>
  <c r="AH1833" i="1"/>
  <c r="AG1833" i="1"/>
  <c r="AH2375" i="1"/>
  <c r="AG2375" i="1"/>
  <c r="AH2557" i="1"/>
  <c r="AG2557" i="1"/>
  <c r="AH1180" i="1"/>
  <c r="AG1180" i="1"/>
  <c r="AH2288" i="1"/>
  <c r="AG2288" i="1"/>
  <c r="AH2432" i="1"/>
  <c r="AG2432" i="1"/>
  <c r="AG1174" i="1"/>
  <c r="AH1174" i="1"/>
  <c r="AH1530" i="1"/>
  <c r="AG1530" i="1"/>
  <c r="AH2456" i="1"/>
  <c r="AG2456" i="1"/>
  <c r="AH2670" i="1"/>
  <c r="AG2670" i="1"/>
  <c r="AG2367" i="1"/>
  <c r="AH2367" i="1"/>
  <c r="AH1920" i="1"/>
  <c r="AG1920" i="1"/>
  <c r="AH1727" i="1"/>
  <c r="AG1727" i="1"/>
  <c r="AH2084" i="1"/>
  <c r="AG2084" i="1"/>
  <c r="AH2196" i="1"/>
  <c r="AG2196" i="1"/>
  <c r="AH2493" i="1"/>
  <c r="AG2493" i="1"/>
  <c r="AH1624" i="1"/>
  <c r="AG1624" i="1"/>
  <c r="AG1777" i="1"/>
  <c r="AH1777" i="1"/>
  <c r="AH986" i="1"/>
  <c r="AG986" i="1"/>
  <c r="AH2172" i="1"/>
  <c r="AG2172" i="1"/>
  <c r="AH2394" i="1"/>
  <c r="AG2394" i="1"/>
  <c r="AH1307" i="1"/>
  <c r="AG1307" i="1"/>
  <c r="AH2002" i="1"/>
  <c r="AG2002" i="1"/>
  <c r="AH1519" i="1"/>
  <c r="AG1519" i="1"/>
  <c r="AH2525" i="1"/>
  <c r="AG2525" i="1"/>
  <c r="AH2263" i="1"/>
  <c r="AG2263" i="1"/>
  <c r="AH2576" i="1"/>
  <c r="AG2576" i="1"/>
  <c r="AG1164" i="1"/>
  <c r="AH1164" i="1"/>
  <c r="AH1836" i="1"/>
  <c r="AG1836" i="1"/>
  <c r="AH2483" i="1"/>
  <c r="AG2483" i="1"/>
  <c r="AH1935" i="1"/>
  <c r="AG1935" i="1"/>
  <c r="AH2517" i="1"/>
  <c r="AG2517" i="1"/>
  <c r="AH2707" i="1"/>
  <c r="AG2707" i="1"/>
  <c r="AH2627" i="1"/>
  <c r="AG2627" i="1"/>
  <c r="AG2417" i="1"/>
  <c r="AH2417" i="1"/>
  <c r="AH1721" i="1"/>
  <c r="AG1721" i="1"/>
  <c r="AH2024" i="1"/>
  <c r="AG2024" i="1"/>
  <c r="AH1691" i="1"/>
  <c r="AG1691" i="1"/>
  <c r="AH2065" i="1"/>
  <c r="AG2065" i="1"/>
  <c r="AH1544" i="1"/>
  <c r="AG1544" i="1"/>
  <c r="AH2547" i="1"/>
  <c r="AG2547" i="1"/>
  <c r="AH2656" i="1"/>
  <c r="AG2656" i="1"/>
  <c r="AH2616" i="1"/>
  <c r="AG2616" i="1"/>
  <c r="AH2090" i="1"/>
  <c r="AG2090" i="1"/>
  <c r="AH1561" i="1"/>
  <c r="AG1561" i="1"/>
  <c r="AH1857" i="1"/>
  <c r="AG1857" i="1"/>
  <c r="AH1302" i="1"/>
  <c r="AG1302" i="1"/>
  <c r="AH1714" i="1"/>
  <c r="AG1714" i="1"/>
  <c r="AH1543" i="1"/>
  <c r="AG1543" i="1"/>
  <c r="AH2207" i="1"/>
  <c r="AG2207" i="1"/>
  <c r="AG2655" i="1"/>
  <c r="AH2655" i="1"/>
  <c r="AH2284" i="1"/>
  <c r="AG2284" i="1"/>
  <c r="AH1668" i="1"/>
  <c r="AG1668" i="1"/>
  <c r="AH1782" i="1"/>
  <c r="AG1782" i="1"/>
  <c r="AH2291" i="1"/>
  <c r="AG2291" i="1"/>
  <c r="AH2507" i="1"/>
  <c r="AG2507" i="1"/>
  <c r="AH2136" i="1"/>
  <c r="AG2136" i="1"/>
  <c r="AH1909" i="1"/>
  <c r="AG1909" i="1"/>
  <c r="AH2035" i="1"/>
  <c r="AG2035" i="1"/>
  <c r="AH2015" i="1"/>
  <c r="AG2015" i="1"/>
  <c r="AG2489" i="1"/>
  <c r="AH2489" i="1"/>
  <c r="AH2315" i="1"/>
  <c r="AG2315" i="1"/>
  <c r="AH2561" i="1"/>
  <c r="AG2561" i="1"/>
  <c r="AH2361" i="1"/>
  <c r="AG2361" i="1"/>
  <c r="AH2192" i="1"/>
  <c r="AG2192" i="1"/>
  <c r="AH1918" i="1"/>
  <c r="AG1918" i="1"/>
  <c r="AG1219" i="1"/>
  <c r="AH1219" i="1"/>
  <c r="AH2051" i="1"/>
  <c r="AG2051" i="1"/>
  <c r="AH1552" i="1"/>
  <c r="AG1552" i="1"/>
  <c r="AH2380" i="1"/>
  <c r="AG2380" i="1"/>
  <c r="AH2325" i="1"/>
  <c r="AG2325" i="1"/>
  <c r="AH2566" i="1"/>
  <c r="AG2566" i="1"/>
  <c r="AH2541" i="1"/>
  <c r="AG2541" i="1"/>
  <c r="AH2578" i="1"/>
  <c r="AG2578" i="1"/>
  <c r="AH1751" i="1"/>
  <c r="AG1751" i="1"/>
  <c r="AH2081" i="1"/>
  <c r="AG2081" i="1"/>
  <c r="AH1526" i="1"/>
  <c r="AG1526" i="1"/>
  <c r="AH1867" i="1"/>
  <c r="AG1867" i="1"/>
  <c r="AG802" i="1"/>
  <c r="AH802" i="1"/>
  <c r="AH2223" i="1"/>
  <c r="AG2223" i="1"/>
  <c r="AH2641" i="1"/>
  <c r="AG2641" i="1"/>
  <c r="AH2608" i="1"/>
  <c r="AG2608" i="1"/>
  <c r="AH2036" i="1"/>
  <c r="AG2036" i="1"/>
  <c r="AG1483" i="1"/>
  <c r="AH1483" i="1"/>
  <c r="AG1830" i="1"/>
  <c r="AH1830" i="1"/>
  <c r="AH2283" i="1"/>
  <c r="AG2283" i="1"/>
  <c r="AG2130" i="1"/>
  <c r="AH2130" i="1"/>
  <c r="AH2332" i="1"/>
  <c r="AG2332" i="1"/>
  <c r="AH2229" i="1"/>
  <c r="AG2229" i="1"/>
  <c r="AH2382" i="1"/>
  <c r="AG2382" i="1"/>
  <c r="AH738" i="1"/>
  <c r="AG738" i="1"/>
  <c r="AH1673" i="1"/>
  <c r="AG1673" i="1"/>
  <c r="AH1585" i="1"/>
  <c r="AG1585" i="1"/>
  <c r="AH1981" i="1"/>
  <c r="AG1981" i="1"/>
  <c r="AH1287" i="1"/>
  <c r="AG1287" i="1"/>
  <c r="AH2381" i="1"/>
  <c r="AG2381" i="1"/>
  <c r="AH2286" i="1"/>
  <c r="AG2286" i="1"/>
  <c r="AH2565" i="1"/>
  <c r="AG2565" i="1"/>
  <c r="AH1479" i="1"/>
  <c r="AG1479" i="1"/>
  <c r="AH1809" i="1"/>
  <c r="AG1809" i="1"/>
  <c r="AH1852" i="1"/>
  <c r="AG1852" i="1"/>
  <c r="AH1688" i="1"/>
  <c r="AG1688" i="1"/>
  <c r="AH2424" i="1"/>
  <c r="AG2424" i="1"/>
  <c r="AH2552" i="1"/>
  <c r="AG2552" i="1"/>
  <c r="AH2181" i="1"/>
  <c r="AG2181" i="1"/>
  <c r="AH2601" i="1"/>
  <c r="AG2601" i="1"/>
  <c r="AH2575" i="1"/>
  <c r="AG2575" i="1"/>
  <c r="AH1012" i="1"/>
  <c r="AG1012" i="1"/>
  <c r="AH1967" i="1"/>
  <c r="AG1967" i="1"/>
  <c r="AH1712" i="1"/>
  <c r="AG1712" i="1"/>
  <c r="AH1396" i="1"/>
  <c r="AG1396" i="1"/>
  <c r="AH2278" i="1"/>
  <c r="AG2278" i="1"/>
  <c r="AH2421" i="1"/>
  <c r="AG2421" i="1"/>
  <c r="AH1556" i="1"/>
  <c r="AG1556" i="1"/>
  <c r="AH2254" i="1"/>
  <c r="AG2254" i="1"/>
  <c r="AH2351" i="1"/>
  <c r="AG2351" i="1"/>
  <c r="AH2589" i="1"/>
  <c r="AG2589" i="1"/>
  <c r="AH2697" i="1"/>
  <c r="AG2697" i="1"/>
  <c r="AH1709" i="1"/>
  <c r="AG1709" i="1"/>
  <c r="AH1781" i="1"/>
  <c r="AG1781" i="1"/>
  <c r="AH1744" i="1"/>
  <c r="AG1744" i="1"/>
  <c r="AH2186" i="1"/>
  <c r="AG2186" i="1"/>
  <c r="AH2137" i="1"/>
  <c r="AG2137" i="1"/>
  <c r="AH2529" i="1"/>
  <c r="AG2529" i="1"/>
  <c r="AH2614" i="1"/>
  <c r="AG2614" i="1"/>
  <c r="AH2560" i="1"/>
  <c r="AG2560" i="1"/>
  <c r="AG1485" i="1"/>
  <c r="AH1485" i="1"/>
  <c r="AH2012" i="1"/>
  <c r="AG2012" i="1"/>
  <c r="AH2074" i="1"/>
  <c r="AG2074" i="1"/>
  <c r="AG1815" i="1"/>
  <c r="AH1815" i="1"/>
  <c r="AH2139" i="1"/>
  <c r="AG2139" i="1"/>
  <c r="AH2301" i="1"/>
  <c r="AG2301" i="1"/>
  <c r="AH2310" i="1"/>
  <c r="AG2310" i="1"/>
  <c r="AH2158" i="1"/>
  <c r="AG2158" i="1"/>
  <c r="AH2715" i="1"/>
  <c r="AG2715" i="1"/>
  <c r="AH2654" i="1"/>
  <c r="AG2654" i="1"/>
  <c r="AH1247" i="1"/>
  <c r="AG1247" i="1"/>
  <c r="AH1355" i="1"/>
  <c r="AG1355" i="1"/>
  <c r="AH1385" i="1"/>
  <c r="AG1385" i="1"/>
  <c r="AH1204" i="1"/>
  <c r="AG1204" i="1"/>
  <c r="AG852" i="1"/>
  <c r="AH852" i="1"/>
  <c r="AH782" i="1"/>
  <c r="AG782" i="1"/>
  <c r="AH1223" i="1"/>
  <c r="AG1223" i="1"/>
  <c r="AH1070" i="1"/>
  <c r="AG1070" i="1"/>
  <c r="AH1536" i="1"/>
  <c r="AG1536" i="1"/>
  <c r="AH1776" i="1"/>
  <c r="AG1776" i="1"/>
  <c r="AH1474" i="1"/>
  <c r="AG1474" i="1"/>
  <c r="AH945" i="1"/>
  <c r="AG945" i="1"/>
  <c r="AH944" i="1"/>
  <c r="AG944" i="1"/>
  <c r="AG755" i="1"/>
  <c r="AH755" i="1"/>
  <c r="AG1068" i="1"/>
  <c r="AH1068" i="1"/>
  <c r="AH1077" i="1"/>
  <c r="AG1077" i="1"/>
  <c r="AH965" i="1"/>
  <c r="AG965" i="1"/>
  <c r="AH800" i="1"/>
  <c r="AG800" i="1"/>
  <c r="AH1971" i="1"/>
  <c r="AG1971" i="1"/>
  <c r="AH1203" i="1"/>
  <c r="AG1203" i="1"/>
  <c r="AH905" i="1"/>
  <c r="AG905" i="1"/>
  <c r="AH1615" i="1"/>
  <c r="AG1615" i="1"/>
  <c r="AH1217" i="1"/>
  <c r="AG1217" i="1"/>
  <c r="AH823" i="1"/>
  <c r="AG823" i="1"/>
  <c r="AG1066" i="1"/>
  <c r="AH1066" i="1"/>
  <c r="AH1571" i="1"/>
  <c r="AG1571" i="1"/>
  <c r="AG1221" i="1"/>
  <c r="AH1221" i="1"/>
  <c r="AH1348" i="1"/>
  <c r="AG1348" i="1"/>
  <c r="AH978" i="1"/>
  <c r="AG978" i="1"/>
  <c r="AH797" i="1"/>
  <c r="AG797" i="1"/>
  <c r="AH1145" i="1"/>
  <c r="AG1145" i="1"/>
  <c r="AH895" i="1"/>
  <c r="AG895" i="1"/>
  <c r="AH1611" i="1"/>
  <c r="AG1611" i="1"/>
  <c r="AH786" i="1"/>
  <c r="AG786" i="1"/>
  <c r="AH1640" i="1"/>
  <c r="AG1640" i="1"/>
  <c r="AH1760" i="1"/>
  <c r="AG1760" i="1"/>
  <c r="AH2178" i="1"/>
  <c r="AG2178" i="1"/>
  <c r="AH2282" i="1"/>
  <c r="AG2282" i="1"/>
  <c r="AH1371" i="1"/>
  <c r="AG1371" i="1"/>
  <c r="AH2434" i="1"/>
  <c r="AG2434" i="1"/>
  <c r="AH2617" i="1"/>
  <c r="AG2617" i="1"/>
  <c r="AH2586" i="1"/>
  <c r="AG2586" i="1"/>
  <c r="AH1907" i="1"/>
  <c r="AG1907" i="1"/>
  <c r="AG2441" i="1"/>
  <c r="AH2441" i="1"/>
  <c r="AG2634" i="1"/>
  <c r="AH2634" i="1"/>
  <c r="AH2161" i="1"/>
  <c r="AG2161" i="1"/>
  <c r="AH1898" i="1"/>
  <c r="AG1898" i="1"/>
  <c r="AG2010" i="1"/>
  <c r="AH2010" i="1"/>
  <c r="AG2344" i="1"/>
  <c r="AH2344" i="1"/>
  <c r="AG1900" i="1"/>
  <c r="AH1900" i="1"/>
  <c r="AH2556" i="1"/>
  <c r="AG2556" i="1"/>
  <c r="AH2458" i="1"/>
  <c r="AG2458" i="1"/>
  <c r="AH1710" i="1"/>
  <c r="AG1710" i="1"/>
  <c r="AH1794" i="1"/>
  <c r="AG1794" i="1"/>
  <c r="AH1537" i="1"/>
  <c r="AG1537" i="1"/>
  <c r="AH2191" i="1"/>
  <c r="AG2191" i="1"/>
  <c r="AH2527" i="1"/>
  <c r="AG2527" i="1"/>
  <c r="AH1811" i="1"/>
  <c r="AG1811" i="1"/>
  <c r="AH2446" i="1"/>
  <c r="AG2446" i="1"/>
  <c r="AH1190" i="1"/>
  <c r="AG1190" i="1"/>
  <c r="AH1662" i="1"/>
  <c r="AG1662" i="1"/>
  <c r="AH1883" i="1"/>
  <c r="AG1883" i="1"/>
  <c r="AH1185" i="1"/>
  <c r="AG1185" i="1"/>
  <c r="AH1911" i="1"/>
  <c r="AG1911" i="1"/>
  <c r="AH1750" i="1"/>
  <c r="AG1750" i="1"/>
  <c r="AH2242" i="1"/>
  <c r="AG2242" i="1"/>
  <c r="AH1686" i="1"/>
  <c r="AG1686" i="1"/>
  <c r="AH2472" i="1"/>
  <c r="AG2472" i="1"/>
  <c r="AH2723" i="1"/>
  <c r="AG2723" i="1"/>
  <c r="AH1739" i="1"/>
  <c r="AG1739" i="1"/>
  <c r="AH2403" i="1"/>
  <c r="AG2403" i="1"/>
  <c r="AH1731" i="1"/>
  <c r="AG1731" i="1"/>
  <c r="AG2079" i="1"/>
  <c r="AH2079" i="1"/>
  <c r="AH2451" i="1"/>
  <c r="AG2451" i="1"/>
  <c r="AG1557" i="1"/>
  <c r="AH1557" i="1"/>
  <c r="AH2642" i="1"/>
  <c r="AG2642" i="1"/>
  <c r="AH2562" i="1"/>
  <c r="AG2562" i="1"/>
  <c r="AG2633" i="1"/>
  <c r="AH2633" i="1"/>
  <c r="AH2629" i="1"/>
  <c r="AG2629" i="1"/>
  <c r="AH1888" i="1"/>
  <c r="AG1888" i="1"/>
  <c r="AH1349" i="1"/>
  <c r="AG1349" i="1"/>
  <c r="AH1931" i="1"/>
  <c r="AG1931" i="1"/>
  <c r="AH1767" i="1"/>
  <c r="AG1767" i="1"/>
  <c r="AH2445" i="1"/>
  <c r="AG2445" i="1"/>
  <c r="AH2292" i="1"/>
  <c r="AG2292" i="1"/>
  <c r="AH1660" i="1"/>
  <c r="AG1660" i="1"/>
  <c r="AH2449" i="1"/>
  <c r="AG2449" i="1"/>
  <c r="AH2659" i="1"/>
  <c r="AG2659" i="1"/>
  <c r="AH2597" i="1"/>
  <c r="AG2597" i="1"/>
  <c r="AH2324" i="1"/>
  <c r="AG2324" i="1"/>
  <c r="AG2103" i="1"/>
  <c r="AH2103" i="1"/>
  <c r="AH1590" i="1"/>
  <c r="AG1590" i="1"/>
  <c r="AH1899" i="1"/>
  <c r="AG1899" i="1"/>
  <c r="AH1401" i="1"/>
  <c r="AG1401" i="1"/>
  <c r="AH1958" i="1"/>
  <c r="AG1958" i="1"/>
  <c r="AH1235" i="1"/>
  <c r="AG1235" i="1"/>
  <c r="AG2365" i="1"/>
  <c r="AH2365" i="1"/>
  <c r="AH2107" i="1"/>
  <c r="AG2107" i="1"/>
  <c r="AH1609" i="1"/>
  <c r="AG1609" i="1"/>
  <c r="AH1910" i="1"/>
  <c r="AG1910" i="1"/>
  <c r="AH1242" i="1"/>
  <c r="AG1242" i="1"/>
  <c r="AH2455" i="1"/>
  <c r="AG2455" i="1"/>
  <c r="AG2321" i="1"/>
  <c r="AH2321" i="1"/>
  <c r="AH1810" i="1"/>
  <c r="AG1810" i="1"/>
  <c r="AH2694" i="1"/>
  <c r="AG2694" i="1"/>
  <c r="AH2290" i="1"/>
  <c r="AG2290" i="1"/>
  <c r="AH2395" i="1"/>
  <c r="AG2395" i="1"/>
  <c r="AH1923" i="1"/>
  <c r="AG1923" i="1"/>
  <c r="AG1317" i="1"/>
  <c r="AH1317" i="1"/>
  <c r="AG1816" i="1"/>
  <c r="AH1816" i="1"/>
  <c r="AG2201" i="1"/>
  <c r="AH2201" i="1"/>
  <c r="AH2515" i="1"/>
  <c r="AG2515" i="1"/>
  <c r="AH2025" i="1"/>
  <c r="AG2025" i="1"/>
  <c r="AH2587" i="1"/>
  <c r="AG2587" i="1"/>
  <c r="AH2567" i="1"/>
  <c r="AG2567" i="1"/>
  <c r="AH2461" i="1"/>
  <c r="AG2461" i="1"/>
  <c r="AH1829" i="1"/>
  <c r="AG1829" i="1"/>
  <c r="AG1656" i="1"/>
  <c r="AH1656" i="1"/>
  <c r="AG1960" i="1"/>
  <c r="AH1960" i="1"/>
  <c r="AH1065" i="1"/>
  <c r="AG1065" i="1"/>
  <c r="AH1982" i="1"/>
  <c r="AG1982" i="1"/>
  <c r="AH2406" i="1"/>
  <c r="AG2406" i="1"/>
  <c r="AH2270" i="1"/>
  <c r="AG2270" i="1"/>
  <c r="AG2464" i="1"/>
  <c r="AH2464" i="1"/>
  <c r="AH2369" i="1"/>
  <c r="AG2369" i="1"/>
  <c r="AH2248" i="1"/>
  <c r="AG2248" i="1"/>
  <c r="AH2267" i="1"/>
  <c r="AG2267" i="1"/>
  <c r="AH949" i="1"/>
  <c r="AG949" i="1"/>
  <c r="AH1832" i="1"/>
  <c r="AG1832" i="1"/>
  <c r="AH2086" i="1"/>
  <c r="AG2086" i="1"/>
  <c r="AH914" i="1"/>
  <c r="AG914" i="1"/>
  <c r="AH1998" i="1"/>
  <c r="AG1998" i="1"/>
  <c r="AH2502" i="1"/>
  <c r="AG2502" i="1"/>
  <c r="AH1873" i="1"/>
  <c r="AG1873" i="1"/>
  <c r="AH2568" i="1"/>
  <c r="AG2568" i="1"/>
  <c r="AH2675" i="1"/>
  <c r="AG2675" i="1"/>
  <c r="AH1229" i="1"/>
  <c r="AG1229" i="1"/>
  <c r="AH1683" i="1"/>
  <c r="AG1683" i="1"/>
  <c r="AH1956" i="1"/>
  <c r="AG1956" i="1"/>
  <c r="AH1870" i="1"/>
  <c r="AG1870" i="1"/>
  <c r="AH2305" i="1"/>
  <c r="AG2305" i="1"/>
  <c r="AH1277" i="1"/>
  <c r="AG1277" i="1"/>
  <c r="AH2725" i="1"/>
  <c r="AG2725" i="1"/>
  <c r="AH2422" i="1"/>
  <c r="AG2422" i="1"/>
  <c r="AH2639" i="1"/>
  <c r="AG2639" i="1"/>
  <c r="AH1168" i="1"/>
  <c r="AG1168" i="1"/>
  <c r="AH1864" i="1"/>
  <c r="AG1864" i="1"/>
  <c r="AH1076" i="1"/>
  <c r="AG1076" i="1"/>
  <c r="AH2185" i="1"/>
  <c r="AG2185" i="1"/>
  <c r="AH2384" i="1"/>
  <c r="AG2384" i="1"/>
  <c r="AG2606" i="1"/>
  <c r="AH2606" i="1"/>
  <c r="AH2162" i="1"/>
  <c r="AG2162" i="1"/>
  <c r="AH1831" i="1"/>
  <c r="AG1831" i="1"/>
  <c r="AH1083" i="1"/>
  <c r="AG1083" i="1"/>
  <c r="AH1616" i="1"/>
  <c r="AG1616" i="1"/>
  <c r="AH1728" i="1"/>
  <c r="AG1728" i="1"/>
  <c r="AH1937" i="1"/>
  <c r="AG1937" i="1"/>
  <c r="AH2287" i="1"/>
  <c r="AG2287" i="1"/>
  <c r="AH2425" i="1"/>
  <c r="AG2425" i="1"/>
  <c r="AH2268" i="1"/>
  <c r="AG2268" i="1"/>
  <c r="AH2452" i="1"/>
  <c r="AG2452" i="1"/>
  <c r="AH2360" i="1"/>
  <c r="AG2360" i="1"/>
  <c r="AH2486" i="1"/>
  <c r="AG2486" i="1"/>
  <c r="AG2706" i="1"/>
  <c r="AH2706" i="1"/>
  <c r="AH1230" i="1"/>
  <c r="AG1230" i="1"/>
  <c r="AH1764" i="1"/>
  <c r="AG1764" i="1"/>
  <c r="AH1713" i="1"/>
  <c r="AG1713" i="1"/>
  <c r="AH2027" i="1"/>
  <c r="AG2027" i="1"/>
  <c r="AH2164" i="1"/>
  <c r="AG2164" i="1"/>
  <c r="AH2460" i="1"/>
  <c r="AG2460" i="1"/>
  <c r="AH2308" i="1"/>
  <c r="AG2308" i="1"/>
  <c r="AH2476" i="1"/>
  <c r="AG2476" i="1"/>
  <c r="AH2492" i="1"/>
  <c r="AG2492" i="1"/>
  <c r="AH2615" i="1"/>
  <c r="AG2615" i="1"/>
  <c r="AH2442" i="1"/>
  <c r="AG2442" i="1"/>
  <c r="AH734" i="1"/>
  <c r="AG734" i="1"/>
  <c r="AH1196" i="1"/>
  <c r="AG1196" i="1"/>
  <c r="AH950" i="1"/>
  <c r="AG950" i="1"/>
  <c r="AH904" i="1"/>
  <c r="AG904" i="1"/>
  <c r="AH1026" i="1"/>
  <c r="AG1026" i="1"/>
  <c r="AH1789" i="1"/>
  <c r="AG1789" i="1"/>
  <c r="AH849" i="1"/>
  <c r="AG849" i="1"/>
  <c r="AH987" i="1"/>
  <c r="AG987" i="1"/>
  <c r="AH1089" i="1"/>
  <c r="AG1089" i="1"/>
  <c r="AG1319" i="1"/>
  <c r="AH1319" i="1"/>
  <c r="AH1989" i="1"/>
  <c r="AG1989" i="1"/>
  <c r="AH1100" i="1"/>
  <c r="AG1100" i="1"/>
  <c r="AG765" i="1"/>
  <c r="AH765" i="1"/>
  <c r="AH1628" i="1"/>
  <c r="AG1628" i="1"/>
  <c r="AH1785" i="1"/>
  <c r="AG1785" i="1"/>
  <c r="AH872" i="1"/>
  <c r="AG872" i="1"/>
  <c r="AH1997" i="1"/>
  <c r="AG1997" i="1"/>
  <c r="AG1053" i="1"/>
  <c r="AH1053" i="1"/>
  <c r="AG931" i="1"/>
  <c r="AH931" i="1"/>
  <c r="AH1542" i="1"/>
  <c r="AG1542" i="1"/>
  <c r="AH1408" i="1"/>
  <c r="AG1408" i="1"/>
  <c r="AH1419" i="1"/>
  <c r="AG1419" i="1"/>
  <c r="AH1160" i="1"/>
  <c r="AG1160" i="1"/>
  <c r="AG912" i="1"/>
  <c r="AH912" i="1"/>
  <c r="AH777" i="1"/>
  <c r="AG777" i="1"/>
  <c r="AH1296" i="1"/>
  <c r="AG1296" i="1"/>
  <c r="AH1249" i="1"/>
  <c r="AG1249" i="1"/>
  <c r="AH870" i="1"/>
  <c r="AG870" i="1"/>
  <c r="AH1369" i="1"/>
  <c r="AG1369" i="1"/>
  <c r="AG947" i="1"/>
  <c r="AH947" i="1"/>
  <c r="AH919" i="1"/>
  <c r="AG919" i="1"/>
  <c r="AH1484" i="1"/>
  <c r="AG1484" i="1"/>
  <c r="AH1024" i="1"/>
  <c r="AG1024" i="1"/>
  <c r="AH789" i="1"/>
  <c r="AG789" i="1"/>
  <c r="AH1276" i="1"/>
  <c r="AG1276" i="1"/>
  <c r="AH1427" i="1"/>
  <c r="AG1427" i="1"/>
  <c r="AH1034" i="1"/>
  <c r="AG1034" i="1"/>
  <c r="AH830" i="1"/>
  <c r="AG830" i="1"/>
  <c r="AH2018" i="1"/>
  <c r="AG2018" i="1"/>
  <c r="AH1541" i="1"/>
  <c r="AG1541" i="1"/>
  <c r="AH952" i="1"/>
  <c r="AG952" i="1"/>
  <c r="AG958" i="1"/>
  <c r="AH958" i="1"/>
  <c r="AG1367" i="1"/>
  <c r="AH1367" i="1"/>
  <c r="AH1088" i="1"/>
  <c r="AG1088" i="1"/>
  <c r="AH1086" i="1"/>
  <c r="AG1086" i="1"/>
  <c r="AH748" i="1"/>
  <c r="AG748" i="1"/>
  <c r="AH1309" i="1"/>
  <c r="AG1309" i="1"/>
  <c r="AH1260" i="1"/>
  <c r="AG1260" i="1"/>
  <c r="AH775" i="1"/>
  <c r="AG775" i="1"/>
  <c r="AH954" i="1"/>
  <c r="AG954" i="1"/>
  <c r="AH1626" i="1"/>
  <c r="AG1626" i="1"/>
  <c r="AH1855" i="1"/>
  <c r="AG1855" i="1"/>
  <c r="AH1539" i="1"/>
  <c r="AG1539" i="1"/>
  <c r="AH1350" i="1"/>
  <c r="AG1350" i="1"/>
  <c r="AH2326" i="1"/>
  <c r="AG2326" i="1"/>
  <c r="AH2131" i="1"/>
  <c r="AG2131" i="1"/>
  <c r="AG1342" i="1"/>
  <c r="AH1342" i="1"/>
  <c r="AG1151" i="1"/>
  <c r="AH1151" i="1"/>
  <c r="AH2275" i="1"/>
  <c r="AG2275" i="1"/>
  <c r="AH2182" i="1"/>
  <c r="AG2182" i="1"/>
  <c r="AH2649" i="1"/>
  <c r="AG2649" i="1"/>
  <c r="AG2632" i="1"/>
  <c r="AH2632" i="1"/>
  <c r="AH1380" i="1"/>
  <c r="AG1380" i="1"/>
  <c r="AG2029" i="1"/>
  <c r="AH2029" i="1"/>
  <c r="AH1698" i="1"/>
  <c r="AG1698" i="1"/>
  <c r="AH1565" i="1"/>
  <c r="AG1565" i="1"/>
  <c r="AH1945" i="1"/>
  <c r="AG1945" i="1"/>
  <c r="AH1048" i="1"/>
  <c r="AG1048" i="1"/>
  <c r="AH2140" i="1"/>
  <c r="AG2140" i="1"/>
  <c r="AH2379" i="1"/>
  <c r="AG2379" i="1"/>
  <c r="AH2660" i="1"/>
  <c r="AG2660" i="1"/>
  <c r="AH2098" i="1"/>
  <c r="AG2098" i="1"/>
  <c r="AH1574" i="1"/>
  <c r="AG1574" i="1"/>
  <c r="AH1189" i="1"/>
  <c r="AG1189" i="1"/>
  <c r="AH2212" i="1"/>
  <c r="AG2212" i="1"/>
  <c r="AH2668" i="1"/>
  <c r="AG2668" i="1"/>
  <c r="AH2217" i="1"/>
  <c r="AG2217" i="1"/>
  <c r="AH1772" i="1"/>
  <c r="AG1772" i="1"/>
  <c r="AH2450" i="1"/>
  <c r="AG2450" i="1"/>
  <c r="AH2302" i="1"/>
  <c r="AG2302" i="1"/>
  <c r="AH1669" i="1"/>
  <c r="AG1669" i="1"/>
  <c r="AH2226" i="1"/>
  <c r="AG2226" i="1"/>
  <c r="AH2454" i="1"/>
  <c r="AG2454" i="1"/>
  <c r="AH2676" i="1"/>
  <c r="AG2676" i="1"/>
  <c r="AH2673" i="1"/>
  <c r="AG2673" i="1"/>
  <c r="AH2602" i="1"/>
  <c r="AG2602" i="1"/>
  <c r="AH2234" i="1"/>
  <c r="AG2234" i="1"/>
  <c r="AH1410" i="1"/>
  <c r="AG1410" i="1"/>
  <c r="AH1963" i="1"/>
  <c r="AG1963" i="1"/>
  <c r="AH1790" i="1"/>
  <c r="AG1790" i="1"/>
  <c r="AH2231" i="1"/>
  <c r="AG2231" i="1"/>
  <c r="AH2459" i="1"/>
  <c r="AG2459" i="1"/>
  <c r="AG2680" i="1"/>
  <c r="AH2680" i="1"/>
  <c r="AG2610" i="1"/>
  <c r="AH2610" i="1"/>
  <c r="AH1736" i="1"/>
  <c r="AG1736" i="1"/>
  <c r="AH2073" i="1"/>
  <c r="AG2073" i="1"/>
  <c r="AH2089" i="1"/>
  <c r="AG2089" i="1"/>
  <c r="AG1559" i="1"/>
  <c r="AH1559" i="1"/>
  <c r="AH2385" i="1"/>
  <c r="AG2385" i="1"/>
  <c r="AH2330" i="1"/>
  <c r="AG2330" i="1"/>
  <c r="AH2623" i="1"/>
  <c r="AG2623" i="1"/>
  <c r="AH1716" i="1"/>
  <c r="AG1716" i="1"/>
  <c r="AH1359" i="1"/>
  <c r="AG1359" i="1"/>
  <c r="AH1699" i="1"/>
  <c r="AG1699" i="1"/>
  <c r="AH2147" i="1"/>
  <c r="AG2147" i="1"/>
  <c r="AG2439" i="1"/>
  <c r="AH2439" i="1"/>
  <c r="AG1957" i="1"/>
  <c r="AH1957" i="1"/>
  <c r="AH2713" i="1"/>
  <c r="AG2713" i="1"/>
  <c r="AH1546" i="1"/>
  <c r="AG1546" i="1"/>
  <c r="AH1765" i="1"/>
  <c r="AG1765" i="1"/>
  <c r="AH1666" i="1"/>
  <c r="AG1666" i="1"/>
  <c r="AH2011" i="1"/>
  <c r="AG2011" i="1"/>
  <c r="AG2202" i="1"/>
  <c r="AH2202" i="1"/>
  <c r="AH2436" i="1"/>
  <c r="AG2436" i="1"/>
  <c r="AH2661" i="1"/>
  <c r="AG2661" i="1"/>
  <c r="AG2536" i="1"/>
  <c r="AH2536" i="1"/>
  <c r="AH2692" i="1"/>
  <c r="AG2692" i="1"/>
  <c r="AH1641" i="1"/>
  <c r="AG1641" i="1"/>
  <c r="AH2014" i="1"/>
  <c r="AG2014" i="1"/>
  <c r="AH1477" i="1"/>
  <c r="AG1477" i="1"/>
  <c r="AH2518" i="1"/>
  <c r="AG2518" i="1"/>
  <c r="AH2397" i="1"/>
  <c r="AG2397" i="1"/>
  <c r="AH2069" i="1"/>
  <c r="AG2069" i="1"/>
  <c r="AH2523" i="1"/>
  <c r="AG2523" i="1"/>
  <c r="AH2573" i="1"/>
  <c r="AG2573" i="1"/>
  <c r="AH2039" i="1"/>
  <c r="AG2039" i="1"/>
  <c r="AG1486" i="1"/>
  <c r="AH1486" i="1"/>
  <c r="AH1814" i="1"/>
  <c r="AG1814" i="1"/>
  <c r="AH836" i="1"/>
  <c r="AG836" i="1"/>
  <c r="AH1694" i="1"/>
  <c r="AG1694" i="1"/>
  <c r="AH2428" i="1"/>
  <c r="AG2428" i="1"/>
  <c r="AH2233" i="1"/>
  <c r="AG2233" i="1"/>
  <c r="AH2613" i="1"/>
  <c r="AG2613" i="1"/>
  <c r="AH2580" i="1"/>
  <c r="AG2580" i="1"/>
  <c r="AH2698" i="1"/>
  <c r="AG2698" i="1"/>
  <c r="AH1973" i="1"/>
  <c r="AG1973" i="1"/>
  <c r="AH1441" i="1"/>
  <c r="AG1441" i="1"/>
  <c r="AH2160" i="1"/>
  <c r="AG2160" i="1"/>
  <c r="AG1630" i="1"/>
  <c r="AH1630" i="1"/>
  <c r="AH2696" i="1"/>
  <c r="AG2696" i="1"/>
  <c r="AH1672" i="1"/>
  <c r="AG1672" i="1"/>
  <c r="AH1990" i="1"/>
  <c r="AG1990" i="1"/>
  <c r="AH1456" i="1"/>
  <c r="AG1456" i="1"/>
  <c r="AH2100" i="1"/>
  <c r="AG2100" i="1"/>
  <c r="AH2414" i="1"/>
  <c r="AG2414" i="1"/>
  <c r="AH2289" i="1"/>
  <c r="AG2289" i="1"/>
  <c r="AH808" i="1"/>
  <c r="AG808" i="1"/>
  <c r="AG1127" i="1"/>
  <c r="AH1127" i="1"/>
  <c r="AG1173" i="1"/>
  <c r="AH1173" i="1"/>
  <c r="AG859" i="1"/>
  <c r="AH859" i="1"/>
  <c r="AG970" i="1"/>
  <c r="AH970" i="1"/>
  <c r="AH1409" i="1"/>
  <c r="AG1409" i="1"/>
  <c r="AH1227" i="1"/>
  <c r="AG1227" i="1"/>
  <c r="AH2030" i="1"/>
  <c r="AG2030" i="1"/>
  <c r="AH847" i="1"/>
  <c r="AG847" i="1"/>
  <c r="AH1383" i="1"/>
  <c r="AG1383" i="1"/>
  <c r="AG811" i="1"/>
  <c r="AH811" i="1"/>
  <c r="AH817" i="1"/>
  <c r="AG817" i="1"/>
  <c r="AH1979" i="1"/>
  <c r="AG1979" i="1"/>
  <c r="AH735" i="1"/>
  <c r="AG735" i="1"/>
  <c r="AH1064" i="1"/>
  <c r="AG1064" i="1"/>
  <c r="AH1289" i="1"/>
  <c r="AG1289" i="1"/>
  <c r="AG1270" i="1"/>
  <c r="AH1270" i="1"/>
  <c r="AG1030" i="1"/>
  <c r="AH1030" i="1"/>
  <c r="AH1430" i="1"/>
  <c r="AG1430" i="1"/>
  <c r="AG813" i="1"/>
  <c r="AH813" i="1"/>
  <c r="AH1098" i="1"/>
  <c r="AG1098" i="1"/>
  <c r="AH1306" i="1"/>
  <c r="AG1306" i="1"/>
  <c r="AH1335" i="1"/>
  <c r="AG1335" i="1"/>
  <c r="AH1723" i="1"/>
  <c r="AG1723" i="1"/>
  <c r="AG1437" i="1"/>
  <c r="AH1437" i="1"/>
  <c r="AH1244" i="1"/>
  <c r="AG1244" i="1"/>
  <c r="AH1129" i="1"/>
  <c r="AG1129" i="1"/>
  <c r="AH822" i="1"/>
  <c r="AG822" i="1"/>
  <c r="AG763" i="1"/>
  <c r="AH763" i="1"/>
  <c r="AH1275" i="1"/>
  <c r="AG1275" i="1"/>
  <c r="AH1037" i="1"/>
  <c r="AG1037" i="1"/>
  <c r="AH1944" i="1"/>
  <c r="AG1944" i="1"/>
  <c r="AH1447" i="1"/>
  <c r="AG1447" i="1"/>
  <c r="AH818" i="1"/>
  <c r="AG818" i="1"/>
  <c r="AH1407" i="1"/>
  <c r="AG1407" i="1"/>
  <c r="AG1983" i="1"/>
  <c r="AH1983" i="1"/>
  <c r="AG1234" i="1"/>
  <c r="AH1234" i="1"/>
  <c r="AH1142" i="1"/>
  <c r="AG1142" i="1"/>
  <c r="AH955" i="1"/>
  <c r="AG955" i="1"/>
  <c r="AG995" i="1"/>
  <c r="AH995" i="1"/>
  <c r="AH1386" i="1"/>
  <c r="AG1386" i="1"/>
  <c r="AH1453" i="1"/>
  <c r="AG1453" i="1"/>
  <c r="AH1259" i="1"/>
  <c r="AG1259" i="1"/>
  <c r="AH992" i="1"/>
  <c r="AG992" i="1"/>
  <c r="AH865" i="1"/>
  <c r="AG865" i="1"/>
  <c r="AH1284" i="1"/>
  <c r="AG1284" i="1"/>
  <c r="AG1056" i="1"/>
  <c r="AH1056" i="1"/>
  <c r="AH893" i="1"/>
  <c r="AG893" i="1"/>
  <c r="AH1144" i="1"/>
  <c r="AG1144" i="1"/>
  <c r="AH1330" i="1"/>
  <c r="AG1330" i="1"/>
  <c r="AH1596" i="1"/>
  <c r="AG1596" i="1"/>
  <c r="AH1908" i="1"/>
  <c r="AG1908" i="1"/>
  <c r="AH2475" i="1"/>
  <c r="AG2475" i="1"/>
  <c r="AH2246" i="1"/>
  <c r="AG2246" i="1"/>
  <c r="AG2465" i="1"/>
  <c r="AH2465" i="1"/>
  <c r="AH2635" i="1"/>
  <c r="AG2635" i="1"/>
  <c r="AG1461" i="1"/>
  <c r="AH1461" i="1"/>
  <c r="AH1717" i="1"/>
  <c r="AG1717" i="1"/>
  <c r="AH2717" i="1"/>
  <c r="AG2717" i="1"/>
  <c r="AH1643" i="1"/>
  <c r="AG1643" i="1"/>
  <c r="AH1994" i="1"/>
  <c r="AG1994" i="1"/>
  <c r="AH2664" i="1"/>
  <c r="AG2664" i="1"/>
  <c r="AH2469" i="1"/>
  <c r="AG2469" i="1"/>
  <c r="AH2331" i="1"/>
  <c r="AG2331" i="1"/>
  <c r="AH2699" i="1"/>
  <c r="AG2699" i="1"/>
  <c r="AG1756" i="1"/>
  <c r="AH1756" i="1"/>
  <c r="AH1547" i="1"/>
  <c r="AG1547" i="1"/>
  <c r="AH1636" i="1"/>
  <c r="AG1636" i="1"/>
  <c r="AH2377" i="1"/>
  <c r="AG2377" i="1"/>
  <c r="AH2448" i="1"/>
  <c r="AG2448" i="1"/>
  <c r="AH1316" i="1"/>
  <c r="AG1316" i="1"/>
  <c r="AH2007" i="1"/>
  <c r="AG2007" i="1"/>
  <c r="AG1841" i="1"/>
  <c r="AH1841" i="1"/>
  <c r="AH1805" i="1"/>
  <c r="AG1805" i="1"/>
  <c r="AH2134" i="1"/>
  <c r="AG2134" i="1"/>
  <c r="AH2293" i="1"/>
  <c r="AG2293" i="1"/>
  <c r="AH2144" i="1"/>
  <c r="AG2144" i="1"/>
  <c r="AH1072" i="1"/>
  <c r="AG1072" i="1"/>
  <c r="AH1828" i="1"/>
  <c r="AG1828" i="1"/>
  <c r="AH1121" i="1"/>
  <c r="AG1121" i="1"/>
  <c r="AH2112" i="1"/>
  <c r="AG2112" i="1"/>
  <c r="AH2444" i="1"/>
  <c r="AG2444" i="1"/>
  <c r="AH1930" i="1"/>
  <c r="AG1930" i="1"/>
  <c r="AH2636" i="1"/>
  <c r="AG2636" i="1"/>
  <c r="AH2123" i="1"/>
  <c r="AG2123" i="1"/>
  <c r="AH1281" i="1"/>
  <c r="AG1281" i="1"/>
  <c r="AH1961" i="1"/>
  <c r="AG1961" i="1"/>
  <c r="AH1659" i="1"/>
  <c r="AG1659" i="1"/>
  <c r="AH2026" i="1"/>
  <c r="AG2026" i="1"/>
  <c r="AH1876" i="1"/>
  <c r="AG1876" i="1"/>
  <c r="AH2534" i="1"/>
  <c r="AG2534" i="1"/>
  <c r="AH2078" i="1"/>
  <c r="AG2078" i="1"/>
  <c r="AH2338" i="1"/>
  <c r="AG2338" i="1"/>
  <c r="AH1332" i="1"/>
  <c r="AG1332" i="1"/>
  <c r="AG2537" i="1"/>
  <c r="AH2537" i="1"/>
  <c r="AH1827" i="1"/>
  <c r="AG1827" i="1"/>
  <c r="AH1194" i="1"/>
  <c r="AG1194" i="1"/>
  <c r="AH1874" i="1"/>
  <c r="AG1874" i="1"/>
  <c r="AH2433" i="1"/>
  <c r="AG2433" i="1"/>
  <c r="AH2237" i="1"/>
  <c r="AG2237" i="1"/>
  <c r="AH2621" i="1"/>
  <c r="AG2621" i="1"/>
  <c r="AG2585" i="1"/>
  <c r="AH2585" i="1"/>
  <c r="AH2070" i="1"/>
  <c r="AG2070" i="1"/>
  <c r="AH1779" i="1"/>
  <c r="AG1779" i="1"/>
  <c r="AG1653" i="1"/>
  <c r="AH1653" i="1"/>
  <c r="AG2269" i="1"/>
  <c r="AH2269" i="1"/>
  <c r="AH2122" i="1"/>
  <c r="AG2122" i="1"/>
  <c r="AH2402" i="1"/>
  <c r="AG2402" i="1"/>
  <c r="AH1286" i="1"/>
  <c r="AG1286" i="1"/>
  <c r="AH2261" i="1"/>
  <c r="AG2261" i="1"/>
  <c r="AG2653" i="1"/>
  <c r="AH2653" i="1"/>
  <c r="AG1654" i="1"/>
  <c r="AH1654" i="1"/>
  <c r="AH1358" i="1"/>
  <c r="AG1358" i="1"/>
  <c r="AH1336" i="1"/>
  <c r="AG1336" i="1"/>
  <c r="AH1581" i="1"/>
  <c r="AG1581" i="1"/>
  <c r="AH937" i="1"/>
  <c r="AG937" i="1"/>
  <c r="AH1314" i="1"/>
  <c r="AG1314" i="1"/>
  <c r="AH1413" i="1"/>
  <c r="AG1413" i="1"/>
  <c r="AH1373" i="1"/>
  <c r="AG1373" i="1"/>
  <c r="AH1903" i="1"/>
  <c r="AG1903" i="1"/>
  <c r="AH1861" i="1"/>
  <c r="AG1861" i="1"/>
  <c r="AH1463" i="1"/>
  <c r="AG1463" i="1"/>
  <c r="AG739" i="1"/>
  <c r="AH739" i="1"/>
  <c r="AH1524" i="1"/>
  <c r="AG1524" i="1"/>
  <c r="AH1264" i="1"/>
  <c r="AG1264" i="1"/>
  <c r="AH1280" i="1"/>
  <c r="AG1280" i="1"/>
  <c r="AH1968" i="1"/>
  <c r="AG1968" i="1"/>
  <c r="AG911" i="1"/>
  <c r="AH911" i="1"/>
  <c r="AG888" i="1"/>
  <c r="AH888" i="1"/>
  <c r="AH1889" i="1"/>
  <c r="AG1889" i="1"/>
  <c r="AH1177" i="1"/>
  <c r="AG1177" i="1"/>
  <c r="AH1305" i="1"/>
  <c r="AG1305" i="1"/>
  <c r="AG1055" i="1"/>
  <c r="AH1055" i="1"/>
  <c r="AG804" i="1"/>
  <c r="AH804" i="1"/>
  <c r="AH1476" i="1"/>
  <c r="AG1476" i="1"/>
  <c r="AH951" i="1"/>
  <c r="AG951" i="1"/>
  <c r="AG1188" i="1"/>
  <c r="AH1188" i="1"/>
  <c r="AG1003" i="1"/>
  <c r="AH1003" i="1"/>
  <c r="AH1632" i="1"/>
  <c r="AG1632" i="1"/>
  <c r="AH1589" i="1"/>
  <c r="AG1589" i="1"/>
  <c r="AH1442" i="1"/>
  <c r="AG1442" i="1"/>
  <c r="AH1521" i="1"/>
  <c r="AG1521" i="1"/>
  <c r="AH1847" i="1"/>
  <c r="AG1847" i="1"/>
  <c r="AG1091" i="1"/>
  <c r="AH1091" i="1"/>
  <c r="AH1087" i="1"/>
  <c r="AG1087" i="1"/>
  <c r="AH1085" i="1"/>
  <c r="AG1085" i="1"/>
  <c r="AH961" i="1"/>
  <c r="AG961" i="1"/>
  <c r="AG1149" i="1"/>
  <c r="AH1149" i="1"/>
  <c r="AH1224" i="1"/>
  <c r="AG1224" i="1"/>
  <c r="AH1670" i="1"/>
  <c r="AG1670" i="1"/>
  <c r="AH2280" i="1"/>
  <c r="AG2280" i="1"/>
  <c r="AH1953" i="1"/>
  <c r="AG1953" i="1"/>
  <c r="AH1613" i="1"/>
  <c r="AG1613" i="1"/>
  <c r="AH1763" i="1"/>
  <c r="AG1763" i="1"/>
  <c r="AH1965" i="1"/>
  <c r="AG1965" i="1"/>
  <c r="AH2392" i="1"/>
  <c r="AG2392" i="1"/>
  <c r="AH2101" i="1"/>
  <c r="AG2101" i="1"/>
  <c r="AH2258" i="1"/>
  <c r="AG2258" i="1"/>
  <c r="AH1862" i="1"/>
  <c r="AG1862" i="1"/>
  <c r="AH2117" i="1"/>
  <c r="AG2117" i="1"/>
  <c r="AH2187" i="1"/>
  <c r="AG2187" i="1"/>
  <c r="AH2013" i="1"/>
  <c r="AG2013" i="1"/>
  <c r="AH1265" i="1"/>
  <c r="AG1265" i="1"/>
  <c r="AH2482" i="1"/>
  <c r="AG2482" i="1"/>
  <c r="AH2720" i="1"/>
  <c r="AG2720" i="1"/>
  <c r="AH1707" i="1"/>
  <c r="AG1707" i="1"/>
  <c r="AH2145" i="1"/>
  <c r="AG2145" i="1"/>
  <c r="AH1631" i="1"/>
  <c r="AG1631" i="1"/>
  <c r="AH2637" i="1"/>
  <c r="AG2637" i="1"/>
  <c r="AH2704" i="1"/>
  <c r="AG2704" i="1"/>
  <c r="AH2645" i="1"/>
  <c r="AG2645" i="1"/>
  <c r="AG1780" i="1"/>
  <c r="AH1780" i="1"/>
  <c r="AH2180" i="1"/>
  <c r="AG2180" i="1"/>
  <c r="AH1703" i="1"/>
  <c r="AG1703" i="1"/>
  <c r="AH2709" i="1"/>
  <c r="AG2709" i="1"/>
  <c r="AH2667" i="1"/>
  <c r="AG2667" i="1"/>
  <c r="AH1634" i="1"/>
  <c r="AG1634" i="1"/>
  <c r="AH1520" i="1"/>
  <c r="AG1520" i="1"/>
  <c r="AH1251" i="1"/>
  <c r="AG1251" i="1"/>
  <c r="AH1869" i="1"/>
  <c r="AG1869" i="1"/>
  <c r="AH2501" i="1"/>
  <c r="AG2501" i="1"/>
  <c r="AH2298" i="1"/>
  <c r="AG2298" i="1"/>
  <c r="AG2418" i="1"/>
  <c r="AH2418" i="1"/>
  <c r="AH2085" i="1"/>
  <c r="AG2085" i="1"/>
  <c r="AH1879" i="1"/>
  <c r="AG1879" i="1"/>
  <c r="AH1860" i="1"/>
  <c r="AG1860" i="1"/>
  <c r="AH1143" i="1"/>
  <c r="AG1143" i="1"/>
  <c r="AH2227" i="1"/>
  <c r="AG2227" i="1"/>
  <c r="AH2047" i="1"/>
  <c r="AG2047" i="1"/>
  <c r="AG1078" i="1"/>
  <c r="AH1078" i="1"/>
  <c r="AG2177" i="1"/>
  <c r="AH2177" i="1"/>
  <c r="AH2211" i="1"/>
  <c r="AG2211" i="1"/>
  <c r="AH2021" i="1"/>
  <c r="AG2021" i="1"/>
  <c r="AH2216" i="1"/>
  <c r="AG2216" i="1"/>
  <c r="AH2620" i="1"/>
  <c r="AG2620" i="1"/>
  <c r="AH1802" i="1"/>
  <c r="AG1802" i="1"/>
  <c r="AH1562" i="1"/>
  <c r="AG1562" i="1"/>
  <c r="AH1522" i="1"/>
  <c r="AG1522" i="1"/>
  <c r="AG2297" i="1"/>
  <c r="AH2297" i="1"/>
  <c r="AH2337" i="1"/>
  <c r="AG2337" i="1"/>
  <c r="AH2533" i="1"/>
  <c r="AG2533" i="1"/>
  <c r="AH2296" i="1"/>
  <c r="AG2296" i="1"/>
  <c r="AH2611" i="1"/>
  <c r="AG2611" i="1"/>
  <c r="AG2466" i="1"/>
  <c r="AH2466" i="1"/>
  <c r="AG1603" i="1"/>
  <c r="AH1603" i="1"/>
  <c r="AH1850" i="1"/>
  <c r="AG1850" i="1"/>
  <c r="AG898" i="1"/>
  <c r="AH898" i="1"/>
  <c r="AH1725" i="1"/>
  <c r="AG1725" i="1"/>
  <c r="AH2044" i="1"/>
  <c r="AG2044" i="1"/>
  <c r="AG2535" i="1"/>
  <c r="AH2535" i="1"/>
  <c r="AH2230" i="1"/>
  <c r="AG2230" i="1"/>
  <c r="AG2678" i="1"/>
  <c r="AH2678" i="1"/>
  <c r="AH2691" i="1"/>
  <c r="AG2691" i="1"/>
  <c r="AH2309" i="1"/>
  <c r="AG2309" i="1"/>
  <c r="AH1696" i="1"/>
  <c r="AG1696" i="1"/>
  <c r="AH1499" i="1"/>
  <c r="AG1499" i="1"/>
  <c r="AH2412" i="1"/>
  <c r="AG2412" i="1"/>
  <c r="AH2570" i="1"/>
  <c r="AG2570" i="1"/>
  <c r="AH2500" i="1"/>
  <c r="AG2500" i="1"/>
  <c r="AH2643" i="1"/>
  <c r="AG2643" i="1"/>
  <c r="AG2583" i="1"/>
  <c r="AH2583" i="1"/>
  <c r="AH2062" i="1"/>
  <c r="AG2062" i="1"/>
  <c r="AH1532" i="1"/>
  <c r="AG1532" i="1"/>
  <c r="AG1018" i="1"/>
  <c r="AH1018" i="1"/>
  <c r="AH1700" i="1"/>
  <c r="AG1700" i="1"/>
  <c r="AH1110" i="1"/>
  <c r="AG1110" i="1"/>
  <c r="AH2194" i="1"/>
  <c r="AG2194" i="1"/>
  <c r="AH2396" i="1"/>
  <c r="AG2396" i="1"/>
  <c r="AH2626" i="1"/>
  <c r="AG2626" i="1"/>
  <c r="AH2235" i="1"/>
  <c r="AG2235" i="1"/>
  <c r="AH873" i="1"/>
  <c r="AG873" i="1"/>
  <c r="AH1568" i="1"/>
  <c r="AG1568" i="1"/>
  <c r="AH1915" i="1"/>
  <c r="AG1915" i="1"/>
  <c r="AH1881" i="1"/>
  <c r="AG1881" i="1"/>
  <c r="AH1343" i="1"/>
  <c r="AG1343" i="1"/>
  <c r="AH2241" i="1"/>
  <c r="AG2241" i="1"/>
  <c r="AG2197" i="1"/>
  <c r="AH2197" i="1"/>
  <c r="AH2516" i="1"/>
  <c r="AG2516" i="1"/>
  <c r="AH2354" i="1"/>
  <c r="AG2354" i="1"/>
  <c r="AH1233" i="1"/>
  <c r="AG1233" i="1"/>
  <c r="AG874" i="1"/>
  <c r="AH874" i="1"/>
  <c r="AH891" i="1"/>
  <c r="AG891" i="1"/>
  <c r="AG948" i="1"/>
  <c r="AH948" i="1"/>
  <c r="AH1183" i="1"/>
  <c r="AG1183" i="1"/>
  <c r="AG1315" i="1"/>
  <c r="AH1315" i="1"/>
  <c r="AH1172" i="1"/>
  <c r="AG1172" i="1"/>
  <c r="AG1080" i="1"/>
  <c r="AH1080" i="1"/>
  <c r="AH788" i="1"/>
  <c r="AG788" i="1"/>
  <c r="AH1372" i="1"/>
  <c r="AG1372" i="1"/>
  <c r="AH913" i="1"/>
  <c r="AG913" i="1"/>
  <c r="AH1719" i="1"/>
  <c r="AG1719" i="1"/>
  <c r="AG780" i="1"/>
  <c r="AH780" i="1"/>
  <c r="AH1922" i="1"/>
  <c r="AG1922" i="1"/>
  <c r="AG1043" i="1"/>
  <c r="AH1043" i="1"/>
  <c r="AH879" i="1"/>
  <c r="AG879" i="1"/>
  <c r="AH925" i="1"/>
  <c r="AG925" i="1"/>
  <c r="AH1500" i="1"/>
  <c r="AG1500" i="1"/>
  <c r="AH825" i="1"/>
  <c r="AG825" i="1"/>
  <c r="AH1452" i="1"/>
  <c r="AG1452" i="1"/>
  <c r="AH1737" i="1"/>
  <c r="AG1737" i="1"/>
  <c r="AH1344" i="1"/>
  <c r="AG1344" i="1"/>
  <c r="AH776" i="1"/>
  <c r="AG776" i="1"/>
  <c r="AG1753" i="1"/>
  <c r="AH1753" i="1"/>
  <c r="AH1496" i="1"/>
  <c r="AG1496" i="1"/>
  <c r="AG1560" i="1"/>
  <c r="AH1560" i="1"/>
  <c r="AG933" i="1"/>
  <c r="AH933" i="1"/>
  <c r="AH1527" i="1"/>
  <c r="AG1527" i="1"/>
  <c r="AH1545" i="1"/>
  <c r="AG1545" i="1"/>
  <c r="AG1042" i="1"/>
  <c r="AH1042" i="1"/>
  <c r="AH1191" i="1"/>
  <c r="AG1191" i="1"/>
  <c r="AH1576" i="1"/>
  <c r="AG1576" i="1"/>
  <c r="AH860" i="1"/>
  <c r="AG860" i="1"/>
  <c r="AH897" i="1"/>
  <c r="AG897" i="1"/>
  <c r="AH1184" i="1"/>
  <c r="AG1184" i="1"/>
  <c r="AH1166" i="1"/>
  <c r="AG1166" i="1"/>
  <c r="AH1663" i="1"/>
  <c r="AG1663" i="1"/>
  <c r="AH753" i="1"/>
  <c r="AG753" i="1"/>
  <c r="AG839" i="1"/>
  <c r="AH839" i="1"/>
  <c r="AH2480" i="1"/>
  <c r="AG2480" i="1"/>
  <c r="AH1192" i="1"/>
  <c r="AG1192" i="1"/>
  <c r="AG1147" i="1"/>
  <c r="AH1147" i="1"/>
  <c r="AH1308" i="1"/>
  <c r="AG1308" i="1"/>
  <c r="AH1304" i="1"/>
  <c r="AG1304" i="1"/>
  <c r="AH1063" i="1"/>
  <c r="AG1063" i="1"/>
  <c r="AH1047" i="1"/>
  <c r="AG1047" i="1"/>
  <c r="AG1044" i="1"/>
  <c r="AH1044" i="1"/>
  <c r="AH855" i="1"/>
  <c r="AG855" i="1"/>
  <c r="AH903" i="1"/>
  <c r="AG903" i="1"/>
  <c r="AH820" i="1"/>
  <c r="AG820" i="1"/>
  <c r="AH2046" i="1"/>
  <c r="AG2046" i="1"/>
  <c r="AH2357" i="1"/>
  <c r="AG2357" i="1"/>
  <c r="AH1689" i="1"/>
  <c r="AG1689" i="1"/>
  <c r="AH1747" i="1"/>
  <c r="AG1747" i="1"/>
  <c r="AH2665" i="1"/>
  <c r="AG2665" i="1"/>
  <c r="AH1406" i="1"/>
  <c r="AG1406" i="1"/>
  <c r="AH2040" i="1"/>
  <c r="AG2040" i="1"/>
  <c r="AH1665" i="1"/>
  <c r="AG1665" i="1"/>
  <c r="AG2057" i="1"/>
  <c r="AH2057" i="1"/>
  <c r="AH1620" i="1"/>
  <c r="AG1620" i="1"/>
  <c r="AH1674" i="1"/>
  <c r="AG1674" i="1"/>
  <c r="AG2677" i="1"/>
  <c r="AH2677" i="1"/>
  <c r="AH1732" i="1"/>
  <c r="AG1732" i="1"/>
  <c r="AH1885" i="1"/>
  <c r="AG1885" i="1"/>
  <c r="AH2684" i="1"/>
  <c r="AG2684" i="1"/>
  <c r="AG1651" i="1"/>
  <c r="AH1651" i="1"/>
  <c r="AH1601" i="1"/>
  <c r="AG1601" i="1"/>
  <c r="AH2339" i="1"/>
  <c r="AG2339" i="1"/>
  <c r="AH2370" i="1"/>
  <c r="AG2370" i="1"/>
  <c r="AH2247" i="1"/>
  <c r="AG2247" i="1"/>
  <c r="AH1940" i="1"/>
  <c r="AG1940" i="1"/>
  <c r="AH1916" i="1"/>
  <c r="AG1916" i="1"/>
  <c r="AH1360" i="1"/>
  <c r="AG1360" i="1"/>
  <c r="AH1311" i="1"/>
  <c r="AG1311" i="1"/>
  <c r="AG2200" i="1"/>
  <c r="AH2200" i="1"/>
  <c r="AH1534" i="1"/>
  <c r="AG1534" i="1"/>
  <c r="AH2481" i="1"/>
  <c r="AG2481" i="1"/>
  <c r="AH1752" i="1"/>
  <c r="AG1752" i="1"/>
  <c r="AH2088" i="1"/>
  <c r="AG2088" i="1"/>
  <c r="AH2388" i="1"/>
  <c r="AG2388" i="1"/>
  <c r="AH2650" i="1"/>
  <c r="AG2650" i="1"/>
  <c r="AH2685" i="1"/>
  <c r="AG2685" i="1"/>
  <c r="AH2640" i="1"/>
  <c r="AG2640" i="1"/>
  <c r="AH2470" i="1"/>
  <c r="AG2470" i="1"/>
  <c r="AH2171" i="1"/>
  <c r="AG2171" i="1"/>
  <c r="AH1664" i="1"/>
  <c r="AG1664" i="1"/>
  <c r="AH2648" i="1"/>
  <c r="AG2648" i="1"/>
  <c r="AG1509" i="1"/>
  <c r="AH1509" i="1"/>
  <c r="AH2063" i="1"/>
  <c r="AG2063" i="1"/>
  <c r="AH2474" i="1"/>
  <c r="AG2474" i="1"/>
  <c r="AH2410" i="1"/>
  <c r="AG2410" i="1"/>
  <c r="AH2695" i="1"/>
  <c r="AG2695" i="1"/>
  <c r="AH2662" i="1"/>
  <c r="AG2662" i="1"/>
  <c r="AH2115" i="1"/>
  <c r="AG2115" i="1"/>
  <c r="AH1919" i="1"/>
  <c r="AG1919" i="1"/>
  <c r="AH1969" i="1"/>
  <c r="AG1969" i="1"/>
  <c r="AH1801" i="1"/>
  <c r="AG1801" i="1"/>
  <c r="AH2618" i="1"/>
  <c r="AG2618" i="1"/>
  <c r="AH2059" i="1"/>
  <c r="AG2059" i="1"/>
  <c r="AH1720" i="1"/>
  <c r="AG1720" i="1"/>
  <c r="AH2028" i="1"/>
  <c r="AG2028" i="1"/>
  <c r="AG1365" i="1"/>
  <c r="AH1365" i="1"/>
  <c r="AH1514" i="1"/>
  <c r="AG1514" i="1"/>
  <c r="AH1766" i="1"/>
  <c r="AG1766" i="1"/>
  <c r="AH2066" i="1"/>
  <c r="AG2066" i="1"/>
  <c r="AH2336" i="1"/>
  <c r="AG2336" i="1"/>
  <c r="AH2512" i="1"/>
  <c r="AG2512" i="1"/>
  <c r="AG2151" i="1"/>
  <c r="AH2151" i="1"/>
  <c r="AH2551" i="1"/>
  <c r="AG2551" i="1"/>
  <c r="AH2651" i="1"/>
  <c r="AG2651" i="1"/>
  <c r="AG1608" i="1"/>
  <c r="AH1608" i="1"/>
  <c r="AH2099" i="1"/>
  <c r="AG2099" i="1"/>
  <c r="AH1658" i="1"/>
  <c r="AG1658" i="1"/>
  <c r="AH764" i="1"/>
  <c r="AG764" i="1"/>
  <c r="AH1932" i="1"/>
  <c r="AG1932" i="1"/>
  <c r="AH2121" i="1"/>
  <c r="AG2121" i="1"/>
  <c r="AH2378" i="1"/>
  <c r="AG2378" i="1"/>
  <c r="AH2362" i="1"/>
  <c r="AG2362" i="1"/>
  <c r="AG2271" i="1"/>
  <c r="AH2271" i="1"/>
  <c r="AH1705" i="1"/>
  <c r="AG1705" i="1"/>
  <c r="AH1946" i="1"/>
  <c r="AG1946" i="1"/>
  <c r="AH1322" i="1"/>
  <c r="AG1322" i="1"/>
  <c r="AG2250" i="1"/>
  <c r="AH2250" i="1"/>
  <c r="AH1788" i="1"/>
  <c r="AG1788" i="1"/>
  <c r="AG2487" i="1"/>
  <c r="AH2487" i="1"/>
  <c r="AH1800" i="1"/>
  <c r="AG1800" i="1"/>
  <c r="AH2244" i="1"/>
  <c r="AG2244" i="1"/>
  <c r="AH1262" i="1"/>
  <c r="AG1262" i="1"/>
  <c r="AG1986" i="1"/>
  <c r="AH1986" i="1"/>
  <c r="AH1421" i="1"/>
  <c r="AG1421" i="1"/>
  <c r="AH1504" i="1"/>
  <c r="AG1504" i="1"/>
  <c r="AH1858" i="1"/>
  <c r="AG1858" i="1"/>
  <c r="AH2299" i="1"/>
  <c r="AG2299" i="1"/>
  <c r="AH2491" i="1"/>
  <c r="AG2491" i="1"/>
  <c r="AH2276" i="1"/>
  <c r="AG2276" i="1"/>
  <c r="AG1271" i="1"/>
  <c r="AH1271" i="1"/>
  <c r="AH1726" i="1"/>
  <c r="AG1726" i="1"/>
  <c r="AH1436" i="1"/>
  <c r="AG1436" i="1"/>
  <c r="AH1992" i="1"/>
  <c r="AG1992" i="1"/>
  <c r="AG1440" i="1"/>
  <c r="AH1440" i="1"/>
  <c r="AH1548" i="1"/>
  <c r="AG1548" i="1"/>
  <c r="AH2260" i="1"/>
  <c r="AG2260" i="1"/>
  <c r="AH1980" i="1"/>
  <c r="AG1980" i="1"/>
  <c r="AH2314" i="1"/>
  <c r="AG2314" i="1"/>
  <c r="AH2495" i="1"/>
  <c r="AG2495" i="1"/>
  <c r="AH2245" i="1"/>
  <c r="AG2245" i="1"/>
  <c r="AH2043" i="1"/>
  <c r="AG2043" i="1"/>
  <c r="AH2300" i="1"/>
  <c r="AG2300" i="1"/>
  <c r="AH745" i="1"/>
  <c r="AG745" i="1"/>
  <c r="AH1518" i="1"/>
  <c r="AG1518" i="1"/>
  <c r="AH1791" i="1"/>
  <c r="AG1791" i="1"/>
  <c r="AH2068" i="1"/>
  <c r="AG2068" i="1"/>
  <c r="AG1655" i="1"/>
  <c r="AH1655" i="1"/>
  <c r="AH2479" i="1"/>
  <c r="AG2479" i="1"/>
  <c r="AH2184" i="1"/>
  <c r="AG2184" i="1"/>
  <c r="AH1327" i="1"/>
  <c r="AG1327" i="1"/>
  <c r="AH1822" i="1"/>
  <c r="AG1822" i="1"/>
  <c r="AH1588" i="1"/>
  <c r="AG1588" i="1"/>
  <c r="AH2389" i="1"/>
  <c r="AG2389" i="1"/>
  <c r="AH2209" i="1"/>
  <c r="AG2209" i="1"/>
  <c r="AH2519" i="1"/>
  <c r="AG2519" i="1"/>
  <c r="AH2124" i="1"/>
  <c r="AG2124" i="1"/>
  <c r="AH2591" i="1"/>
  <c r="AG2591" i="1"/>
  <c r="AH2574" i="1"/>
  <c r="AG2574" i="1"/>
  <c r="AH1840" i="1"/>
  <c r="AG1840" i="1"/>
  <c r="AG1722" i="1"/>
  <c r="AH1722" i="1"/>
  <c r="AH1708" i="1"/>
  <c r="AG1708" i="1"/>
  <c r="AG2152" i="1"/>
  <c r="AH2152" i="1"/>
  <c r="AH2478" i="1"/>
  <c r="AG2478" i="1"/>
  <c r="AH2398" i="1"/>
  <c r="AG2398" i="1"/>
  <c r="AG2272" i="1"/>
  <c r="AH2272" i="1"/>
  <c r="AH2356" i="1"/>
  <c r="AG2356" i="1"/>
  <c r="AG1813" i="1"/>
  <c r="AH1813" i="1"/>
  <c r="AH2045" i="1"/>
  <c r="AG2045" i="1"/>
  <c r="AH2083" i="1"/>
  <c r="AG2083" i="1"/>
  <c r="AH1865" i="1"/>
  <c r="AG1865" i="1"/>
  <c r="AH1912" i="1"/>
  <c r="AG1912" i="1"/>
  <c r="AH2312" i="1"/>
  <c r="AG2312" i="1"/>
  <c r="AH2148" i="1"/>
  <c r="AG2148" i="1"/>
  <c r="AH2318" i="1"/>
  <c r="AG2318" i="1"/>
  <c r="AG2658" i="1"/>
  <c r="AH2658" i="1"/>
  <c r="AH1017" i="1"/>
  <c r="AG1017" i="1"/>
  <c r="AH1871" i="1"/>
  <c r="AG1871" i="1"/>
  <c r="AH963" i="1"/>
  <c r="AG963" i="1"/>
  <c r="AH2239" i="1"/>
  <c r="AG2239" i="1"/>
  <c r="AG2463" i="1"/>
  <c r="AH2463" i="1"/>
  <c r="AG1948" i="1"/>
  <c r="AH1948" i="1"/>
  <c r="AH2553" i="1"/>
  <c r="AG2553" i="1"/>
  <c r="AH2598" i="1"/>
  <c r="AG2598" i="1"/>
  <c r="AG2701" i="1"/>
  <c r="AH2701" i="1"/>
  <c r="AH1701" i="1"/>
  <c r="AG1701" i="1"/>
  <c r="AH1996" i="1"/>
  <c r="AG1996" i="1"/>
  <c r="AH1685" i="1"/>
  <c r="AG1685" i="1"/>
  <c r="AG2031" i="1"/>
  <c r="AH2031" i="1"/>
  <c r="AH1516" i="1"/>
  <c r="AG1516" i="1"/>
  <c r="AH1882" i="1"/>
  <c r="AG1882" i="1"/>
  <c r="AH2543" i="1"/>
  <c r="AG2543" i="1"/>
  <c r="AH2352" i="1"/>
  <c r="AG2352" i="1"/>
  <c r="AH2520" i="1"/>
  <c r="AG2520" i="1"/>
  <c r="AH2647" i="1"/>
  <c r="AG2647" i="1"/>
  <c r="AH2582" i="1"/>
  <c r="AG2582" i="1"/>
  <c r="AH2612" i="1"/>
  <c r="AG2612" i="1"/>
  <c r="AH1955" i="1"/>
  <c r="AG1955" i="1"/>
  <c r="AH1416" i="1"/>
  <c r="AG1416" i="1"/>
  <c r="AH1803" i="1"/>
  <c r="AG1803" i="1"/>
  <c r="AH1846" i="1"/>
  <c r="AG1846" i="1"/>
  <c r="AH2114" i="1"/>
  <c r="AG2114" i="1"/>
  <c r="AH1649" i="1"/>
  <c r="AG1649" i="1"/>
  <c r="AH2146" i="1"/>
  <c r="AG2146" i="1"/>
  <c r="AH2366" i="1"/>
  <c r="AG2366" i="1"/>
  <c r="AH1896" i="1"/>
  <c r="AG1896" i="1"/>
  <c r="AH989" i="1"/>
  <c r="AG989" i="1"/>
  <c r="AH772" i="1"/>
  <c r="AG772" i="1"/>
  <c r="AH1130" i="1"/>
  <c r="AG1130" i="1"/>
  <c r="AH1397" i="1"/>
  <c r="AG1397" i="1"/>
  <c r="AH1433" i="1"/>
  <c r="AG1433" i="1"/>
  <c r="AG1579" i="1"/>
  <c r="AH1579" i="1"/>
  <c r="AH902" i="1"/>
  <c r="AG902" i="1"/>
  <c r="AH1202" i="1"/>
  <c r="AG1202" i="1"/>
  <c r="AH1602" i="1"/>
  <c r="AG1602" i="1"/>
  <c r="AH1178" i="1"/>
  <c r="AG1178" i="1"/>
  <c r="AH1451" i="1"/>
  <c r="AG1451" i="1"/>
  <c r="AG1019" i="1"/>
  <c r="AH1019" i="1"/>
  <c r="AG1128" i="1"/>
  <c r="AH1128" i="1"/>
  <c r="AH941" i="1"/>
  <c r="AG941" i="1"/>
  <c r="AH1295" i="1"/>
  <c r="AG1295" i="1"/>
  <c r="AH1097" i="1"/>
  <c r="AG1097" i="1"/>
  <c r="AH1157" i="1"/>
  <c r="AG1157" i="1"/>
  <c r="AG959" i="1"/>
  <c r="AH959" i="1"/>
  <c r="AH1226" i="1"/>
  <c r="AG1226" i="1"/>
  <c r="AH794" i="1"/>
  <c r="AG794" i="1"/>
  <c r="AH1113" i="1"/>
  <c r="AG1113" i="1"/>
  <c r="AH1263" i="1"/>
  <c r="AG1263" i="1"/>
  <c r="AH1081" i="1"/>
  <c r="AG1081" i="1"/>
  <c r="AH999" i="1"/>
  <c r="AG999" i="1"/>
  <c r="AG1171" i="1"/>
  <c r="AH1171" i="1"/>
  <c r="AH856" i="1"/>
  <c r="AG856" i="1"/>
  <c r="AH1109" i="1"/>
  <c r="AG1109" i="1"/>
  <c r="AH1512" i="1"/>
  <c r="AG1512" i="1"/>
  <c r="AH1135" i="1"/>
  <c r="AG1135" i="1"/>
  <c r="AH1218" i="1"/>
  <c r="AG1218" i="1"/>
  <c r="AH1021" i="1"/>
  <c r="AG1021" i="1"/>
  <c r="AH1050" i="1"/>
  <c r="AG1050" i="1"/>
  <c r="AH1158" i="1"/>
  <c r="AG1158" i="1"/>
  <c r="AG1389" i="1"/>
  <c r="AH1389" i="1"/>
  <c r="AG1006" i="1"/>
  <c r="AH1006" i="1"/>
  <c r="AH1010" i="1"/>
  <c r="AG1010" i="1"/>
  <c r="AG828" i="1"/>
  <c r="AH828" i="1"/>
  <c r="AH1746" i="1"/>
  <c r="AG1746" i="1"/>
  <c r="AH1257" i="1"/>
  <c r="AG1257" i="1"/>
  <c r="AH1807" i="1"/>
  <c r="AG1807" i="1"/>
  <c r="AH1208" i="1"/>
  <c r="AG1208" i="1"/>
  <c r="AH894" i="1"/>
  <c r="AG894" i="1"/>
  <c r="AH1362" i="1"/>
  <c r="AG1362" i="1"/>
  <c r="AH845" i="1"/>
  <c r="AG845" i="1"/>
  <c r="AH783" i="1"/>
  <c r="AG783" i="1"/>
  <c r="AH784" i="1"/>
  <c r="AG784" i="1"/>
  <c r="AH1033" i="1"/>
  <c r="AG1033" i="1"/>
  <c r="AH1347" i="1"/>
  <c r="AG1347" i="1"/>
  <c r="AG1140" i="1"/>
  <c r="AH1140" i="1"/>
  <c r="AH2094" i="1"/>
  <c r="AG2094" i="1"/>
  <c r="AH1949" i="1"/>
  <c r="AG1949" i="1"/>
  <c r="AH1786" i="1"/>
  <c r="AG1786" i="1"/>
  <c r="AH2190" i="1"/>
  <c r="AG2190" i="1"/>
  <c r="AH2522" i="1"/>
  <c r="AG2522" i="1"/>
  <c r="AH2572" i="1"/>
  <c r="AG2572" i="1"/>
  <c r="AH2508" i="1"/>
  <c r="AG2508" i="1"/>
  <c r="AH2577" i="1"/>
  <c r="AG2577" i="1"/>
  <c r="AG1866" i="1"/>
  <c r="AH1866" i="1"/>
  <c r="AG1607" i="1"/>
  <c r="AH1607" i="1"/>
  <c r="AH2349" i="1"/>
  <c r="AG2349" i="1"/>
  <c r="AH2205" i="1"/>
  <c r="AG2205" i="1"/>
  <c r="AH1446" i="1"/>
  <c r="AG1446" i="1"/>
  <c r="AH2490" i="1"/>
  <c r="AG2490" i="1"/>
  <c r="AG2153" i="1"/>
  <c r="AH2153" i="1"/>
  <c r="AH1906" i="1"/>
  <c r="AG1906" i="1"/>
  <c r="AH1252" i="1"/>
  <c r="AG1252" i="1"/>
  <c r="AG1291" i="1"/>
  <c r="AH1291" i="1"/>
  <c r="AH1952" i="1"/>
  <c r="AG1952" i="1"/>
  <c r="AH1412" i="1"/>
  <c r="AG1412" i="1"/>
  <c r="AH1778" i="1"/>
  <c r="AG1778" i="1"/>
  <c r="AH2285" i="1"/>
  <c r="AG2285" i="1"/>
  <c r="AH2213" i="1"/>
  <c r="AG2213" i="1"/>
  <c r="AH1821" i="1"/>
  <c r="AG1821" i="1"/>
  <c r="AG2682" i="1"/>
  <c r="AH2682" i="1"/>
  <c r="AH1715" i="1"/>
  <c r="AG1715" i="1"/>
  <c r="AH1966" i="1"/>
  <c r="AG1966" i="1"/>
  <c r="AH1381" i="1"/>
  <c r="AG1381" i="1"/>
  <c r="AH1796" i="1"/>
  <c r="AG1796" i="1"/>
  <c r="AH2255" i="1"/>
  <c r="AG2255" i="1"/>
  <c r="AH2236" i="1"/>
  <c r="AG2236" i="1"/>
  <c r="AH2157" i="1"/>
  <c r="AG2157" i="1"/>
  <c r="AH1890" i="1"/>
  <c r="AG1890" i="1"/>
  <c r="AH2710" i="1"/>
  <c r="AG2710" i="1"/>
  <c r="AH1978" i="1"/>
  <c r="AG1978" i="1"/>
  <c r="AG1806" i="1"/>
  <c r="AH1806" i="1"/>
  <c r="AH2188" i="1"/>
  <c r="AG2188" i="1"/>
  <c r="AH2503" i="1"/>
  <c r="AG2503" i="1"/>
  <c r="AH1738" i="1"/>
  <c r="AG1738" i="1"/>
  <c r="AH2109" i="1"/>
  <c r="AG2109" i="1"/>
  <c r="AH2000" i="1"/>
  <c r="AG2000" i="1"/>
  <c r="AH1894" i="1"/>
  <c r="AG1894" i="1"/>
  <c r="AH2423" i="1"/>
  <c r="AG2423" i="1"/>
  <c r="AH1724" i="1"/>
  <c r="AG1724" i="1"/>
  <c r="AH2726" i="1"/>
  <c r="AG2726" i="1"/>
  <c r="AH2727" i="1"/>
  <c r="AG2727" i="1"/>
  <c r="AH2722" i="1"/>
  <c r="AG2722" i="1"/>
  <c r="AH2666" i="1"/>
  <c r="AG2666" i="1"/>
  <c r="AH2672" i="1"/>
  <c r="AG2672" i="1"/>
  <c r="AH1933" i="1"/>
  <c r="AG1933" i="1"/>
  <c r="AH1742" i="1"/>
  <c r="AG1742" i="1"/>
  <c r="AH2095" i="1"/>
  <c r="AG2095" i="1"/>
  <c r="AH2102" i="1"/>
  <c r="AG2102" i="1"/>
  <c r="AG2343" i="1"/>
  <c r="AH2343" i="1"/>
  <c r="AH2477" i="1"/>
  <c r="AG2477" i="1"/>
  <c r="AH2644" i="1"/>
  <c r="AG2644" i="1"/>
  <c r="AH1667" i="1"/>
  <c r="AG1667" i="1"/>
  <c r="AH1972" i="1"/>
  <c r="AG1972" i="1"/>
  <c r="AH1136" i="1"/>
  <c r="AG1136" i="1"/>
  <c r="AH1376" i="1"/>
  <c r="AG1376" i="1"/>
  <c r="AH1988" i="1"/>
  <c r="AG1988" i="1"/>
  <c r="AH2420" i="1"/>
  <c r="AG2420" i="1"/>
  <c r="AG2274" i="1"/>
  <c r="AH2274" i="1"/>
  <c r="AH2447" i="1"/>
  <c r="AG2447" i="1"/>
  <c r="AH2053" i="1"/>
  <c r="AG2053" i="1"/>
  <c r="AH2690" i="1"/>
  <c r="AG2690" i="1"/>
  <c r="AH1493" i="1"/>
  <c r="AG1493" i="1"/>
  <c r="AH1598" i="1"/>
  <c r="AG1598" i="1"/>
  <c r="AH1551" i="1"/>
  <c r="AG1551" i="1"/>
  <c r="AG2346" i="1"/>
  <c r="AH2346" i="1"/>
  <c r="AH2542" i="1"/>
  <c r="AG2542" i="1"/>
  <c r="AH2306" i="1"/>
  <c r="AG2306" i="1"/>
  <c r="AH2166" i="1"/>
  <c r="AG2166" i="1"/>
  <c r="AG1103" i="1"/>
  <c r="AH1103" i="1"/>
  <c r="AH1622" i="1"/>
  <c r="AG1622" i="1"/>
  <c r="AG1839" i="1"/>
  <c r="AH1839" i="1"/>
  <c r="AH1131" i="1"/>
  <c r="AG1131" i="1"/>
  <c r="AG1729" i="1"/>
  <c r="AH1729" i="1"/>
  <c r="AH2055" i="1"/>
  <c r="AG2055" i="1"/>
  <c r="AH2133" i="1"/>
  <c r="AG2133" i="1"/>
  <c r="AG934" i="1"/>
  <c r="AH934" i="1"/>
  <c r="AG2322" i="1"/>
  <c r="AH2322" i="1"/>
  <c r="AH2350" i="1"/>
  <c r="AG2350" i="1"/>
  <c r="AH1354" i="1"/>
  <c r="AG1354" i="1"/>
  <c r="AG2416" i="1"/>
  <c r="AH2416" i="1"/>
  <c r="AH2127" i="1"/>
  <c r="AG2127" i="1"/>
  <c r="AG1366" i="1"/>
  <c r="AH1366" i="1"/>
  <c r="AG2584" i="1"/>
  <c r="AH2584" i="1"/>
  <c r="AH1036" i="1"/>
  <c r="AG1036" i="1"/>
  <c r="AH2411" i="1"/>
  <c r="AG2411" i="1"/>
  <c r="AG2224" i="1"/>
  <c r="AH2224" i="1"/>
  <c r="AH2548" i="1"/>
  <c r="AG2548" i="1"/>
  <c r="AG2605" i="1"/>
  <c r="AH2605" i="1"/>
  <c r="AH2596" i="1"/>
  <c r="AG2596" i="1"/>
  <c r="AH2571" i="1"/>
  <c r="AG2571" i="1"/>
  <c r="AH2728" i="1"/>
  <c r="AG2728" i="1"/>
  <c r="AH1107" i="1"/>
  <c r="AG1107" i="1"/>
  <c r="AH1482" i="1"/>
  <c r="AG1482" i="1"/>
  <c r="AH1294" i="1"/>
  <c r="AG1294" i="1"/>
  <c r="AG862" i="1"/>
  <c r="AH862" i="1"/>
  <c r="AH1473" i="1"/>
  <c r="AG1473" i="1"/>
  <c r="AH1293" i="1"/>
  <c r="AG1293" i="1"/>
  <c r="AH1458" i="1"/>
  <c r="AG1458" i="1"/>
  <c r="AH2016" i="1"/>
  <c r="AG2016" i="1"/>
  <c r="AH1538" i="1"/>
  <c r="AG1538" i="1"/>
  <c r="AH1299" i="1"/>
  <c r="AG1299" i="1"/>
  <c r="AH957" i="1"/>
  <c r="AG957" i="1"/>
  <c r="AH967" i="1"/>
  <c r="AG967" i="1"/>
  <c r="AH1292" i="1"/>
  <c r="AG1292" i="1"/>
  <c r="AH1298" i="1"/>
  <c r="AG1298" i="1"/>
  <c r="AH929" i="1"/>
  <c r="AG929" i="1"/>
  <c r="AG1439" i="1"/>
  <c r="AH1439" i="1"/>
  <c r="AH1402" i="1"/>
  <c r="AG1402" i="1"/>
  <c r="AG864" i="1"/>
  <c r="AH864" i="1"/>
  <c r="AH1364" i="1"/>
  <c r="AG1364" i="1"/>
  <c r="AG1054" i="1"/>
  <c r="AH1054" i="1"/>
  <c r="AH1502" i="1"/>
  <c r="AG1502" i="1"/>
  <c r="AH1345" i="1"/>
  <c r="AG1345" i="1"/>
  <c r="AH841" i="1"/>
  <c r="AG841" i="1"/>
  <c r="AH1095" i="1"/>
  <c r="AG1095" i="1"/>
  <c r="AH2009" i="1"/>
  <c r="AG2009" i="1"/>
  <c r="AG1487" i="1"/>
  <c r="AH1487" i="1"/>
  <c r="AH1124" i="1"/>
  <c r="AG1124" i="1"/>
  <c r="AH1550" i="1"/>
  <c r="AG1550" i="1"/>
  <c r="AH1161" i="1"/>
  <c r="AG1161" i="1"/>
  <c r="AH1059" i="1"/>
  <c r="AG1059" i="1"/>
  <c r="AH1334" i="1"/>
  <c r="AG1334" i="1"/>
  <c r="AH801" i="1"/>
  <c r="AG801" i="1"/>
  <c r="AG1139" i="1"/>
  <c r="AH1139" i="1"/>
  <c r="AH1425" i="1"/>
  <c r="AG1425" i="1"/>
  <c r="AH953" i="1"/>
  <c r="AG953" i="1"/>
  <c r="AH832" i="1"/>
  <c r="AG832" i="1"/>
  <c r="AH1646" i="1"/>
  <c r="AG1646" i="1"/>
  <c r="AH837" i="1"/>
  <c r="AG837" i="1"/>
  <c r="AH1480" i="1"/>
  <c r="AG1480" i="1"/>
  <c r="AH1325" i="1"/>
  <c r="AG1325" i="1"/>
  <c r="AG742" i="1"/>
  <c r="AH742" i="1"/>
  <c r="AH1112" i="1"/>
  <c r="AG1112" i="1"/>
  <c r="AH884" i="1"/>
  <c r="AG884" i="1"/>
  <c r="AH2555" i="1"/>
  <c r="AG2555" i="1"/>
  <c r="AH1236" i="1"/>
  <c r="AG1236" i="1"/>
  <c r="AH1761" i="1"/>
  <c r="AG1761" i="1"/>
  <c r="AH2096" i="1"/>
  <c r="AG2096" i="1"/>
  <c r="AG1115" i="1"/>
  <c r="AH1115" i="1"/>
  <c r="AG1629" i="1"/>
  <c r="AH1629" i="1"/>
  <c r="AH1985" i="1"/>
  <c r="AG1985" i="1"/>
  <c r="AH1993" i="1"/>
  <c r="AG1993" i="1"/>
  <c r="AH1450" i="1"/>
  <c r="AG1450" i="1"/>
  <c r="AH2429" i="1"/>
  <c r="AG2429" i="1"/>
  <c r="AH2383" i="1"/>
  <c r="AG2383" i="1"/>
  <c r="AH1466" i="1"/>
  <c r="AG1466" i="1"/>
  <c r="AH1730" i="1"/>
  <c r="AG1730" i="1"/>
  <c r="AG2033" i="1"/>
  <c r="AH2033" i="1"/>
  <c r="AH1426" i="1"/>
  <c r="AG1426" i="1"/>
  <c r="AH1792" i="1"/>
  <c r="AG1792" i="1"/>
  <c r="AH1528" i="1"/>
  <c r="AG1528" i="1"/>
  <c r="AH1771" i="1"/>
  <c r="AG1771" i="1"/>
  <c r="AH2195" i="1"/>
  <c r="AG2195" i="1"/>
  <c r="AH2526" i="1"/>
  <c r="AG2526" i="1"/>
  <c r="AH2340" i="1"/>
  <c r="AG2340" i="1"/>
  <c r="AH853" i="1"/>
  <c r="AG853" i="1"/>
  <c r="AH2603" i="1"/>
  <c r="AG2603" i="1"/>
  <c r="AH1892" i="1"/>
  <c r="AG1892" i="1"/>
  <c r="AH2104" i="1"/>
  <c r="AG2104" i="1"/>
  <c r="AH1637" i="1"/>
  <c r="AG1637" i="1"/>
  <c r="AH1954" i="1"/>
  <c r="AG1954" i="1"/>
  <c r="AH2125" i="1"/>
  <c r="AG2125" i="1"/>
  <c r="AH2353" i="1"/>
  <c r="AG2353" i="1"/>
  <c r="AH2215" i="1"/>
  <c r="AG2215" i="1"/>
  <c r="AH2376" i="1"/>
  <c r="AG2376" i="1"/>
  <c r="AH1962" i="1"/>
  <c r="AG1962" i="1"/>
  <c r="AH1904" i="1"/>
  <c r="AG1904" i="1"/>
  <c r="AH2116" i="1"/>
  <c r="AG2116" i="1"/>
  <c r="AH1214" i="1"/>
  <c r="AG1214" i="1"/>
  <c r="AG1959" i="1"/>
  <c r="AH1959" i="1"/>
  <c r="AH2251" i="1"/>
  <c r="AG2251" i="1"/>
  <c r="AH1692" i="1"/>
  <c r="AG1692" i="1"/>
  <c r="AH2175" i="1"/>
  <c r="AG2175" i="1"/>
  <c r="AH1914" i="1"/>
  <c r="AG1914" i="1"/>
  <c r="AH2372" i="1"/>
  <c r="AG2372" i="1"/>
  <c r="AH2426" i="1"/>
  <c r="AG2426" i="1"/>
  <c r="AH1743" i="1"/>
  <c r="AG1743" i="1"/>
  <c r="AG2319" i="1"/>
  <c r="AH2319" i="1"/>
  <c r="AH1768" i="1"/>
  <c r="AG1768" i="1"/>
  <c r="AH1454" i="1"/>
  <c r="AG1454" i="1"/>
  <c r="AH2020" i="1"/>
  <c r="AG2020" i="1"/>
  <c r="AH1449" i="1"/>
  <c r="AG1449" i="1"/>
  <c r="AH1824" i="1"/>
  <c r="AG1824" i="1"/>
  <c r="AH2264" i="1"/>
  <c r="AG2264" i="1"/>
  <c r="AG2513" i="1"/>
  <c r="AH2513" i="1"/>
  <c r="AH2259" i="1"/>
  <c r="AG2259" i="1"/>
  <c r="AG2221" i="1"/>
  <c r="AH2221" i="1"/>
  <c r="AH2087" i="1"/>
  <c r="AG2087" i="1"/>
  <c r="AH1645" i="1"/>
  <c r="AG1645" i="1"/>
  <c r="AH1924" i="1"/>
  <c r="AG1924" i="1"/>
  <c r="AH1570" i="1"/>
  <c r="AG1570" i="1"/>
  <c r="AH2473" i="1"/>
  <c r="AG2473" i="1"/>
  <c r="AH1926" i="1"/>
  <c r="AG1926" i="1"/>
  <c r="AH2505" i="1"/>
  <c r="AG2505" i="1"/>
  <c r="AH2693" i="1"/>
  <c r="AG2693" i="1"/>
  <c r="AG2703" i="1"/>
  <c r="AH2703" i="1"/>
  <c r="AH2622" i="1"/>
  <c r="AG2622" i="1"/>
  <c r="AH2511" i="1"/>
  <c r="AG2511" i="1"/>
  <c r="AH2111" i="1"/>
  <c r="AG2111" i="1"/>
  <c r="AG1555" i="1"/>
  <c r="AH1555" i="1"/>
  <c r="AG1163" i="1"/>
  <c r="AH1163" i="1"/>
  <c r="AH2075" i="1"/>
  <c r="AG2075" i="1"/>
  <c r="AH2390" i="1"/>
  <c r="AG2390" i="1"/>
  <c r="AH1205" i="1"/>
  <c r="AG1205" i="1"/>
  <c r="AH2218" i="1"/>
  <c r="AG2218" i="1"/>
  <c r="AH2471" i="1"/>
  <c r="AG2471" i="1"/>
  <c r="AH2281" i="1"/>
  <c r="AG2281" i="1"/>
  <c r="AG1677" i="1"/>
  <c r="AH1677" i="1"/>
  <c r="AH1995" i="1"/>
  <c r="AG1995" i="1"/>
  <c r="AG2032" i="1"/>
  <c r="AH2032" i="1"/>
  <c r="AH2497" i="1"/>
  <c r="AG2497" i="1"/>
  <c r="AH2304" i="1"/>
  <c r="AG2304" i="1"/>
  <c r="AH1566" i="1"/>
  <c r="AG1566" i="1"/>
  <c r="AH1826" i="1"/>
  <c r="AG1826" i="1"/>
  <c r="AH2072" i="1"/>
  <c r="AG2072" i="1"/>
  <c r="AH2092" i="1"/>
  <c r="AG2092" i="1"/>
  <c r="AH2316" i="1"/>
  <c r="AG2316" i="1"/>
  <c r="AH2165" i="1"/>
  <c r="AG2165" i="1"/>
  <c r="AH2546" i="1"/>
  <c r="AG2546" i="1"/>
  <c r="AH2404" i="1"/>
  <c r="AG2404" i="1"/>
  <c r="AH2189" i="1"/>
  <c r="AG2189" i="1"/>
  <c r="AH1123" i="1"/>
  <c r="AG1123" i="1"/>
  <c r="AH1650" i="1"/>
  <c r="AG1650" i="1"/>
  <c r="AH1878" i="1"/>
  <c r="AG1878" i="1"/>
  <c r="AH1880" i="1"/>
  <c r="AG1880" i="1"/>
  <c r="AH1215" i="1"/>
  <c r="AG1215" i="1"/>
  <c r="AH2071" i="1"/>
  <c r="AG2071" i="1"/>
  <c r="AH2214" i="1"/>
  <c r="AG2214" i="1"/>
  <c r="AH2257" i="1"/>
  <c r="AG2257" i="1"/>
  <c r="AH2064" i="1"/>
  <c r="AG2064" i="1"/>
  <c r="AH2600" i="1"/>
  <c r="AG2600" i="1"/>
  <c r="AH2711" i="1"/>
  <c r="AG2711" i="1"/>
  <c r="AH2374" i="1"/>
  <c r="AG2374" i="1"/>
  <c r="AG1199" i="1"/>
  <c r="AH1199" i="1"/>
  <c r="AH1934" i="1"/>
  <c r="AG1934" i="1"/>
  <c r="AH2004" i="1"/>
  <c r="AG2004" i="1"/>
  <c r="AH1848" i="1"/>
  <c r="AG1848" i="1"/>
  <c r="AG2488" i="1"/>
  <c r="AH2488" i="1"/>
  <c r="AH2386" i="1"/>
  <c r="AG2386" i="1"/>
  <c r="AH2295" i="1"/>
  <c r="AG2295" i="1"/>
  <c r="AH2521" i="1"/>
  <c r="AG2521" i="1"/>
  <c r="AH2569" i="1"/>
  <c r="AG2569" i="1"/>
  <c r="AH1119" i="1"/>
  <c r="AG1119" i="1"/>
  <c r="AH1285" i="1"/>
  <c r="AG1285" i="1"/>
  <c r="AG1162" i="1"/>
  <c r="AH1162" i="1"/>
  <c r="AG1099" i="1"/>
  <c r="AH1099" i="1"/>
  <c r="AG1392" i="1"/>
  <c r="AH1392" i="1"/>
  <c r="AH1211" i="1"/>
  <c r="AG1211" i="1"/>
  <c r="AH1057" i="1"/>
  <c r="AG1057" i="1"/>
  <c r="AH2052" i="1"/>
  <c r="AG2052" i="1"/>
  <c r="AH1572" i="1"/>
  <c r="AG1572" i="1"/>
  <c r="AH1035" i="1"/>
  <c r="AG1035" i="1"/>
  <c r="AH1853" i="1"/>
  <c r="AG1853" i="1"/>
  <c r="AG935" i="1"/>
  <c r="AH935" i="1"/>
  <c r="AH1492" i="1"/>
  <c r="AG1492" i="1"/>
  <c r="AH1577" i="1"/>
  <c r="AG1577" i="1"/>
  <c r="AH1420" i="1"/>
  <c r="AG1420" i="1"/>
  <c r="AH1471" i="1"/>
  <c r="AG1471" i="1"/>
  <c r="AH980" i="1"/>
  <c r="AG980" i="1"/>
  <c r="AH1170" i="1"/>
  <c r="AG1170" i="1"/>
  <c r="AG922" i="1"/>
  <c r="AH922" i="1"/>
  <c r="AH824" i="1"/>
  <c r="AG824" i="1"/>
  <c r="AH1137" i="1"/>
  <c r="AG1137" i="1"/>
  <c r="AH1146" i="1"/>
  <c r="AG1146" i="1"/>
  <c r="AH1938" i="1"/>
  <c r="AG1938" i="1"/>
  <c r="AH1443" i="1"/>
  <c r="AG1443" i="1"/>
  <c r="AH819" i="1"/>
  <c r="AG819" i="1"/>
  <c r="AH926" i="1"/>
  <c r="AG926" i="1"/>
  <c r="AG1027" i="1"/>
  <c r="AH1027" i="1"/>
  <c r="AH1625" i="1"/>
  <c r="AG1625" i="1"/>
  <c r="AH962" i="1"/>
  <c r="AG962" i="1"/>
  <c r="AH915" i="1"/>
  <c r="AG915" i="1"/>
  <c r="AH1075" i="1"/>
  <c r="AG1075" i="1"/>
  <c r="AH977" i="1"/>
  <c r="AG977" i="1"/>
  <c r="AH1975" i="1"/>
  <c r="AG1975" i="1"/>
  <c r="AH938" i="1"/>
  <c r="AG938" i="1"/>
  <c r="AH932" i="1"/>
  <c r="AG932" i="1"/>
  <c r="AH1375" i="1"/>
  <c r="AG1375" i="1"/>
  <c r="AH1025" i="1"/>
  <c r="AG1025" i="1"/>
  <c r="AH1303" i="1"/>
  <c r="AG1303" i="1"/>
  <c r="AG923" i="1"/>
  <c r="AH923" i="1"/>
  <c r="AH1567" i="1"/>
  <c r="AG1567" i="1"/>
  <c r="AH1517" i="1"/>
  <c r="AG1517" i="1"/>
  <c r="AH760" i="1"/>
  <c r="AG760" i="1"/>
  <c r="AH787" i="1"/>
  <c r="AG787" i="1"/>
  <c r="AI2653" i="1"/>
  <c r="AI2073" i="1"/>
  <c r="AI2332" i="1"/>
  <c r="AI2324" i="1"/>
  <c r="AI2615" i="1"/>
  <c r="AI732" i="1"/>
  <c r="AI1908" i="1"/>
  <c r="AI2096" i="1"/>
  <c r="AI2151" i="1"/>
  <c r="AI2495" i="1"/>
  <c r="AI1483" i="1"/>
  <c r="AI756" i="1"/>
  <c r="AI931" i="1"/>
  <c r="AI1760" i="1"/>
  <c r="AI2163" i="1"/>
  <c r="AI1706" i="1"/>
  <c r="AI1670" i="1"/>
  <c r="AI1901" i="1"/>
  <c r="AI2544" i="1"/>
  <c r="AI1704" i="1"/>
  <c r="AI2279" i="1"/>
  <c r="AI1887" i="1"/>
  <c r="AI2005" i="1"/>
  <c r="AI1472" i="1"/>
  <c r="AI2359" i="1"/>
  <c r="AI1804" i="1"/>
  <c r="AI2689" i="1"/>
  <c r="AI1834" i="1"/>
  <c r="AI2595" i="1"/>
  <c r="AI1370" i="1"/>
  <c r="AI2335" i="1"/>
  <c r="AI1925" i="1"/>
  <c r="AI1837" i="1"/>
  <c r="AI1675" i="1"/>
  <c r="AI769" i="1"/>
  <c r="AI1465" i="1"/>
  <c r="AI1172" i="1"/>
  <c r="AI1802" i="1"/>
  <c r="AI1435" i="1"/>
  <c r="AI1857" i="1"/>
  <c r="AI1302" i="1"/>
  <c r="AI2284" i="1"/>
  <c r="AI1668" i="1"/>
  <c r="AI1782" i="1"/>
  <c r="AI2315" i="1"/>
  <c r="AI1751" i="1"/>
  <c r="AI1526" i="1"/>
  <c r="AI2382" i="1"/>
  <c r="AI1809" i="1"/>
  <c r="AI2601" i="1"/>
  <c r="AI1411" i="1"/>
  <c r="AI2509" i="1"/>
  <c r="AI793" i="1"/>
  <c r="AI2524" i="1"/>
  <c r="AI1008" i="1"/>
  <c r="AI1691" i="1"/>
  <c r="AI828" i="1"/>
  <c r="AI2427" i="1"/>
  <c r="AI1543" i="1"/>
  <c r="AI1188" i="1"/>
  <c r="AI2065" i="1"/>
  <c r="AI2476" i="1"/>
  <c r="AI874" i="1"/>
  <c r="AI742" i="1"/>
  <c r="AI884" i="1"/>
  <c r="AI2461" i="1"/>
  <c r="AI815" i="1"/>
  <c r="AI1233" i="1"/>
  <c r="AI1171" i="1"/>
  <c r="AI823" i="1"/>
  <c r="AI763" i="1"/>
  <c r="AI1227" i="1"/>
  <c r="AI1189" i="1"/>
  <c r="AI733" i="1"/>
  <c r="AI2660" i="1"/>
  <c r="AI1359" i="1"/>
  <c r="AI1666" i="1"/>
  <c r="AI1138" i="1"/>
  <c r="AI1950" i="1"/>
  <c r="AI2173" i="1"/>
  <c r="AI1374" i="1"/>
  <c r="AI1225" i="1"/>
  <c r="AI974" i="1"/>
  <c r="AI1237" i="1"/>
  <c r="AI784" i="1"/>
  <c r="AI863" i="1"/>
  <c r="AI1422" i="1"/>
  <c r="AI1522" i="1"/>
  <c r="AI780" i="1"/>
  <c r="AI1315" i="1"/>
  <c r="AI2500" i="1"/>
  <c r="AI2661" i="1"/>
  <c r="AI901" i="1"/>
  <c r="AI866" i="1"/>
  <c r="AI845" i="1"/>
  <c r="AI909" i="1"/>
  <c r="AI2568" i="1"/>
  <c r="AI1510" i="1"/>
  <c r="AI1911" i="1"/>
  <c r="AI2242" i="1"/>
  <c r="AI949" i="1"/>
  <c r="AI1832" i="1"/>
  <c r="AI1873" i="1"/>
  <c r="AI1229" i="1"/>
  <c r="AI1494" i="1"/>
  <c r="AI1434" i="1"/>
  <c r="AI1614" i="1"/>
  <c r="AI1256" i="1"/>
  <c r="AI754" i="1"/>
  <c r="AI2703" i="1"/>
  <c r="AI1777" i="1"/>
  <c r="AI1142" i="1"/>
  <c r="AI1056" i="1"/>
  <c r="AI907" i="1"/>
  <c r="AI2492" i="1"/>
  <c r="AI979" i="1"/>
  <c r="AI1940" i="1"/>
  <c r="AI1265" i="1"/>
  <c r="AI2171" i="1"/>
  <c r="AI1509" i="1"/>
  <c r="AI2667" i="1"/>
  <c r="AI1919" i="1"/>
  <c r="AI2618" i="1"/>
  <c r="AI2047" i="1"/>
  <c r="AI2533" i="1"/>
  <c r="AI1603" i="1"/>
  <c r="AI1928" i="1"/>
  <c r="AI2088" i="1"/>
  <c r="AI916" i="1"/>
  <c r="AI1214" i="1"/>
  <c r="AI1610" i="1"/>
  <c r="AI1173" i="1"/>
  <c r="AI2214" i="1"/>
  <c r="AI2097" i="1"/>
  <c r="AI2217" i="1"/>
  <c r="AI2346" i="1"/>
  <c r="AI741" i="1"/>
  <c r="AI2167" i="1"/>
  <c r="AI1734" i="1"/>
  <c r="AI1716" i="1"/>
  <c r="AI924" i="1"/>
  <c r="AI849" i="1"/>
  <c r="AI1893" i="1"/>
  <c r="AI2057" i="1"/>
  <c r="AI2677" i="1"/>
  <c r="AI1682" i="1"/>
  <c r="AI857" i="1"/>
  <c r="AI1158" i="1"/>
  <c r="AI760" i="1"/>
  <c r="AI2523" i="1"/>
  <c r="AI2448" i="1"/>
  <c r="AI2137" i="1"/>
  <c r="AI1114" i="1"/>
  <c r="AI1288" i="1"/>
  <c r="AI1215" i="1"/>
  <c r="AI2122" i="1"/>
  <c r="AI1607" i="1"/>
  <c r="AI2262" i="1"/>
  <c r="AI1740" i="1"/>
  <c r="AI2522" i="1"/>
  <c r="AI2572" i="1"/>
  <c r="AI1729" i="1"/>
  <c r="AI2444" i="1"/>
  <c r="AI2213" i="1"/>
  <c r="AI2503" i="1"/>
  <c r="AI2447" i="1"/>
  <c r="AI1103" i="1"/>
  <c r="AI2055" i="1"/>
  <c r="AI2350" i="1"/>
  <c r="AI2113" i="1"/>
  <c r="AI1129" i="1"/>
  <c r="AI1754" i="1"/>
  <c r="AI785" i="1"/>
  <c r="AI2420" i="1"/>
  <c r="AI833" i="1"/>
  <c r="AI1699" i="1"/>
  <c r="AI2227" i="1"/>
  <c r="AI1524" i="1"/>
  <c r="AI773" i="1"/>
  <c r="AI772" i="1"/>
  <c r="AI1249" i="1"/>
  <c r="AI1375" i="1"/>
  <c r="AI1021" i="1"/>
  <c r="AI2077" i="1"/>
  <c r="AI1514" i="1"/>
  <c r="AI2481" i="1"/>
  <c r="AI2172" i="1"/>
  <c r="AI1146" i="1"/>
  <c r="AI1314" i="1"/>
  <c r="AI2511" i="1"/>
  <c r="AI2245" i="1"/>
  <c r="AI1178" i="1"/>
  <c r="AI1397" i="1"/>
  <c r="AI1305" i="1"/>
  <c r="AI2358" i="1"/>
  <c r="AI1683" i="1"/>
  <c r="AI1742" i="1"/>
  <c r="AI1676" i="1"/>
  <c r="AI1289" i="1"/>
  <c r="AI1533" i="1"/>
  <c r="AI1019" i="1"/>
  <c r="AI2066" i="1"/>
  <c r="AI1930" i="1"/>
  <c r="AI1638" i="1"/>
  <c r="AI2502" i="1"/>
  <c r="AI883" i="1"/>
  <c r="AI1602" i="1"/>
  <c r="AI1794" i="1"/>
  <c r="AI2223" i="1"/>
  <c r="AI2599" i="1"/>
  <c r="AI2433" i="1"/>
  <c r="AI1611" i="1"/>
  <c r="AI1590" i="1"/>
  <c r="AI1598" i="1"/>
  <c r="AI2605" i="1"/>
  <c r="AI1334" i="1"/>
  <c r="AI2390" i="1"/>
  <c r="AI2397" i="1"/>
  <c r="AI840" i="1"/>
  <c r="AI2330" i="1"/>
  <c r="AI1454" i="1"/>
  <c r="AI853" i="1"/>
  <c r="AI2175" i="1"/>
  <c r="AI2426" i="1"/>
  <c r="AI2264" i="1"/>
  <c r="AI1924" i="1"/>
  <c r="AI1710" i="1"/>
  <c r="AI1484" i="1"/>
  <c r="AI2316" i="1"/>
  <c r="AI1279" i="1"/>
  <c r="AI2311" i="1"/>
  <c r="AI1671" i="1"/>
  <c r="AI2486" i="1"/>
  <c r="AI1876" i="1"/>
  <c r="AI1377" i="1"/>
  <c r="AI743" i="1"/>
  <c r="AI2115" i="1"/>
  <c r="AI2098" i="1"/>
  <c r="AI834" i="1"/>
  <c r="AI2478" i="1"/>
  <c r="AI2326" i="1"/>
  <c r="AI2652" i="1"/>
  <c r="AI1644" i="1"/>
  <c r="AI1681" i="1"/>
  <c r="AI1645" i="1"/>
  <c r="AI1559" i="1"/>
  <c r="AI2497" i="1"/>
  <c r="AI2442" i="1"/>
  <c r="AI1964" i="1"/>
  <c r="AI1243" i="1"/>
  <c r="AI2130" i="1"/>
  <c r="AI2591" i="1"/>
  <c r="AI2690" i="1"/>
  <c r="AI1748" i="1"/>
  <c r="AI1702" i="1"/>
  <c r="AI1570" i="1"/>
  <c r="AI2686" i="1"/>
  <c r="AI1912" i="1"/>
  <c r="AI1028" i="1"/>
  <c r="AI2202" i="1"/>
  <c r="AI1271" i="1"/>
  <c r="AI2320" i="1"/>
  <c r="AI1152" i="1"/>
  <c r="AI2556" i="1"/>
  <c r="AI1823" i="1"/>
  <c r="AI2079" i="1"/>
  <c r="AI1061" i="1"/>
  <c r="AI1245" i="1"/>
  <c r="AI1616" i="1"/>
  <c r="AI975" i="1"/>
  <c r="AI1885" i="1"/>
  <c r="AI2684" i="1"/>
  <c r="AI1756" i="1"/>
  <c r="AI2377" i="1"/>
  <c r="AI2042" i="1"/>
  <c r="AI2123" i="1"/>
  <c r="AI1874" i="1"/>
  <c r="AI2211" i="1"/>
  <c r="AI1814" i="1"/>
  <c r="AI1291" i="1"/>
  <c r="AI2285" i="1"/>
  <c r="AI1796" i="1"/>
  <c r="AI1852" i="1"/>
  <c r="AI2541" i="1"/>
  <c r="AI817" i="1"/>
  <c r="AI839" i="1"/>
  <c r="AI1118" i="1"/>
  <c r="AI2210" i="1"/>
  <c r="AI2387" i="1"/>
  <c r="AI1819" i="1"/>
  <c r="AI913" i="1"/>
  <c r="AI2577" i="1"/>
  <c r="AI2205" i="1"/>
  <c r="AI2490" i="1"/>
  <c r="AI1830" i="1"/>
  <c r="AI1821" i="1"/>
  <c r="AI1966" i="1"/>
  <c r="AI904" i="1"/>
  <c r="AI1373" i="1"/>
  <c r="AI761" i="1"/>
  <c r="AI1550" i="1"/>
  <c r="AI829" i="1"/>
  <c r="AI1261" i="1"/>
  <c r="AI1587" i="1"/>
  <c r="AI1210" i="1"/>
  <c r="AI768" i="1"/>
  <c r="AI1345" i="1"/>
  <c r="AI1623" i="1"/>
  <c r="AI2012" i="1"/>
  <c r="AI896" i="1"/>
  <c r="AI1700" i="1"/>
  <c r="AI875" i="1"/>
  <c r="AI864" i="1"/>
  <c r="AI1130" i="1"/>
  <c r="AI1273" i="1"/>
  <c r="AI912" i="1"/>
  <c r="AI2143" i="1"/>
  <c r="AI1635" i="1"/>
  <c r="AI888" i="1"/>
  <c r="AI1202" i="1"/>
  <c r="AI1124" i="1"/>
  <c r="AI1196" i="1"/>
  <c r="AI2516" i="1"/>
  <c r="AI1148" i="1"/>
  <c r="AI2678" i="1"/>
  <c r="AI2120" i="1"/>
  <c r="AI2257" i="1"/>
  <c r="AI891" i="1"/>
  <c r="AI2634" i="1"/>
  <c r="AI1506" i="1"/>
  <c r="AI2415" i="1"/>
  <c r="AI922" i="1"/>
  <c r="AI1941" i="1"/>
  <c r="AI2393" i="1"/>
  <c r="AI1946" i="1"/>
  <c r="AI1617" i="1"/>
  <c r="AI777" i="1"/>
  <c r="AI739" i="1"/>
  <c r="AI2353" i="1"/>
  <c r="AI1528" i="1"/>
  <c r="AI2357" i="1"/>
  <c r="AI2691" i="1"/>
  <c r="AI2614" i="1"/>
  <c r="AI2118" i="1"/>
  <c r="AI1508" i="1"/>
  <c r="AI1414" i="1"/>
  <c r="AI2575" i="1"/>
  <c r="AI1238" i="1"/>
  <c r="AI1337" i="1"/>
  <c r="AI1951" i="1"/>
  <c r="AI2241" i="1"/>
  <c r="AI2252" i="1"/>
  <c r="AI1151" i="1"/>
  <c r="AI1157" i="1"/>
  <c r="AI2228" i="1"/>
  <c r="AI1561" i="1"/>
  <c r="AI1659" i="1"/>
  <c r="AI2022" i="1"/>
  <c r="AI893" i="1"/>
  <c r="AI808" i="1"/>
  <c r="AI1141" i="1"/>
  <c r="AI1070" i="1"/>
  <c r="AI1177" i="1"/>
  <c r="AI1336" i="1"/>
  <c r="AI1204" i="1"/>
  <c r="AI1372" i="1"/>
  <c r="AI1848" i="1"/>
  <c r="AI835" i="1"/>
  <c r="AI750" i="1"/>
  <c r="AI1241" i="1"/>
  <c r="AI2617" i="1"/>
  <c r="AI810" i="1"/>
  <c r="AI2520" i="1"/>
  <c r="AI2004" i="1"/>
  <c r="AI1980" i="1"/>
  <c r="AI745" i="1"/>
  <c r="AI847" i="1"/>
  <c r="AI859" i="1"/>
  <c r="AI2232" i="1"/>
  <c r="AI1239" i="1"/>
  <c r="AI1492" i="1"/>
  <c r="AI1786" i="1"/>
  <c r="AI1254" i="1"/>
  <c r="AI1404" i="1"/>
  <c r="AI1585" i="1"/>
  <c r="AI1936" i="1"/>
  <c r="AI2307" i="1"/>
  <c r="AI1722" i="1"/>
  <c r="AI1290" i="1"/>
  <c r="AI1213" i="1"/>
  <c r="AI1643" i="1"/>
  <c r="AI1894" i="1"/>
  <c r="AI906" i="1"/>
  <c r="AI2367" i="1"/>
  <c r="AI2429" i="1"/>
  <c r="AI881" i="1"/>
  <c r="AI997" i="1"/>
  <c r="AI832" i="1"/>
  <c r="AI1463" i="1"/>
  <c r="AI2309" i="1"/>
  <c r="AI1104" i="1"/>
  <c r="AI925" i="1"/>
  <c r="AI1329" i="1"/>
  <c r="AI1709" i="1"/>
  <c r="AI2673" i="1"/>
  <c r="AI1286" i="1"/>
  <c r="AI2651" i="1"/>
  <c r="AI1144" i="1"/>
  <c r="AI803" i="1"/>
  <c r="AI1328" i="1"/>
  <c r="AI923" i="1"/>
  <c r="AI1197" i="1"/>
  <c r="AI1527" i="1"/>
  <c r="AI2586" i="1"/>
  <c r="AI1206" i="1"/>
  <c r="AI1081" i="1"/>
  <c r="AI1447" i="1"/>
  <c r="AI738" i="1"/>
  <c r="AI1843" i="1"/>
  <c r="AI734" i="1"/>
  <c r="AI946" i="1"/>
  <c r="AI1203" i="1"/>
  <c r="AI2465" i="1"/>
  <c r="AI1968" i="1"/>
  <c r="AI2071" i="1"/>
  <c r="AI2472" i="1"/>
  <c r="AI2158" i="1"/>
  <c r="AI2207" i="1"/>
  <c r="AI2512" i="1"/>
  <c r="AI1423" i="1"/>
  <c r="AI2445" i="1"/>
  <c r="AI1446" i="1"/>
  <c r="AI1769" i="1"/>
  <c r="AI2458" i="1"/>
  <c r="AI947" i="1"/>
  <c r="AI2002" i="1"/>
  <c r="AI880" i="1"/>
  <c r="AI1943" i="1"/>
  <c r="AI2622" i="1"/>
  <c r="AI2061" i="1"/>
  <c r="AI2714" i="1"/>
  <c r="AI2394" i="1"/>
  <c r="AI2719" i="1"/>
  <c r="AI2564" i="1"/>
  <c r="AI2024" i="1"/>
  <c r="AI2010" i="1"/>
  <c r="AI1948" i="1"/>
  <c r="AI1811" i="1"/>
  <c r="AI1507" i="1"/>
  <c r="AI1369" i="1"/>
  <c r="AI1095" i="1"/>
  <c r="AI1062" i="1"/>
  <c r="AI1085" i="1"/>
  <c r="AI1766" i="1"/>
  <c r="AI1674" i="1"/>
  <c r="AI2155" i="1"/>
  <c r="AI816" i="1"/>
  <c r="AI2588" i="1"/>
  <c r="AI1076" i="1"/>
  <c r="AI1135" i="1"/>
  <c r="AI1933" i="1"/>
  <c r="AI1755" i="1"/>
  <c r="AI1544" i="1"/>
  <c r="AI1692" i="1"/>
  <c r="AI795" i="1"/>
  <c r="AI1593" i="1"/>
  <c r="AI1184" i="1"/>
  <c r="AI1401" i="1"/>
  <c r="AI1112" i="1"/>
  <c r="AI1689" i="1"/>
  <c r="AI1032" i="1"/>
  <c r="AI1304" i="1"/>
  <c r="AI2234" i="1"/>
  <c r="AI2191" i="1"/>
  <c r="AI1546" i="1"/>
  <c r="AI2392" i="1"/>
  <c r="AI2388" i="1"/>
  <c r="AI1187" i="1"/>
  <c r="AI1909" i="1"/>
  <c r="AI1720" i="1"/>
  <c r="AI2505" i="1"/>
  <c r="AI1270" i="1"/>
  <c r="AI1306" i="1"/>
  <c r="AI2045" i="1"/>
  <c r="AI889" i="1"/>
  <c r="AI2370" i="1"/>
  <c r="AI1621" i="1"/>
  <c r="AI1140" i="1"/>
  <c r="AI1601" i="1"/>
  <c r="AI2543" i="1"/>
  <c r="AI1963" i="1"/>
  <c r="AI1102" i="1"/>
  <c r="AI2362" i="1"/>
  <c r="AI1030" i="1"/>
  <c r="AI2348" i="1"/>
  <c r="AI2720" i="1"/>
  <c r="AI2283" i="1"/>
  <c r="AI2146" i="1"/>
  <c r="AI1971" i="1"/>
  <c r="AI1427" i="1"/>
  <c r="AI1018" i="1"/>
  <c r="AI1255" i="1"/>
  <c r="AI962" i="1"/>
  <c r="AI802" i="1"/>
  <c r="AI1190" i="1"/>
  <c r="AI1662" i="1"/>
  <c r="AI1185" i="1"/>
  <c r="AI1686" i="1"/>
  <c r="AI2723" i="1"/>
  <c r="AI1739" i="1"/>
  <c r="AI1557" i="1"/>
  <c r="AI2562" i="1"/>
  <c r="AI1767" i="1"/>
  <c r="AI2292" i="1"/>
  <c r="AI1660" i="1"/>
  <c r="AI1958" i="1"/>
  <c r="AI1736" i="1"/>
  <c r="AI2623" i="1"/>
  <c r="AI2147" i="1"/>
  <c r="AI1458" i="1"/>
  <c r="AI2192" i="1"/>
  <c r="AI1244" i="1"/>
  <c r="AI827" i="1"/>
  <c r="AI1906" i="1"/>
  <c r="AI2365" i="1"/>
  <c r="AI1163" i="1"/>
  <c r="AI1926" i="1"/>
  <c r="AI1045" i="1"/>
  <c r="AI1442" i="1"/>
  <c r="AI2148" i="1"/>
  <c r="AI1224" i="1"/>
  <c r="AI830" i="1"/>
  <c r="AI2111" i="1"/>
  <c r="AI826" i="1"/>
  <c r="AI1443" i="1"/>
  <c r="AI1541" i="1"/>
  <c r="AI1432" i="1"/>
  <c r="AI1242" i="1"/>
  <c r="AI1738" i="1"/>
  <c r="AI1491" i="1"/>
  <c r="AI1003" i="1"/>
  <c r="AI1036" i="1"/>
  <c r="AI1737" i="1"/>
  <c r="AI2403" i="1"/>
  <c r="AI766" i="1"/>
  <c r="AI1642" i="1"/>
  <c r="AI1046" i="1"/>
  <c r="AI1499" i="1"/>
  <c r="AI1015" i="1"/>
  <c r="AI1346" i="1"/>
  <c r="AI2658" i="1"/>
  <c r="AI1649" i="1"/>
  <c r="AI1749" i="1"/>
  <c r="AI1949" i="1"/>
  <c r="AI2551" i="1"/>
  <c r="AI2053" i="1"/>
  <c r="AI1679" i="1"/>
  <c r="AI2547" i="1"/>
  <c r="AI935" i="1"/>
  <c r="AI1378" i="1"/>
  <c r="AI1586" i="1"/>
  <c r="AI2729" i="1"/>
  <c r="AI1408" i="1"/>
  <c r="AI1696" i="1"/>
  <c r="AI1889" i="1"/>
  <c r="AI1165" i="1"/>
  <c r="AI1383" i="1"/>
  <c r="AI2708" i="1"/>
  <c r="AI1891" i="1"/>
  <c r="AI1055" i="1"/>
  <c r="AI2168" i="1"/>
  <c r="AI1034" i="1"/>
  <c r="AI1910" i="1"/>
  <c r="AI2612" i="1"/>
  <c r="AI1762" i="1"/>
  <c r="AI2455" i="1"/>
  <c r="AI2176" i="1"/>
  <c r="AI1883" i="1"/>
  <c r="AI1608" i="1"/>
  <c r="AI1376" i="1"/>
  <c r="AI994" i="1"/>
  <c r="AI929" i="1"/>
  <c r="AI932" i="1"/>
  <c r="AI1360" i="1"/>
  <c r="AI1311" i="1"/>
  <c r="AI2190" i="1"/>
  <c r="AI2508" i="1"/>
  <c r="AI1866" i="1"/>
  <c r="AI2349" i="1"/>
  <c r="AI2153" i="1"/>
  <c r="AI1952" i="1"/>
  <c r="AI1412" i="1"/>
  <c r="AI1778" i="1"/>
  <c r="AI2682" i="1"/>
  <c r="AI1715" i="1"/>
  <c r="AI1381" i="1"/>
  <c r="AI2255" i="1"/>
  <c r="AI2236" i="1"/>
  <c r="AI2157" i="1"/>
  <c r="AI1890" i="1"/>
  <c r="AI2710" i="1"/>
  <c r="AI2240" i="1"/>
  <c r="AI1732" i="1"/>
  <c r="AI2101" i="1"/>
  <c r="AI1994" i="1"/>
  <c r="AI2664" i="1"/>
  <c r="AI2469" i="1"/>
  <c r="AI2331" i="1"/>
  <c r="AI2699" i="1"/>
  <c r="AI1547" i="1"/>
  <c r="AI1636" i="1"/>
  <c r="AI1316" i="1"/>
  <c r="AI2007" i="1"/>
  <c r="AI1841" i="1"/>
  <c r="AI1805" i="1"/>
  <c r="AI2134" i="1"/>
  <c r="AI2293" i="1"/>
  <c r="AI2144" i="1"/>
  <c r="AI1072" i="1"/>
  <c r="AI1828" i="1"/>
  <c r="AI2112" i="1"/>
  <c r="AI2636" i="1"/>
  <c r="AI1281" i="1"/>
  <c r="AI1961" i="1"/>
  <c r="AI2026" i="1"/>
  <c r="AI2534" i="1"/>
  <c r="AI2078" i="1"/>
  <c r="AI2338" i="1"/>
  <c r="AI1332" i="1"/>
  <c r="AI1827" i="1"/>
  <c r="AI2621" i="1"/>
  <c r="AI2070" i="1"/>
  <c r="AI1779" i="1"/>
  <c r="AI1653" i="1"/>
  <c r="AI2269" i="1"/>
  <c r="AI2402" i="1"/>
  <c r="AI2294" i="1"/>
  <c r="AI1330" i="1"/>
  <c r="AI851" i="1"/>
  <c r="AI1568" i="1"/>
  <c r="AI1875" i="1"/>
  <c r="AI1787" i="1"/>
  <c r="AI1162" i="1"/>
  <c r="AI2178" i="1"/>
  <c r="AI1609" i="1"/>
  <c r="AI1957" i="1"/>
  <c r="AI814" i="1"/>
  <c r="AI1116" i="1"/>
  <c r="AI1511" i="1"/>
  <c r="AI2545" i="1"/>
  <c r="AI1002" i="1"/>
  <c r="AI1052" i="1"/>
  <c r="AI1059" i="1"/>
  <c r="AI2220" i="1"/>
  <c r="AI1217" i="1"/>
  <c r="AI1580" i="1"/>
  <c r="AI2244" i="1"/>
  <c r="AI1331" i="1"/>
  <c r="AI1413" i="1"/>
  <c r="AI2549" i="1"/>
  <c r="AI2620" i="1"/>
  <c r="AI2333" i="1"/>
  <c r="AI1228" i="1"/>
  <c r="AI2460" i="1"/>
  <c r="AI2683" i="1"/>
  <c r="AI936" i="1"/>
  <c r="AI2274" i="1"/>
  <c r="AI776" i="1"/>
  <c r="AI2001" i="1"/>
  <c r="AI736" i="1"/>
  <c r="AI1371" i="1"/>
  <c r="AI2435" i="1"/>
  <c r="AI1419" i="1"/>
  <c r="AI2017" i="1"/>
  <c r="AI1798" i="1"/>
  <c r="AI2226" i="1"/>
  <c r="AI1907" i="1"/>
  <c r="AI1487" i="1"/>
  <c r="AI2174" i="1"/>
  <c r="AI892" i="1"/>
  <c r="AI1415" i="1"/>
  <c r="AI2075" i="1"/>
  <c r="AI2578" i="1"/>
  <c r="AI2277" i="1"/>
  <c r="AI2507" i="1"/>
  <c r="AI2044" i="1"/>
  <c r="AI1080" i="1"/>
  <c r="AI2371" i="1"/>
  <c r="AI955" i="1"/>
  <c r="AI1690" i="1"/>
  <c r="AI1752" i="1"/>
  <c r="AI2164" i="1"/>
  <c r="AI2138" i="1"/>
  <c r="AI2639" i="1"/>
  <c r="AI2329" i="1"/>
  <c r="AI2451" i="1"/>
  <c r="AI1467" i="1"/>
  <c r="AI1647" i="1"/>
  <c r="AI1725" i="1"/>
  <c r="AI1476" i="1"/>
  <c r="AI1024" i="1"/>
  <c r="AI1183" i="1"/>
  <c r="AI1113" i="1"/>
  <c r="AI740" i="1"/>
  <c r="AI1356" i="1"/>
  <c r="AI825" i="1"/>
  <c r="AI2299" i="1"/>
  <c r="AI2655" i="1"/>
  <c r="AI2457" i="1"/>
  <c r="AI1365" i="1"/>
  <c r="AI2259" i="1"/>
  <c r="AI2280" i="1"/>
  <c r="AI970" i="1"/>
  <c r="AI943" i="1"/>
  <c r="AI984" i="1"/>
  <c r="AI1338" i="1"/>
  <c r="AI2105" i="1"/>
  <c r="AI1475" i="1"/>
  <c r="AI996" i="1"/>
  <c r="AI1406" i="1"/>
  <c r="AI918" i="1"/>
  <c r="AI1164" i="1"/>
  <c r="AI1768" i="1"/>
  <c r="AI2487" i="1"/>
  <c r="AI2049" i="1"/>
  <c r="AI1504" i="1"/>
  <c r="AI2378" i="1"/>
  <c r="AI905" i="1"/>
  <c r="AI960" i="1"/>
  <c r="AI1618" i="1"/>
  <c r="AI1117" i="1"/>
  <c r="AI2449" i="1"/>
  <c r="AI995" i="1"/>
  <c r="AI2068" i="1"/>
  <c r="AI1069" i="1"/>
  <c r="AI1469" i="1"/>
  <c r="AI800" i="1"/>
  <c r="AI1313" i="1"/>
  <c r="AI2025" i="1"/>
  <c r="AI2579" i="1"/>
  <c r="AI1583" i="1"/>
  <c r="AI2340" i="1"/>
  <c r="AI2657" i="1"/>
  <c r="AI2273" i="1"/>
  <c r="AI1300" i="1"/>
  <c r="AI1973" i="1"/>
  <c r="AI971" i="1"/>
  <c r="AI1865" i="1"/>
  <c r="AI2363" i="1"/>
  <c r="AI2416" i="1"/>
  <c r="AI2391" i="1"/>
  <c r="AI844" i="1"/>
  <c r="AI2301" i="1"/>
  <c r="AI1565" i="1"/>
  <c r="AI811" i="1"/>
  <c r="AI2582" i="1"/>
  <c r="AI1977" i="1"/>
  <c r="AI2610" i="1"/>
  <c r="AI2609" i="1"/>
  <c r="AI2626" i="1"/>
  <c r="AI1895" i="1"/>
  <c r="AI2313" i="1"/>
  <c r="AI2031" i="1"/>
  <c r="AI1452" i="1"/>
  <c r="AI1363" i="1"/>
  <c r="AI1429" i="1"/>
  <c r="AI1098" i="1"/>
  <c r="AI910" i="1"/>
  <c r="AI1418" i="1"/>
  <c r="AI753" i="1"/>
  <c r="AI2287" i="1"/>
  <c r="AI1473" i="1"/>
  <c r="AI1342" i="1"/>
  <c r="AI2281" i="1"/>
  <c r="AI1180" i="1"/>
  <c r="AI731" i="1"/>
  <c r="AI1293" i="1"/>
  <c r="AI1532" i="1"/>
  <c r="AI1353" i="1"/>
  <c r="AI774" i="1"/>
  <c r="AI2317" i="1"/>
  <c r="AI746" i="1"/>
  <c r="AI2305" i="1"/>
  <c r="AI2580" i="1"/>
  <c r="AI2058" i="1"/>
  <c r="AI1105" i="1"/>
  <c r="AI858" i="1"/>
  <c r="AI1079" i="1"/>
  <c r="AI1657" i="1"/>
  <c r="AI2308" i="1"/>
  <c r="AI2139" i="1"/>
  <c r="AI1260" i="1"/>
  <c r="AI1292" i="1"/>
  <c r="AI1194" i="1"/>
  <c r="AI1639" i="1"/>
  <c r="AI1822" i="1"/>
  <c r="AI2268" i="1"/>
  <c r="AI1039" i="1"/>
  <c r="AI1633" i="1"/>
  <c r="AI2037" i="1"/>
  <c r="AI1351" i="1"/>
  <c r="AI959" i="1"/>
  <c r="AI2165" i="1"/>
  <c r="AI1000" i="1"/>
  <c r="AI2606" i="1"/>
  <c r="AI1284" i="1"/>
  <c r="AI2372" i="1"/>
  <c r="AI1326" i="1"/>
  <c r="AI1765" i="1"/>
  <c r="AI961" i="1"/>
  <c r="AI1703" i="1"/>
  <c r="AI1981" i="1"/>
  <c r="AI2536" i="1"/>
  <c r="AI1855" i="1"/>
  <c r="AI2376" i="1"/>
  <c r="AI2051" i="1"/>
  <c r="AI2430" i="1"/>
  <c r="AI1872" i="1"/>
  <c r="AI1990" i="1"/>
  <c r="AI1992" i="1"/>
  <c r="AI1222" i="1"/>
  <c r="AI1753" i="1"/>
  <c r="AI1436" i="1"/>
  <c r="AI2514" i="1"/>
  <c r="AI2286" i="1"/>
  <c r="AI819" i="1"/>
  <c r="AI2261" i="1"/>
  <c r="AI1498" i="1"/>
  <c r="AI2642" i="1"/>
  <c r="AI980" i="1"/>
  <c r="AI2405" i="1"/>
  <c r="AI1407" i="1"/>
  <c r="AI2117" i="1"/>
  <c r="AI2431" i="1"/>
  <c r="AI2188" i="1"/>
  <c r="AI2668" i="1"/>
  <c r="AI2110" i="1"/>
  <c r="AI1728" i="1"/>
  <c r="AI1714" i="1"/>
  <c r="AI1520" i="1"/>
  <c r="AI1430" i="1"/>
  <c r="AI1252" i="1"/>
  <c r="AI1014" i="1"/>
  <c r="AI868" i="1"/>
  <c r="AI1780" i="1"/>
  <c r="AI2535" i="1"/>
  <c r="AI1115" i="1"/>
  <c r="AI1629" i="1"/>
  <c r="AI1985" i="1"/>
  <c r="AI1993" i="1"/>
  <c r="AI1450" i="1"/>
  <c r="AI2383" i="1"/>
  <c r="AI1466" i="1"/>
  <c r="AI2033" i="1"/>
  <c r="AI1426" i="1"/>
  <c r="AI1771" i="1"/>
  <c r="AI2195" i="1"/>
  <c r="AI2526" i="1"/>
  <c r="AI2603" i="1"/>
  <c r="AI1892" i="1"/>
  <c r="AI2104" i="1"/>
  <c r="AI1637" i="1"/>
  <c r="AI1954" i="1"/>
  <c r="AI2125" i="1"/>
  <c r="AI1962" i="1"/>
  <c r="AI2116" i="1"/>
  <c r="AI1959" i="1"/>
  <c r="AI2251" i="1"/>
  <c r="AI1358" i="1"/>
  <c r="AI1694" i="1"/>
  <c r="AI2322" i="1"/>
  <c r="AI1718" i="1"/>
  <c r="AI861" i="1"/>
  <c r="AI978" i="1"/>
  <c r="AI2092" i="1"/>
  <c r="AI1496" i="1"/>
  <c r="AI1845" i="1"/>
  <c r="AI1863" i="1"/>
  <c r="AI2201" i="1"/>
  <c r="AI1198" i="1"/>
  <c r="AI1969" i="1"/>
  <c r="AI2488" i="1"/>
  <c r="AI1199" i="1"/>
  <c r="AI2114" i="1"/>
  <c r="AI1960" i="1"/>
  <c r="AI2204" i="1"/>
  <c r="AI2189" i="1"/>
  <c r="AI2477" i="1"/>
  <c r="AI1296" i="1"/>
  <c r="AI798" i="1"/>
  <c r="AI1390" i="1"/>
  <c r="AI1122" i="1"/>
  <c r="AI1927" i="1"/>
  <c r="AI1299" i="1"/>
  <c r="AI972" i="1"/>
  <c r="AI2233" i="1"/>
  <c r="AI2624" i="1"/>
  <c r="AI1207" i="1"/>
  <c r="AI1903" i="1"/>
  <c r="AI2432" i="1"/>
  <c r="AI2644" i="1"/>
  <c r="AI2288" i="1"/>
  <c r="AI2319" i="1"/>
  <c r="AI1851" i="1"/>
  <c r="AI1747" i="1"/>
  <c r="AI1132" i="1"/>
  <c r="AI1392" i="1"/>
  <c r="AI838" i="1"/>
  <c r="AI1970" i="1"/>
  <c r="AI2256" i="1"/>
  <c r="AI2688" i="1"/>
  <c r="AI2199" i="1"/>
  <c r="AI1297" i="1"/>
  <c r="AI1984" i="1"/>
  <c r="AI1578" i="1"/>
  <c r="AI2126" i="1"/>
  <c r="AI2323" i="1"/>
  <c r="AI1364" i="1"/>
  <c r="AI2119" i="1"/>
  <c r="AI1974" i="1"/>
  <c r="AI1818" i="1"/>
  <c r="AI877" i="1"/>
  <c r="AI1536" i="1"/>
  <c r="AI1107" i="1"/>
  <c r="AI1409" i="1"/>
  <c r="AI2263" i="1"/>
  <c r="AI2052" i="1"/>
  <c r="AI783" i="1"/>
  <c r="AI2016" i="1"/>
  <c r="AI1169" i="1"/>
  <c r="AI786" i="1"/>
  <c r="AI1088" i="1"/>
  <c r="AI1535" i="1"/>
  <c r="AI2289" i="1"/>
  <c r="AI1539" i="1"/>
  <c r="AI2258" i="1"/>
  <c r="AI2504" i="1"/>
  <c r="AI926" i="1"/>
  <c r="AI1477" i="1"/>
  <c r="AI1697" i="1"/>
  <c r="AI767" i="1"/>
  <c r="AI1093" i="1"/>
  <c r="AI2072" i="1"/>
  <c r="AI1156" i="1"/>
  <c r="AI2352" i="1"/>
  <c r="AI1121" i="1"/>
  <c r="AI2266" i="1"/>
  <c r="AI1391" i="1"/>
  <c r="AI1897" i="1"/>
  <c r="AI1145" i="1"/>
  <c r="AI1592" i="1"/>
  <c r="AI1540" i="1"/>
  <c r="AI2132" i="1"/>
  <c r="AI1803" i="1"/>
  <c r="AI2318" i="1"/>
  <c r="AI1881" i="1"/>
  <c r="AI2646" i="1"/>
  <c r="AI2081" i="1"/>
  <c r="AI2546" i="1"/>
  <c r="AI2501" i="1"/>
  <c r="AI1050" i="1"/>
  <c r="AI1917" i="1"/>
  <c r="AI2160" i="1"/>
  <c r="AI2412" i="1"/>
  <c r="AI2361" i="1"/>
  <c r="AI804" i="1"/>
  <c r="AI796" i="1"/>
  <c r="AI1688" i="1"/>
  <c r="AI2434" i="1"/>
  <c r="AI1128" i="1"/>
  <c r="AI2537" i="1"/>
  <c r="AI1826" i="1"/>
  <c r="AI2638" i="1"/>
  <c r="AI2593" i="1"/>
  <c r="AI1800" i="1"/>
  <c r="AI2597" i="1"/>
  <c r="AI2028" i="1"/>
  <c r="AI1743" i="1"/>
  <c r="AI1896" i="1"/>
  <c r="AI1726" i="1"/>
  <c r="AI1677" i="1"/>
  <c r="AI1340" i="1"/>
  <c r="AI1108" i="1"/>
  <c r="AI977" i="1"/>
  <c r="AI799" i="1"/>
  <c r="AI1431" i="1"/>
  <c r="AI770" i="1"/>
  <c r="AI1319" i="1"/>
  <c r="AI2553" i="1"/>
  <c r="AI1512" i="1"/>
  <c r="AI790" i="1"/>
  <c r="AI1223" i="1"/>
  <c r="AI1035" i="1"/>
  <c r="AI2726" i="1"/>
  <c r="AI1310" i="1"/>
  <c r="AI1989" i="1"/>
  <c r="AI1136" i="1"/>
  <c r="AI2404" i="1"/>
  <c r="AI1294" i="1"/>
  <c r="AI1953" i="1"/>
  <c r="AI2321" i="1"/>
  <c r="AI2063" i="1"/>
  <c r="AI1658" i="1"/>
  <c r="AI2149" i="1"/>
  <c r="AI755" i="1"/>
  <c r="AI1913" i="1"/>
  <c r="AI1449" i="1"/>
  <c r="AI1774" i="1"/>
  <c r="AI842" i="1"/>
  <c r="AI2542" i="1"/>
  <c r="AI1321" i="1"/>
  <c r="AI1471" i="1"/>
  <c r="AI1048" i="1"/>
  <c r="AI1167" i="1"/>
  <c r="AI2231" i="1"/>
  <c r="AI2494" i="1"/>
  <c r="AI1582" i="1"/>
  <c r="AI1698" i="1"/>
  <c r="AI2102" i="1"/>
  <c r="AI1987" i="1"/>
  <c r="AI2585" i="1"/>
  <c r="AI1979" i="1"/>
  <c r="AI2576" i="1"/>
  <c r="AI2482" i="1"/>
  <c r="AI2498" i="1"/>
  <c r="AI1594" i="1"/>
  <c r="AI1236" i="1"/>
  <c r="AI1366" i="1"/>
  <c r="AI2687" i="1"/>
  <c r="AI1833" i="1"/>
  <c r="AI1301" i="1"/>
  <c r="AI841" i="1"/>
  <c r="AI860" i="1"/>
  <c r="AI1998" i="1"/>
  <c r="AI2628" i="1"/>
  <c r="AI1111" i="1"/>
  <c r="AI2693" i="1"/>
  <c r="AI2011" i="1"/>
  <c r="AI2650" i="1"/>
  <c r="AI2396" i="1"/>
  <c r="AI2561" i="1"/>
  <c r="AI2540" i="1"/>
  <c r="AI1757" i="1"/>
  <c r="AI1604" i="1"/>
  <c r="AI1868" i="1"/>
  <c r="AI1482" i="1"/>
  <c r="AI1505" i="1"/>
  <c r="AI1283" i="1"/>
  <c r="AI1106" i="1"/>
  <c r="AI989" i="1"/>
  <c r="AI2334" i="1"/>
  <c r="AI2142" i="1"/>
  <c r="AI1193" i="1"/>
  <c r="AI1831" i="1"/>
  <c r="AI787" i="1"/>
  <c r="AI856" i="1"/>
  <c r="AI2229" i="1"/>
  <c r="AI1488" i="1"/>
  <c r="AI1730" i="1"/>
  <c r="AI1387" i="1"/>
  <c r="AI890" i="1"/>
  <c r="AI837" i="1"/>
  <c r="AI1792" i="1"/>
  <c r="AI1502" i="1"/>
  <c r="AI1877" i="1"/>
  <c r="AI1355" i="1"/>
  <c r="AI852" i="1"/>
  <c r="AI2381" i="1"/>
  <c r="AI1942" i="1"/>
  <c r="AI1168" i="1"/>
  <c r="AI2559" i="1"/>
  <c r="AI2237" i="1"/>
  <c r="AI2187" i="1"/>
  <c r="AI2385" i="1"/>
  <c r="AI1581" i="1"/>
  <c r="AI752" i="1"/>
  <c r="AI1838" i="1"/>
  <c r="AI973" i="1"/>
  <c r="AI1221" i="1"/>
  <c r="AI1120" i="1"/>
  <c r="AI1205" i="1"/>
  <c r="AI2013" i="1"/>
  <c r="AI813" i="1"/>
  <c r="AI843" i="1"/>
  <c r="AI1150" i="1"/>
  <c r="AI1929" i="1"/>
  <c r="AI1625" i="1"/>
  <c r="AI2021" i="1"/>
  <c r="AI937" i="1"/>
  <c r="AI1576" i="1"/>
  <c r="AI797" i="1"/>
  <c r="AI1094" i="1"/>
  <c r="AI862" i="1"/>
  <c r="AI775" i="1"/>
  <c r="AI2215" i="1"/>
  <c r="AI2713" i="1"/>
  <c r="AI1588" i="1"/>
  <c r="AI1285" i="1"/>
  <c r="AI1501" i="1"/>
  <c r="AI2400" i="1"/>
  <c r="AI2491" i="1"/>
  <c r="AI2631" i="1"/>
  <c r="AI801" i="1"/>
  <c r="AI2074" i="1"/>
  <c r="AI1573" i="1"/>
  <c r="AI821" i="1"/>
  <c r="AI1655" i="1"/>
  <c r="AI887" i="1"/>
  <c r="AI809" i="1"/>
  <c r="AI1126" i="1"/>
  <c r="AI2094" i="1"/>
  <c r="AI2695" i="1"/>
  <c r="AI1057" i="1"/>
  <c r="AI1672" i="1"/>
  <c r="AI1564" i="1"/>
  <c r="AI867" i="1"/>
  <c r="AI1043" i="1"/>
  <c r="AI1789" i="1"/>
  <c r="AI1212" i="1"/>
  <c r="AI898" i="1"/>
  <c r="AI1341" i="1"/>
  <c r="AI1479" i="1"/>
  <c r="AI2203" i="1"/>
  <c r="AI938" i="1"/>
  <c r="AI1986" i="1"/>
  <c r="AI914" i="1"/>
  <c r="AI1054" i="1"/>
  <c r="AI1200" i="1"/>
  <c r="AI2583" i="1"/>
  <c r="AI1367" i="1"/>
  <c r="AI1597" i="1"/>
  <c r="AI2414" i="1"/>
  <c r="AI1624" i="1"/>
  <c r="AI865" i="1"/>
  <c r="AI1869" i="1"/>
  <c r="AI1606" i="1"/>
  <c r="AI1027" i="1"/>
  <c r="AI1628" i="1"/>
  <c r="AI1493" i="1"/>
  <c r="AI1815" i="1"/>
  <c r="AI1879" i="1"/>
  <c r="AI2380" i="1"/>
  <c r="AI2298" i="1"/>
  <c r="AI1904" i="1"/>
  <c r="AI2374" i="1"/>
  <c r="AI2050" i="1"/>
  <c r="AI2379" i="1"/>
  <c r="AI2716" i="1"/>
  <c r="AI1808" i="1"/>
  <c r="AI1208" i="1"/>
  <c r="AI1801" i="1"/>
  <c r="AI2219" i="1"/>
  <c r="AI2515" i="1"/>
  <c r="AI1099" i="1"/>
  <c r="AI1020" i="1"/>
  <c r="AI1646" i="1"/>
  <c r="AI2531" i="1"/>
  <c r="AI1708" i="1"/>
  <c r="AI1523" i="1"/>
  <c r="AI2702" i="1"/>
  <c r="AI2672" i="1"/>
  <c r="AI2182" i="1"/>
  <c r="AI2428" i="1"/>
  <c r="AI2136" i="1"/>
  <c r="AI1693" i="1"/>
  <c r="AI1836" i="1"/>
  <c r="AI1134" i="1"/>
  <c r="AI1125" i="1"/>
  <c r="AI1091" i="1"/>
  <c r="AI950" i="1"/>
  <c r="AI1226" i="1"/>
  <c r="AI2462" i="1"/>
  <c r="AI1175" i="1"/>
  <c r="AI2181" i="1"/>
  <c r="AI1170" i="1"/>
  <c r="AI2473" i="1"/>
  <c r="AI2421" i="1"/>
  <c r="AI2659" i="1"/>
  <c r="AI2103" i="1"/>
  <c r="AI1441" i="1"/>
  <c r="AI2607" i="1"/>
  <c r="AI2567" i="1"/>
  <c r="AI792" i="1"/>
  <c r="AI1026" i="1"/>
  <c r="AI1230" i="1"/>
  <c r="AI1569" i="1"/>
  <c r="AI1918" i="1"/>
  <c r="AI1788" i="1"/>
  <c r="AI2530" i="1"/>
  <c r="AI1439" i="1"/>
  <c r="AI1599" i="1"/>
  <c r="AI2360" i="1"/>
  <c r="AI2108" i="1"/>
  <c r="AI2717" i="1"/>
  <c r="AI2424" i="1"/>
  <c r="AI2496" i="1"/>
  <c r="AI2675" i="1"/>
  <c r="AI2493" i="1"/>
  <c r="AI1861" i="1"/>
  <c r="AI2665" i="1"/>
  <c r="AI2183" i="1"/>
  <c r="AI2676" i="1"/>
  <c r="AI2124" i="1"/>
  <c r="AI2630" i="1"/>
  <c r="AI2519" i="1"/>
  <c r="AI2633" i="1"/>
  <c r="AI2337" i="1"/>
  <c r="AI2253" i="1"/>
  <c r="AI1862" i="1"/>
  <c r="AI2091" i="1"/>
  <c r="AI1656" i="1"/>
  <c r="AI1846" i="1"/>
  <c r="AI2034" i="1"/>
  <c r="AI2060" i="1"/>
  <c r="AI2341" i="1"/>
  <c r="AI1847" i="1"/>
  <c r="AI1073" i="1"/>
  <c r="AI1935" i="1"/>
  <c r="AI1785" i="1"/>
  <c r="AI1325" i="1"/>
  <c r="AI1797" i="1"/>
  <c r="AI1542" i="1"/>
  <c r="AI1262" i="1"/>
  <c r="AI1530" i="1"/>
  <c r="AI1235" i="1"/>
  <c r="AI1149" i="1"/>
  <c r="AI1001" i="1"/>
  <c r="AI1110" i="1"/>
  <c r="AI992" i="1"/>
  <c r="AI1013" i="1"/>
  <c r="AI998" i="1"/>
  <c r="AI902" i="1"/>
  <c r="AI737" i="1"/>
  <c r="AI983" i="1"/>
  <c r="AI940" i="1"/>
  <c r="AI957" i="1"/>
  <c r="AI735" i="1"/>
  <c r="AI1795" i="1"/>
  <c r="AI1159" i="1"/>
  <c r="AI1711" i="1"/>
  <c r="AI820" i="1"/>
  <c r="AI2709" i="1"/>
  <c r="AI2295" i="1"/>
  <c r="AI1451" i="1"/>
  <c r="AI2369" i="1"/>
  <c r="AI895" i="1"/>
  <c r="AI1166" i="1"/>
  <c r="AI1348" i="1"/>
  <c r="AI1839" i="1"/>
  <c r="AI1745" i="1"/>
  <c r="AI2484" i="1"/>
  <c r="AI2193" i="1"/>
  <c r="AI1133" i="1"/>
  <c r="AI1538" i="1"/>
  <c r="AI1744" i="1"/>
  <c r="AI2260" i="1"/>
  <c r="AI1932" i="1"/>
  <c r="AI2602" i="1"/>
  <c r="AI1701" i="1"/>
  <c r="AI1735" i="1"/>
  <c r="AI2662" i="1"/>
  <c r="AI2282" i="1"/>
  <c r="AI1842" i="1"/>
  <c r="AI2656" i="1"/>
  <c r="AI2018" i="1"/>
  <c r="AI2645" i="1"/>
  <c r="AI2080" i="1"/>
  <c r="AI2627" i="1"/>
  <c r="AI2336" i="1"/>
  <c r="AI2632" i="1"/>
  <c r="AI2325" i="1"/>
  <c r="AI2156" i="1"/>
  <c r="AI2590" i="1"/>
  <c r="AI2085" i="1"/>
  <c r="AI2184" i="1"/>
  <c r="AI1555" i="1"/>
  <c r="AI1521" i="1"/>
  <c r="AI1983" i="1"/>
  <c r="AI2056" i="1"/>
  <c r="AI2302" i="1"/>
  <c r="AI1651" i="1"/>
  <c r="AI1956" i="1"/>
  <c r="AI2152" i="1"/>
  <c r="AI1761" i="1"/>
  <c r="AI1733" i="1"/>
  <c r="AI1707" i="1"/>
  <c r="AI1685" i="1"/>
  <c r="AI1485" i="1"/>
  <c r="AI1759" i="1"/>
  <c r="AI1515" i="1"/>
  <c r="AI1211" i="1"/>
  <c r="AI1388" i="1"/>
  <c r="AI1274" i="1"/>
  <c r="AI1042" i="1"/>
  <c r="AI968" i="1"/>
  <c r="AI1174" i="1"/>
  <c r="AI1066" i="1"/>
  <c r="AI846" i="1"/>
  <c r="AI1179" i="1"/>
  <c r="AI939" i="1"/>
  <c r="AI921" i="1"/>
  <c r="AI951" i="1"/>
  <c r="AI729" i="1"/>
  <c r="AI2364" i="1"/>
  <c r="AI1317" i="1"/>
  <c r="AI747" i="1"/>
  <c r="AI985" i="1"/>
  <c r="AI759" i="1"/>
  <c r="AI2517" i="1"/>
  <c r="AI781" i="1"/>
  <c r="AI2343" i="1"/>
  <c r="AI1343" i="1"/>
  <c r="AI2197" i="1"/>
  <c r="AI2297" i="1"/>
  <c r="AI2454" i="1"/>
  <c r="AI2619" i="1"/>
  <c r="AI1807" i="1"/>
  <c r="AI1813" i="1"/>
  <c r="AI1996" i="1"/>
  <c r="AI1750" i="1"/>
  <c r="AI2169" i="1"/>
  <c r="AI2724" i="1"/>
  <c r="AI1915" i="1"/>
  <c r="AI1764" i="1"/>
  <c r="AI2423" i="1"/>
  <c r="AI1575" i="1"/>
  <c r="AI1816" i="1"/>
  <c r="AI806" i="1"/>
  <c r="AI848" i="1"/>
  <c r="AI982" i="1"/>
  <c r="AI1648" i="1"/>
  <c r="AI2265" i="1"/>
  <c r="AI1825" i="1"/>
  <c r="AI2471" i="1"/>
  <c r="AI1394" i="1"/>
  <c r="AI2422" i="1"/>
  <c r="AI2715" i="1"/>
  <c r="AI1320" i="1"/>
  <c r="AI1667" i="1"/>
  <c r="AI919" i="1"/>
  <c r="AI1763" i="1"/>
  <c r="AI2059" i="1"/>
  <c r="AI1931" i="1"/>
  <c r="AI2375" i="1"/>
  <c r="AI2064" i="1"/>
  <c r="AI2647" i="1"/>
  <c r="AI1867" i="1"/>
  <c r="AI958" i="1"/>
  <c r="AI1218" i="1"/>
  <c r="AI1758" i="1"/>
  <c r="AI1790" i="1"/>
  <c r="AI2082" i="1"/>
  <c r="AI2654" i="1"/>
  <c r="AI2408" i="1"/>
  <c r="AI1361" i="1"/>
  <c r="AI1462" i="1"/>
  <c r="AI1920" i="1"/>
  <c r="AI1853" i="1"/>
  <c r="AI2328" i="1"/>
  <c r="AI1615" i="1"/>
  <c r="AI2711" i="1"/>
  <c r="AI2355" i="1"/>
  <c r="AI2722" i="1"/>
  <c r="AI2009" i="1"/>
  <c r="AI2721" i="1"/>
  <c r="AI2635" i="1"/>
  <c r="AI1724" i="1"/>
  <c r="AI2649" i="1"/>
  <c r="AI2548" i="1"/>
  <c r="AI2596" i="1"/>
  <c r="AI2194" i="1"/>
  <c r="AI2706" i="1"/>
  <c r="AI2386" i="1"/>
  <c r="AI2084" i="1"/>
  <c r="AI2410" i="1"/>
  <c r="AI2389" i="1"/>
  <c r="AI1687" i="1"/>
  <c r="AI2019" i="1"/>
  <c r="AI1577" i="1"/>
  <c r="AI1882" i="1"/>
  <c r="AI2006" i="1"/>
  <c r="AI1563" i="1"/>
  <c r="AI1712" i="1"/>
  <c r="AI1641" i="1"/>
  <c r="AI1417" i="1"/>
  <c r="AI1572" i="1"/>
  <c r="AI1503" i="1"/>
  <c r="AI1323" i="1"/>
  <c r="AI900" i="1"/>
  <c r="AI1253" i="1"/>
  <c r="AI878" i="1"/>
  <c r="AI1153" i="1"/>
  <c r="AI1023" i="1"/>
  <c r="AI1029" i="1"/>
  <c r="AI871" i="1"/>
  <c r="AI1109" i="1"/>
  <c r="AI969" i="1"/>
  <c r="AI903" i="1"/>
  <c r="AI854" i="1"/>
  <c r="AI779" i="1"/>
  <c r="AI1251" i="1"/>
  <c r="AI1234" i="1"/>
  <c r="AI1806" i="1"/>
  <c r="AI2456" i="1"/>
  <c r="AI2474" i="1"/>
  <c r="AI807" i="1"/>
  <c r="AI1182" i="1"/>
  <c r="AI2121" i="1"/>
  <c r="AI2250" i="1"/>
  <c r="AI2276" i="1"/>
  <c r="AI2000" i="1"/>
  <c r="AI1965" i="1"/>
  <c r="AI2036" i="1"/>
  <c r="AI2186" i="1"/>
  <c r="AI2587" i="1"/>
  <c r="AI1192" i="1"/>
  <c r="AI2083" i="1"/>
  <c r="AI872" i="1"/>
  <c r="AI917" i="1"/>
  <c r="AI1350" i="1"/>
  <c r="AI1626" i="1"/>
  <c r="AI1972" i="1"/>
  <c r="AI1975" i="1"/>
  <c r="AI2303" i="1"/>
  <c r="AI2339" i="1"/>
  <c r="AI1562" i="1"/>
  <c r="AI1478" i="1"/>
  <c r="AI1899" i="1"/>
  <c r="AI2003" i="1"/>
  <c r="AI2206" i="1"/>
  <c r="AI2604" i="1"/>
  <c r="AI2698" i="1"/>
  <c r="AI2212" i="1"/>
  <c r="AI2671" i="1"/>
  <c r="AI1783" i="1"/>
  <c r="AI2437" i="1"/>
  <c r="AI1810" i="1"/>
  <c r="AI2613" i="1"/>
  <c r="AI2629" i="1"/>
  <c r="AI1705" i="1"/>
  <c r="AI2570" i="1"/>
  <c r="AI2539" i="1"/>
  <c r="AI1947" i="1"/>
  <c r="AI2571" i="1"/>
  <c r="AI2145" i="1"/>
  <c r="AI2670" i="1"/>
  <c r="AI2161" i="1"/>
  <c r="AI2054" i="1"/>
  <c r="AI2314" i="1"/>
  <c r="AI1631" i="1"/>
  <c r="AI1976" i="1"/>
  <c r="AI1982" i="1"/>
  <c r="AI1518" i="1"/>
  <c r="AI1878" i="1"/>
  <c r="AI1934" i="1"/>
  <c r="AI1481" i="1"/>
  <c r="AI1595" i="1"/>
  <c r="AI1519" i="1"/>
  <c r="AI1529" i="1"/>
  <c r="AI1402" i="1"/>
  <c r="AI1556" i="1"/>
  <c r="AI1405" i="1"/>
  <c r="AI1275" i="1"/>
  <c r="AI1438" i="1"/>
  <c r="AI1005" i="1"/>
  <c r="AI1131" i="1"/>
  <c r="AI1357" i="1"/>
  <c r="AI1143" i="1"/>
  <c r="AI1176" i="1"/>
  <c r="AI988" i="1"/>
  <c r="AI1041" i="1"/>
  <c r="AI1101" i="1"/>
  <c r="AI818" i="1"/>
  <c r="AI1089" i="1"/>
  <c r="AI899" i="1"/>
  <c r="AI765" i="1"/>
  <c r="AI1154" i="1"/>
  <c r="AI2014" i="1"/>
  <c r="AI999" i="1"/>
  <c r="AI762" i="1"/>
  <c r="AI2696" i="1"/>
  <c r="AI1654" i="1"/>
  <c r="AI1684" i="1"/>
  <c r="AI2574" i="1"/>
  <c r="AI2239" i="1"/>
  <c r="AI2368" i="1"/>
  <c r="AI1455" i="1"/>
  <c r="AI1669" i="1"/>
  <c r="AI2180" i="1"/>
  <c r="AI915" i="1"/>
  <c r="AI1268" i="1"/>
  <c r="AI1531" i="1"/>
  <c r="AI1661" i="1"/>
  <c r="AI2093" i="1"/>
  <c r="AI2243" i="1"/>
  <c r="AI1731" i="1"/>
  <c r="AI1746" i="1"/>
  <c r="AI2150" i="1"/>
  <c r="AI1312" i="1"/>
  <c r="AI1775" i="1"/>
  <c r="AI1084" i="1"/>
  <c r="AI986" i="1"/>
  <c r="AI1459" i="1"/>
  <c r="AI1888" i="1"/>
  <c r="AI2345" i="1"/>
  <c r="AI2573" i="1"/>
  <c r="AI2718" i="1"/>
  <c r="AI2565" i="1"/>
  <c r="AI2643" i="1"/>
  <c r="AI897" i="1"/>
  <c r="AI1352" i="1"/>
  <c r="AI1500" i="1"/>
  <c r="AI1287" i="1"/>
  <c r="AI2529" i="1"/>
  <c r="AI2680" i="1"/>
  <c r="AI1791" i="1"/>
  <c r="AI2035" i="1"/>
  <c r="AI1886" i="1"/>
  <c r="AI2499" i="1"/>
  <c r="AI2560" i="1"/>
  <c r="AI2701" i="1"/>
  <c r="AI2569" i="1"/>
  <c r="AI2600" i="1"/>
  <c r="AI2106" i="1"/>
  <c r="AI2663" i="1"/>
  <c r="AI2566" i="1"/>
  <c r="AI2518" i="1"/>
  <c r="AI2527" i="1"/>
  <c r="AI2425" i="1"/>
  <c r="AI1781" i="1"/>
  <c r="AI2528" i="1"/>
  <c r="AI1988" i="1"/>
  <c r="AI2598" i="1"/>
  <c r="AI1665" i="1"/>
  <c r="AI1870" i="1"/>
  <c r="AI2216" i="1"/>
  <c r="AI1554" i="1"/>
  <c r="AI1773" i="1"/>
  <c r="AI1871" i="1"/>
  <c r="AI1995" i="1"/>
  <c r="AI1864" i="1"/>
  <c r="AI1784" i="1"/>
  <c r="AI1382" i="1"/>
  <c r="AI1201" i="1"/>
  <c r="AI2067" i="1"/>
  <c r="AI1421" i="1"/>
  <c r="AI1246" i="1"/>
  <c r="AI1339" i="1"/>
  <c r="AI1191" i="1"/>
  <c r="AI1100" i="1"/>
  <c r="AI1333" i="1"/>
  <c r="AI1195" i="1"/>
  <c r="AI964" i="1"/>
  <c r="AI1086" i="1"/>
  <c r="AI1040" i="1"/>
  <c r="AI1071" i="1"/>
  <c r="AI993" i="1"/>
  <c r="AI963" i="1"/>
  <c r="AI1077" i="1"/>
  <c r="AI953" i="1"/>
  <c r="AI1053" i="1"/>
  <c r="AI836" i="1"/>
  <c r="AI730" i="1"/>
  <c r="AI2467" i="1"/>
  <c r="AI1468" i="1"/>
  <c r="AI2625" i="1"/>
  <c r="AI2133" i="1"/>
  <c r="AI1033" i="1"/>
  <c r="AI1068" i="1"/>
  <c r="AI2485" i="1"/>
  <c r="AI1854" i="1"/>
  <c r="AI1991" i="1"/>
  <c r="AI1016" i="1"/>
  <c r="AI2141" i="1"/>
  <c r="AI1219" i="1"/>
  <c r="AI1063" i="1"/>
  <c r="AI1186" i="1"/>
  <c r="AI1900" i="1"/>
  <c r="AI764" i="1"/>
  <c r="AI1440" i="1"/>
  <c r="AI791" i="1"/>
  <c r="AI948" i="1"/>
  <c r="AI1410" i="1"/>
  <c r="AI1231" i="1"/>
  <c r="AI1695" i="1"/>
  <c r="AI2038" i="1"/>
  <c r="AI1318" i="1"/>
  <c r="AI1464" i="1"/>
  <c r="AI2154" i="1"/>
  <c r="AI2267" i="1"/>
  <c r="AI2249" i="1"/>
  <c r="AI1939" i="1"/>
  <c r="AI2270" i="1"/>
  <c r="AI2538" i="1"/>
  <c r="AI1955" i="1"/>
  <c r="AI1460" i="1"/>
  <c r="AI2681" i="1"/>
  <c r="AI2209" i="1"/>
  <c r="AI1453" i="1"/>
  <c r="AI1860" i="1"/>
  <c r="AI2306" i="1"/>
  <c r="AI1075" i="1"/>
  <c r="AI1272" i="1"/>
  <c r="AI1303" i="1"/>
  <c r="AI2027" i="1"/>
  <c r="AI782" i="1"/>
  <c r="AI1727" i="1"/>
  <c r="AI2446" i="1"/>
  <c r="AI2725" i="1"/>
  <c r="AI1558" i="1"/>
  <c r="AI1087" i="1"/>
  <c r="AI870" i="1"/>
  <c r="AI1829" i="1"/>
  <c r="AI1640" i="1"/>
  <c r="AI1824" i="1"/>
  <c r="AI2459" i="1"/>
  <c r="AI1513" i="1"/>
  <c r="AI2248" i="1"/>
  <c r="AI954" i="1"/>
  <c r="AI1280" i="1"/>
  <c r="AI1461" i="1"/>
  <c r="AI1605" i="1"/>
  <c r="AI2140" i="1"/>
  <c r="AI2310" i="1"/>
  <c r="AI1278" i="1"/>
  <c r="AI1119" i="1"/>
  <c r="AI1495" i="1"/>
  <c r="AI1155" i="1"/>
  <c r="AI2453" i="1"/>
  <c r="AI2440" i="1"/>
  <c r="AI2594" i="1"/>
  <c r="AI2555" i="1"/>
  <c r="AI2666" i="1"/>
  <c r="AI2554" i="1"/>
  <c r="AI2557" i="1"/>
  <c r="AI2095" i="1"/>
  <c r="AI2640" i="1"/>
  <c r="AI2532" i="1"/>
  <c r="AI2563" i="1"/>
  <c r="AI2450" i="1"/>
  <c r="AI2272" i="1"/>
  <c r="AI1719" i="1"/>
  <c r="AI2521" i="1"/>
  <c r="AI1937" i="1"/>
  <c r="AI2466" i="1"/>
  <c r="AI1938" i="1"/>
  <c r="AI1619" i="1"/>
  <c r="AI1772" i="1"/>
  <c r="AI2135" i="1"/>
  <c r="AI2090" i="1"/>
  <c r="AI1620" i="1"/>
  <c r="AI1859" i="1"/>
  <c r="AI1634" i="1"/>
  <c r="AI1380" i="1"/>
  <c r="AI1400" i="1"/>
  <c r="AI1835" i="1"/>
  <c r="AI1844" i="1"/>
  <c r="AI1379" i="1"/>
  <c r="AI1064" i="1"/>
  <c r="AI1067" i="1"/>
  <c r="AI1090" i="1"/>
  <c r="AI1553" i="1"/>
  <c r="AI1307" i="1"/>
  <c r="AI945" i="1"/>
  <c r="AI1074" i="1"/>
  <c r="AI1010" i="1"/>
  <c r="AI1065" i="1"/>
  <c r="AI976" i="1"/>
  <c r="AI952" i="1"/>
  <c r="AI1004" i="1"/>
  <c r="AI928" i="1"/>
  <c r="AI1049" i="1"/>
  <c r="AI805" i="1"/>
  <c r="AI1856" i="1"/>
  <c r="AI2373" i="1"/>
  <c r="AI1247" i="1"/>
  <c r="AI2483" i="1"/>
  <c r="AI758" i="1"/>
  <c r="AI1385" i="1"/>
  <c r="AI1047" i="1"/>
  <c r="AI2109" i="1"/>
  <c r="AI1266" i="1"/>
  <c r="AI2198" i="1"/>
  <c r="AI894" i="1"/>
  <c r="AI942" i="1"/>
  <c r="AI1999" i="1"/>
  <c r="AI1916" i="1"/>
  <c r="AI831" i="1"/>
  <c r="AI2291" i="1"/>
  <c r="AI1445" i="1"/>
  <c r="AI1817" i="1"/>
  <c r="AI2069" i="1"/>
  <c r="AI2062" i="1"/>
  <c r="AI2441" i="1"/>
  <c r="AI2029" i="1"/>
  <c r="AI1884" i="1"/>
  <c r="AI2417" i="1"/>
  <c r="AI1967" i="1"/>
  <c r="AI1945" i="1"/>
  <c r="AI2489" i="1"/>
  <c r="AI1545" i="1"/>
  <c r="AI1849" i="1"/>
  <c r="AI2513" i="1"/>
  <c r="AI1092" i="1"/>
  <c r="AI1437" i="1"/>
  <c r="AI1613" i="1"/>
  <c r="AI1673" i="1"/>
  <c r="AI2399" i="1"/>
  <c r="AI2344" i="1"/>
  <c r="AI794" i="1"/>
  <c r="AI1525" i="1"/>
  <c r="AI1622" i="1"/>
  <c r="AI1264" i="1"/>
  <c r="AI1678" i="1"/>
  <c r="AI2032" i="1"/>
  <c r="AI1139" i="1"/>
  <c r="AI1552" i="1"/>
  <c r="AI1424" i="1"/>
  <c r="AI1914" i="1"/>
  <c r="AI2406" i="1"/>
  <c r="AI2727" i="1"/>
  <c r="AI2046" i="1"/>
  <c r="AI2637" i="1"/>
  <c r="AI934" i="1"/>
  <c r="AI1257" i="1"/>
  <c r="AI1627" i="1"/>
  <c r="AI1486" i="1"/>
  <c r="AI2558" i="1"/>
  <c r="AI1480" i="1"/>
  <c r="AI1612" i="1"/>
  <c r="AI1489" i="1"/>
  <c r="AI2159" i="1"/>
  <c r="AI2327" i="1"/>
  <c r="AI2692" i="1"/>
  <c r="AI2452" i="1"/>
  <c r="AI2247" i="1"/>
  <c r="AI2648" i="1"/>
  <c r="AI2040" i="1"/>
  <c r="AI2468" i="1"/>
  <c r="AI2354" i="1"/>
  <c r="AI2510" i="1"/>
  <c r="AI2304" i="1"/>
  <c r="AI2221" i="1"/>
  <c r="AI2705" i="1"/>
  <c r="AI2479" i="1"/>
  <c r="AI2480" i="1"/>
  <c r="AI2089" i="1"/>
  <c r="AI2296" i="1"/>
  <c r="AI1444" i="1"/>
  <c r="AI2312" i="1"/>
  <c r="AI2129" i="1"/>
  <c r="AI2048" i="1"/>
  <c r="AI2224" i="1"/>
  <c r="AI2225" i="1"/>
  <c r="AI1584" i="1"/>
  <c r="AI1923" i="1"/>
  <c r="AI1840" i="1"/>
  <c r="AI1470" i="1"/>
  <c r="AI1309" i="1"/>
  <c r="AI1650" i="1"/>
  <c r="AI1652" i="1"/>
  <c r="AI1713" i="1"/>
  <c r="AI1324" i="1"/>
  <c r="AI1632" i="1"/>
  <c r="AI1680" i="1"/>
  <c r="AI1428" i="1"/>
  <c r="AI1282" i="1"/>
  <c r="AI1096" i="1"/>
  <c r="AI911" i="1"/>
  <c r="AI1097" i="1"/>
  <c r="AI981" i="1"/>
  <c r="AI1012" i="1"/>
  <c r="AI873" i="1"/>
  <c r="AI944" i="1"/>
  <c r="AI920" i="1"/>
  <c r="AI855" i="1"/>
  <c r="AI956" i="1"/>
  <c r="AI930" i="1"/>
  <c r="AI2100" i="1"/>
  <c r="AI1083" i="1"/>
  <c r="AI1723" i="1"/>
  <c r="AI1344" i="1"/>
  <c r="AI1277" i="1"/>
  <c r="AI2401" i="1"/>
  <c r="AI1600" i="1"/>
  <c r="AI1474" i="1"/>
  <c r="AI1398" i="1"/>
  <c r="AI1349" i="1"/>
  <c r="AI1393" i="1"/>
  <c r="AI1368" i="1"/>
  <c r="AI2300" i="1"/>
  <c r="AI2728" i="1"/>
  <c r="AI749" i="1"/>
  <c r="AI2674" i="1"/>
  <c r="AI1078" i="1"/>
  <c r="AI1420" i="1"/>
  <c r="AI1717" i="1"/>
  <c r="AI2041" i="1"/>
  <c r="AI2608" i="1"/>
  <c r="AI2395" i="1"/>
  <c r="AI1044" i="1"/>
  <c r="AI1386" i="1"/>
  <c r="AI1921" i="1"/>
  <c r="AI2208" i="1"/>
  <c r="AI2584" i="1"/>
  <c r="AI2076" i="1"/>
  <c r="AI2592" i="1"/>
  <c r="AI2413" i="1"/>
  <c r="AI2685" i="1"/>
  <c r="AI2463" i="1"/>
  <c r="AI2712" i="1"/>
  <c r="AI2464" i="1"/>
  <c r="AI2436" i="1"/>
  <c r="AI2290" i="1"/>
  <c r="AI2254" i="1"/>
  <c r="AI2128" i="1"/>
  <c r="AI2704" i="1"/>
  <c r="AI2475" i="1"/>
  <c r="AI2407" i="1"/>
  <c r="AI2439" i="1"/>
  <c r="AI2235" i="1"/>
  <c r="AI2107" i="1"/>
  <c r="AI2030" i="1"/>
  <c r="AI2162" i="1"/>
  <c r="AI2087" i="1"/>
  <c r="AI2177" i="1"/>
  <c r="AI1820" i="1"/>
  <c r="AI2043" i="1"/>
  <c r="AI2218" i="1"/>
  <c r="AI1591" i="1"/>
  <c r="AI1433" i="1"/>
  <c r="AI1664" i="1"/>
  <c r="AI1209" i="1"/>
  <c r="AI1596" i="1"/>
  <c r="AI1589" i="1"/>
  <c r="AI1403" i="1"/>
  <c r="AI1269" i="1"/>
  <c r="AI1058" i="1"/>
  <c r="AI1276" i="1"/>
  <c r="AI1082" i="1"/>
  <c r="AI1031" i="1"/>
  <c r="AI1006" i="1"/>
  <c r="AI1025" i="1"/>
  <c r="AI933" i="1"/>
  <c r="AI908" i="1"/>
  <c r="AI822" i="1"/>
  <c r="AI941" i="1"/>
  <c r="AI751" i="1"/>
  <c r="AI788" i="1"/>
  <c r="AI2552" i="1"/>
  <c r="AI2409" i="1"/>
  <c r="AI1160" i="1"/>
  <c r="AI2589" i="1"/>
  <c r="AI2351" i="1"/>
  <c r="AI778" i="1"/>
  <c r="AI1123" i="1"/>
  <c r="AI1537" i="1"/>
  <c r="AI1298" i="1"/>
  <c r="AI1232" i="1"/>
  <c r="AI1776" i="1"/>
  <c r="AI1579" i="1"/>
  <c r="AI1147" i="1"/>
  <c r="AI1220" i="1"/>
  <c r="AI1549" i="1"/>
  <c r="AI2697" i="1"/>
  <c r="AI2411" i="1"/>
  <c r="AI1161" i="1"/>
  <c r="AI757" i="1"/>
  <c r="AI1944" i="1"/>
  <c r="AI1566" i="1"/>
  <c r="AI2127" i="1"/>
  <c r="AI1327" i="1"/>
  <c r="AI1267" i="1"/>
  <c r="AI987" i="1"/>
  <c r="AI1250" i="1"/>
  <c r="AI1127" i="1"/>
  <c r="AI1799" i="1"/>
  <c r="AI966" i="1"/>
  <c r="AI1137" i="1"/>
  <c r="AI990" i="1"/>
  <c r="AI967" i="1"/>
  <c r="AI991" i="1"/>
  <c r="AI1490" i="1"/>
  <c r="AI1248" i="1"/>
  <c r="AI1051" i="1"/>
  <c r="AI1362" i="1"/>
  <c r="AI1898" i="1"/>
  <c r="AI1457" i="1"/>
  <c r="AI1060" i="1"/>
  <c r="AI1396" i="1"/>
  <c r="AI2550" i="1"/>
  <c r="AI1516" i="1"/>
  <c r="AI1347" i="1"/>
  <c r="AI1850" i="1"/>
  <c r="AI2356" i="1"/>
  <c r="AI1770" i="1"/>
  <c r="AI1009" i="1"/>
  <c r="AI885" i="1"/>
  <c r="AI1416" i="1"/>
  <c r="AI1308" i="1"/>
  <c r="AI1011" i="1"/>
  <c r="AI2039" i="1"/>
  <c r="AI882" i="1"/>
  <c r="AI1534" i="1"/>
  <c r="AI1448" i="1"/>
  <c r="AI1571" i="1"/>
  <c r="AI2015" i="1"/>
  <c r="AI1858" i="1"/>
  <c r="AI1354" i="1"/>
  <c r="AI1663" i="1"/>
  <c r="AI1902" i="1"/>
  <c r="AI2131" i="1"/>
  <c r="AI2418" i="1"/>
  <c r="AI1240" i="1"/>
  <c r="AI1978" i="1"/>
  <c r="AI2679" i="1"/>
  <c r="AI1456" i="1"/>
  <c r="AI1880" i="1"/>
  <c r="AI2581" i="1"/>
  <c r="AI812" i="1"/>
  <c r="AI1384" i="1"/>
  <c r="AI1395" i="1"/>
  <c r="AI2278" i="1"/>
  <c r="AI2246" i="1"/>
  <c r="AI824" i="1"/>
  <c r="AI2008" i="1"/>
  <c r="AI2506" i="1"/>
  <c r="AI1216" i="1"/>
  <c r="AI1425" i="1"/>
  <c r="AI1630" i="1"/>
  <c r="AI771" i="1"/>
  <c r="AI1399" i="1"/>
  <c r="AI1548" i="1"/>
  <c r="AI1793" i="1"/>
  <c r="AI2398" i="1"/>
  <c r="AI2616" i="1"/>
  <c r="AI2641" i="1"/>
  <c r="AI2170" i="1"/>
  <c r="AI748" i="1"/>
  <c r="AI886" i="1"/>
  <c r="AI1517" i="1"/>
  <c r="AI1905" i="1"/>
  <c r="AI2166" i="1"/>
  <c r="AI2470" i="1"/>
  <c r="AI1181" i="1"/>
  <c r="AI1258" i="1"/>
  <c r="AI2230" i="1"/>
  <c r="AI2419" i="1"/>
  <c r="AI2694" i="1"/>
  <c r="AI2222" i="1"/>
  <c r="AI2611" i="1"/>
  <c r="AI1922" i="1"/>
  <c r="AI2443" i="1"/>
  <c r="AI2700" i="1"/>
  <c r="AI2366" i="1"/>
  <c r="AI2271" i="1"/>
  <c r="AI2086" i="1"/>
  <c r="AI2525" i="1"/>
  <c r="AI2669" i="1"/>
  <c r="AI2384" i="1"/>
  <c r="AI1997" i="1"/>
  <c r="AI2185" i="1"/>
  <c r="AI2438" i="1"/>
  <c r="AI2200" i="1"/>
  <c r="AI2020" i="1"/>
  <c r="AI1812" i="1"/>
  <c r="AI2099" i="1"/>
  <c r="AI1721" i="1"/>
  <c r="AI1741" i="1"/>
  <c r="AI1567" i="1"/>
  <c r="AI1038" i="1"/>
  <c r="AI1497" i="1"/>
  <c r="AI1551" i="1"/>
  <c r="AI1335" i="1"/>
  <c r="AI1295" i="1"/>
  <c r="AI1259" i="1"/>
  <c r="AI1322" i="1"/>
  <c r="AI1263" i="1"/>
  <c r="AI1037" i="1"/>
  <c r="AI1017" i="1"/>
  <c r="AI927" i="1"/>
  <c r="AI1007" i="1"/>
  <c r="AI876" i="1"/>
  <c r="AI879" i="1"/>
  <c r="AI965" i="1"/>
  <c r="AI850" i="1"/>
  <c r="AI789" i="1"/>
  <c r="AI869" i="1"/>
  <c r="AI2238" i="1"/>
  <c r="AI1022" i="1"/>
  <c r="AI1560" i="1"/>
  <c r="AI2342" i="1"/>
  <c r="AI1389" i="1"/>
  <c r="AI744" i="1"/>
  <c r="AI2275" i="1"/>
  <c r="AI1574" i="1"/>
  <c r="AI2196" i="1"/>
  <c r="AK2179" i="1"/>
  <c r="AI2179" i="1"/>
  <c r="AI2707" i="1"/>
  <c r="AI2023" i="1"/>
  <c r="AI2347" i="1"/>
  <c r="AL2009" i="1" l="1"/>
  <c r="AL1619" i="1"/>
  <c r="AL797" i="1"/>
  <c r="AL1077" i="1"/>
  <c r="AL1193" i="1"/>
  <c r="AL2296" i="1"/>
  <c r="AL1235" i="1"/>
  <c r="AL2063" i="1"/>
  <c r="AL1049" i="1"/>
  <c r="AL1667" i="1"/>
  <c r="AL2116" i="1"/>
  <c r="AL990" i="1"/>
  <c r="AL2594" i="1"/>
  <c r="AL1001" i="1"/>
  <c r="AL1957" i="1"/>
  <c r="AL2191" i="1"/>
  <c r="AL1584" i="1"/>
  <c r="AL1401" i="1"/>
  <c r="AL1094" i="1"/>
  <c r="AL1207" i="1"/>
  <c r="AL856" i="1"/>
  <c r="AL851" i="1"/>
  <c r="AL1809" i="1"/>
  <c r="AL2419" i="1"/>
  <c r="AL904" i="1"/>
  <c r="AL2553" i="1"/>
  <c r="AL893" i="1"/>
  <c r="AL2351" i="1"/>
  <c r="AL2718" i="1"/>
  <c r="AL1408" i="1"/>
  <c r="AL2041" i="1"/>
  <c r="AL2386" i="1"/>
  <c r="AL1332" i="1"/>
  <c r="AL1219" i="1"/>
  <c r="AL1254" i="1"/>
  <c r="AL2440" i="1"/>
  <c r="AL1626" i="1"/>
  <c r="AL2595" i="1"/>
  <c r="AL1150" i="1"/>
  <c r="AL1273" i="1"/>
  <c r="AL1917" i="1"/>
  <c r="AL1158" i="1"/>
  <c r="AL2315" i="1"/>
  <c r="AL928" i="1"/>
  <c r="AL2717" i="1"/>
  <c r="AL1740" i="1"/>
  <c r="AL1700" i="1"/>
  <c r="AL1478" i="1"/>
  <c r="AL953" i="1"/>
  <c r="AL975" i="1"/>
  <c r="AL845" i="1"/>
  <c r="AL1032" i="1"/>
  <c r="AL1880" i="1"/>
  <c r="AL2406" i="1"/>
  <c r="AL1525" i="1"/>
  <c r="AL2694" i="1"/>
  <c r="AL776" i="1"/>
  <c r="AL783" i="1"/>
  <c r="AL2625" i="1"/>
  <c r="AL870" i="1"/>
  <c r="AL2052" i="1"/>
  <c r="AL2652" i="1"/>
  <c r="AL2608" i="1"/>
  <c r="AL1874" i="1"/>
  <c r="AL1006" i="1"/>
  <c r="AL1310" i="1"/>
  <c r="AL1518" i="1"/>
  <c r="AL1724" i="1"/>
  <c r="AL755" i="1"/>
  <c r="AL970" i="1"/>
  <c r="AL1348" i="1"/>
  <c r="AL1834" i="1"/>
  <c r="AL1248" i="1"/>
  <c r="AL2149" i="1"/>
  <c r="AL919" i="1"/>
  <c r="AL2691" i="1"/>
  <c r="AL2036" i="1"/>
  <c r="AL1169" i="1"/>
  <c r="AL1458" i="1"/>
  <c r="AL869" i="1"/>
  <c r="AL1167" i="1"/>
  <c r="AL1020" i="1"/>
  <c r="AL1250" i="1"/>
  <c r="AL2290" i="1"/>
  <c r="AL2091" i="1"/>
  <c r="AL765" i="1"/>
  <c r="AL2379" i="1"/>
  <c r="AL894" i="1"/>
  <c r="AL936" i="1"/>
  <c r="AL758" i="1"/>
  <c r="AL1159" i="1"/>
  <c r="AL1993" i="1"/>
  <c r="AL1939" i="1"/>
  <c r="AL2358" i="1"/>
  <c r="AL1865" i="1"/>
  <c r="AL752" i="1"/>
  <c r="AL980" i="1"/>
  <c r="AL1665" i="1"/>
  <c r="AL1979" i="1"/>
  <c r="AL2284" i="1"/>
  <c r="AL963" i="1"/>
  <c r="AL1013" i="1"/>
  <c r="AL1542" i="1"/>
  <c r="AL2577" i="1"/>
  <c r="AL826" i="1"/>
  <c r="AL792" i="1"/>
  <c r="AL2195" i="1"/>
  <c r="AL2323" i="1"/>
  <c r="AL1670" i="1"/>
  <c r="AL1282" i="1"/>
  <c r="AL798" i="1"/>
  <c r="AL1301" i="1"/>
  <c r="AL997" i="1"/>
  <c r="AL1355" i="1"/>
  <c r="AL2035" i="1"/>
  <c r="AL2493" i="1"/>
  <c r="AL730" i="1"/>
  <c r="AL2638" i="1"/>
  <c r="AL1086" i="1"/>
  <c r="AL944" i="1"/>
  <c r="AL1205" i="1"/>
  <c r="AL992" i="1"/>
  <c r="AL1490" i="1"/>
  <c r="AL1472" i="1"/>
  <c r="AL1400" i="1"/>
  <c r="AL1204" i="1"/>
  <c r="AL2561" i="1"/>
  <c r="AL1181" i="1"/>
  <c r="AL868" i="1"/>
  <c r="AL811" i="1"/>
  <c r="AL1052" i="1"/>
  <c r="AL2392" i="1"/>
  <c r="AL2515" i="1"/>
  <c r="AL1349" i="1"/>
  <c r="AL2004" i="1"/>
  <c r="AL1312" i="1"/>
  <c r="AL2022" i="1"/>
  <c r="AL889" i="1"/>
  <c r="AL1899" i="1"/>
  <c r="AL1024" i="1"/>
  <c r="AL1217" i="1"/>
  <c r="AL1288" i="1"/>
  <c r="AL763" i="1"/>
  <c r="AL1177" i="1"/>
  <c r="AL744" i="1"/>
  <c r="AL2527" i="1"/>
  <c r="AL1709" i="1"/>
  <c r="AL741" i="1"/>
  <c r="AL926" i="1"/>
  <c r="AL1575" i="1"/>
  <c r="AL1857" i="1"/>
  <c r="AL1284" i="1"/>
  <c r="AL864" i="1"/>
  <c r="AL1447" i="1"/>
  <c r="AL2286" i="1"/>
  <c r="AL2523" i="1"/>
  <c r="AL842" i="1"/>
  <c r="AL1128" i="1"/>
  <c r="AL2729" i="1"/>
  <c r="AL2020" i="1"/>
  <c r="AL2198" i="1"/>
  <c r="AL1455" i="1"/>
  <c r="AL860" i="1"/>
  <c r="AL1130" i="1"/>
  <c r="AL1016" i="1"/>
  <c r="AL1346" i="1"/>
  <c r="AL1969" i="1"/>
  <c r="AL2520" i="1"/>
  <c r="AL922" i="1"/>
  <c r="AL905" i="1"/>
  <c r="AL1580" i="1"/>
  <c r="AL873" i="1"/>
  <c r="AL1473" i="1"/>
  <c r="AL1634" i="1"/>
  <c r="AL2354" i="1"/>
  <c r="AL1593" i="1"/>
  <c r="AL1272" i="1"/>
  <c r="AL2473" i="1"/>
  <c r="AL1124" i="1"/>
  <c r="AL948" i="1"/>
  <c r="AL840" i="1"/>
  <c r="AL1538" i="1"/>
  <c r="AL1989" i="1"/>
  <c r="AL2614" i="1"/>
  <c r="AL2306" i="1"/>
  <c r="AL1745" i="1"/>
  <c r="AL1547" i="1"/>
  <c r="AL1938" i="1"/>
  <c r="AL843" i="1"/>
  <c r="AL2698" i="1"/>
  <c r="AL1435" i="1"/>
  <c r="AL795" i="1"/>
  <c r="AL1607" i="1"/>
  <c r="AL825" i="1"/>
  <c r="AL1056" i="1"/>
  <c r="AL1442" i="1"/>
  <c r="AL1567" i="1"/>
  <c r="AL1903" i="1"/>
  <c r="AL1721" i="1"/>
  <c r="AL1934" i="1"/>
  <c r="AL1714" i="1"/>
  <c r="AL839" i="1"/>
  <c r="AL1685" i="1"/>
  <c r="AL2208" i="1"/>
  <c r="AL1851" i="1"/>
  <c r="AL2425" i="1"/>
  <c r="AL2151" i="1"/>
  <c r="AL1845" i="1"/>
  <c r="AL2427" i="1"/>
  <c r="AL2365" i="1"/>
  <c r="AL1716" i="1"/>
  <c r="AL1452" i="1"/>
  <c r="AL2639" i="1"/>
  <c r="AL1427" i="1"/>
  <c r="AL2130" i="1"/>
  <c r="AL2713" i="1"/>
  <c r="AL2429" i="1"/>
  <c r="AL1674" i="1"/>
  <c r="AL2072" i="1"/>
  <c r="AL1895" i="1"/>
  <c r="AL1922" i="1"/>
  <c r="AL2316" i="1"/>
  <c r="AL1814" i="1"/>
  <c r="AL897" i="1"/>
  <c r="AL933" i="1"/>
  <c r="AL1367" i="1"/>
  <c r="AL2068" i="1"/>
  <c r="AL1218" i="1"/>
  <c r="AL1925" i="1"/>
  <c r="AL735" i="1"/>
  <c r="AL871" i="1"/>
  <c r="AL927" i="1"/>
  <c r="AL1071" i="1"/>
  <c r="AL2034" i="1"/>
  <c r="AL2153" i="1"/>
  <c r="AL1055" i="1"/>
  <c r="AL1275" i="1"/>
  <c r="AL2235" i="1"/>
  <c r="AL2083" i="1"/>
  <c r="AL1952" i="1"/>
  <c r="AL1393" i="1"/>
  <c r="AL1499" i="1"/>
  <c r="AL1491" i="1"/>
  <c r="AL781" i="1"/>
  <c r="AL913" i="1"/>
  <c r="AL1590" i="1"/>
  <c r="AL2239" i="1"/>
  <c r="AL2511" i="1"/>
  <c r="AL930" i="1"/>
  <c r="AL1226" i="1"/>
  <c r="AL2399" i="1"/>
  <c r="AL2403" i="1"/>
  <c r="AL1699" i="1"/>
  <c r="AL878" i="1"/>
  <c r="AL774" i="1"/>
  <c r="AL1041" i="1"/>
  <c r="AL2179" i="1"/>
  <c r="AL1521" i="1"/>
  <c r="AL2362" i="1"/>
  <c r="AL732" i="1"/>
  <c r="AL874" i="1"/>
  <c r="AL1065" i="1"/>
  <c r="AL1336" i="1"/>
  <c r="AL2301" i="1"/>
  <c r="AL2651" i="1"/>
  <c r="AL1351" i="1"/>
  <c r="AL1144" i="1"/>
  <c r="AL2122" i="1"/>
  <c r="AL1712" i="1"/>
  <c r="AL1564" i="1"/>
  <c r="AL1200" i="1"/>
  <c r="AL2583" i="1"/>
  <c r="AL1587" i="1"/>
  <c r="AL786" i="1"/>
  <c r="AL1186" i="1"/>
  <c r="AL1705" i="1"/>
  <c r="AL2028" i="1"/>
  <c r="AL756" i="1"/>
  <c r="AL1259" i="1"/>
  <c r="AL885" i="1"/>
  <c r="AL1096" i="1"/>
  <c r="AL769" i="1"/>
  <c r="AL1111" i="1"/>
  <c r="AL891" i="1"/>
  <c r="AL2370" i="1"/>
  <c r="AL1023" i="1"/>
  <c r="AL1059" i="1"/>
  <c r="AL1717" i="1"/>
  <c r="AL2411" i="1"/>
  <c r="AL988" i="1"/>
  <c r="AL2158" i="1"/>
  <c r="AL785" i="1"/>
  <c r="AL852" i="1"/>
  <c r="AL1156" i="1"/>
  <c r="AL1221" i="1"/>
  <c r="AL971" i="1"/>
  <c r="AL2615" i="1"/>
  <c r="AL1798" i="1"/>
  <c r="AL1583" i="1"/>
  <c r="AL2569" i="1"/>
  <c r="AL1603" i="1"/>
  <c r="AL1366" i="1"/>
  <c r="AL1191" i="1"/>
  <c r="AL846" i="1"/>
  <c r="AL2071" i="1"/>
  <c r="AL751" i="1"/>
  <c r="AL902" i="1"/>
  <c r="AL1723" i="1"/>
  <c r="AL1962" i="1"/>
  <c r="AL1038" i="1"/>
  <c r="AL1347" i="1"/>
  <c r="AL884" i="1"/>
  <c r="AL1515" i="1"/>
  <c r="AL833" i="1"/>
  <c r="AL1425" i="1"/>
  <c r="AL1064" i="1"/>
  <c r="AL2073" i="1"/>
  <c r="AL819" i="1"/>
  <c r="AL753" i="1"/>
  <c r="AL1653" i="1"/>
  <c r="AL794" i="1"/>
  <c r="AL1012" i="1"/>
  <c r="AL807" i="1"/>
  <c r="AL995" i="1"/>
  <c r="AL1048" i="1"/>
  <c r="AL1727" i="1"/>
  <c r="AL2491" i="1"/>
  <c r="AL757" i="1"/>
  <c r="AL924" i="1"/>
  <c r="AL1643" i="1"/>
  <c r="AL1907" i="1"/>
  <c r="AL984" i="1"/>
  <c r="AL921" i="1"/>
  <c r="AL1463" i="1"/>
  <c r="AL1257" i="1"/>
  <c r="AL855" i="1"/>
  <c r="AL2700" i="1"/>
  <c r="AL1289" i="1"/>
  <c r="AL1331" i="1"/>
  <c r="AL1532" i="1"/>
  <c r="AL2324" i="1"/>
  <c r="AL1187" i="1"/>
  <c r="AL2194" i="1"/>
  <c r="AL983" i="1"/>
  <c r="AL1210" i="1"/>
  <c r="AL1449" i="1"/>
  <c r="AL1759" i="1"/>
  <c r="AL918" i="1"/>
  <c r="AL2061" i="1"/>
  <c r="AL2450" i="1"/>
  <c r="AL1579" i="1"/>
  <c r="AL1311" i="1"/>
  <c r="AL1234" i="1"/>
  <c r="AL1060" i="1"/>
  <c r="AL1290" i="1"/>
  <c r="AL772" i="1"/>
  <c r="AL1198" i="1"/>
  <c r="AL1980" i="1"/>
  <c r="AL2325" i="1"/>
  <c r="AL1477" i="1"/>
  <c r="AL1363" i="1"/>
  <c r="AL1261" i="1"/>
  <c r="AL1136" i="1"/>
  <c r="AL1329" i="1"/>
  <c r="AL2428" i="1"/>
  <c r="AL1112" i="1"/>
  <c r="AL2449" i="1"/>
  <c r="AL1406" i="1"/>
  <c r="AL1123" i="1"/>
  <c r="AL1832" i="1"/>
  <c r="AL2626" i="1"/>
  <c r="AL1479" i="1"/>
  <c r="AL2101" i="1"/>
  <c r="AL1101" i="1"/>
  <c r="AL1007" i="1"/>
  <c r="AL1604" i="1"/>
  <c r="AL2510" i="1"/>
  <c r="AL1061" i="1"/>
  <c r="AL2410" i="1"/>
  <c r="AL2222" i="1"/>
  <c r="AL1350" i="1"/>
  <c r="AL1390" i="1"/>
  <c r="AL1328" i="1"/>
  <c r="AL1008" i="1"/>
  <c r="AL1875" i="1"/>
  <c r="AL745" i="1"/>
  <c r="AL1133" i="1"/>
  <c r="AL1422" i="1"/>
  <c r="AL2478" i="1"/>
  <c r="AL749" i="1"/>
  <c r="AL1968" i="1"/>
  <c r="AL2458" i="1"/>
  <c r="AL1856" i="1"/>
  <c r="AL1511" i="1"/>
  <c r="AL1801" i="1"/>
  <c r="AL1154" i="1"/>
  <c r="AL2593" i="1"/>
  <c r="AL1220" i="1"/>
  <c r="AL977" i="1"/>
  <c r="AL1951" i="1"/>
  <c r="AL1326" i="1"/>
  <c r="AL1954" i="1"/>
  <c r="AL1029" i="1"/>
  <c r="AL1659" i="1"/>
  <c r="AL1839" i="1"/>
  <c r="AL2255" i="1"/>
  <c r="AL1035" i="1"/>
  <c r="AL2302" i="1"/>
  <c r="AL1906" i="1"/>
  <c r="AL1930" i="1"/>
  <c r="AL1726" i="1"/>
  <c r="AL1395" i="1"/>
  <c r="AL1022" i="1"/>
  <c r="AL793" i="1"/>
  <c r="AL1227" i="1"/>
  <c r="AL1732" i="1"/>
  <c r="AL2304" i="1"/>
  <c r="AL1036" i="1"/>
  <c r="AL2356" i="1"/>
  <c r="AL1860" i="1"/>
  <c r="AL1594" i="1"/>
  <c r="AL2492" i="1"/>
  <c r="AL2016" i="1"/>
  <c r="AL1079" i="1"/>
  <c r="AL1222" i="1"/>
  <c r="AL1474" i="1"/>
  <c r="AL1835" i="1"/>
  <c r="AL1802" i="1"/>
  <c r="AL1858" i="1"/>
  <c r="AL1067" i="1"/>
  <c r="AL2199" i="1"/>
  <c r="AL973" i="1"/>
  <c r="AL960" i="1"/>
  <c r="AL1294" i="1"/>
  <c r="AL2202" i="1"/>
  <c r="AL996" i="1"/>
  <c r="AL1415" i="1"/>
  <c r="AL1497" i="1"/>
  <c r="AL2537" i="1"/>
  <c r="AL1188" i="1"/>
  <c r="AL1592" i="1"/>
  <c r="AL1319" i="1"/>
  <c r="AL743" i="1"/>
  <c r="AL1028" i="1"/>
  <c r="AL1444" i="1"/>
  <c r="AL2023" i="1"/>
  <c r="AL2368" i="1"/>
  <c r="AL2530" i="1"/>
  <c r="AL2007" i="1"/>
  <c r="AL1673" i="1"/>
  <c r="AL1383" i="1"/>
  <c r="AL2326" i="1"/>
  <c r="AL2338" i="1"/>
  <c r="AL2490" i="1"/>
  <c r="AL2348" i="1"/>
  <c r="AL2668" i="1"/>
  <c r="AL2727" i="1"/>
  <c r="AL2163" i="1"/>
  <c r="AL1533" i="1"/>
  <c r="AL1660" i="1"/>
  <c r="AL808" i="1"/>
  <c r="AL1520" i="1"/>
  <c r="AL2067" i="1"/>
  <c r="AL1050" i="1"/>
  <c r="AL1937" i="1"/>
  <c r="AL1066" i="1"/>
  <c r="AL777" i="1"/>
  <c r="AL1189" i="1"/>
  <c r="AL1173" i="1"/>
  <c r="AL2092" i="1"/>
  <c r="AL923" i="1"/>
  <c r="AL1151" i="1"/>
  <c r="AL1437" i="1"/>
  <c r="AL1877" i="1"/>
  <c r="AL2579" i="1"/>
  <c r="AL1047" i="1"/>
  <c r="AL1992" i="1"/>
  <c r="AL801" i="1"/>
  <c r="AL1102" i="1"/>
  <c r="AL1382" i="1"/>
  <c r="AL1277" i="1"/>
  <c r="AL1892" i="1"/>
  <c r="AL1973" i="1"/>
  <c r="AL2610" i="1"/>
  <c r="AL1426" i="1"/>
  <c r="AL1733" i="1"/>
  <c r="AL1237" i="1"/>
  <c r="AL2029" i="1"/>
  <c r="AL2099" i="1"/>
  <c r="AL2390" i="1"/>
  <c r="AL2484" i="1"/>
  <c r="AL2489" i="1"/>
  <c r="AL1436" i="1"/>
  <c r="AL881" i="1"/>
  <c r="AL1630" i="1"/>
  <c r="AL1040" i="1"/>
  <c r="AL806" i="1"/>
  <c r="AL1092" i="1"/>
  <c r="AL2609" i="1"/>
  <c r="AL1179" i="1"/>
  <c r="AL813" i="1"/>
  <c r="AL1030" i="1"/>
  <c r="AL1090" i="1"/>
  <c r="AL2414" i="1"/>
  <c r="AL1033" i="1"/>
  <c r="AL1121" i="1"/>
  <c r="AL1756" i="1"/>
  <c r="AL1307" i="1"/>
  <c r="AL2226" i="1"/>
  <c r="AL1403" i="1"/>
  <c r="AL1837" i="1"/>
  <c r="AL766" i="1"/>
  <c r="AL1039" i="1"/>
  <c r="AL1194" i="1"/>
  <c r="AL1443" i="1"/>
  <c r="AL2017" i="1"/>
  <c r="AL1586" i="1"/>
  <c r="AL2374" i="1"/>
  <c r="AL1869" i="1"/>
  <c r="AL1902" i="1"/>
  <c r="AL1330" i="1"/>
  <c r="AL2177" i="1"/>
  <c r="AL2482" i="1"/>
  <c r="AL2496" i="1"/>
  <c r="AL2328" i="1"/>
  <c r="AL1599" i="1"/>
  <c r="AL2697" i="1"/>
  <c r="AL2154" i="1"/>
  <c r="AL1598" i="1"/>
  <c r="AL1308" i="1"/>
  <c r="AL2272" i="1"/>
  <c r="AL2462" i="1"/>
  <c r="AL2533" i="1"/>
  <c r="AL2585" i="1"/>
  <c r="AL2586" i="1"/>
  <c r="AL2466" i="1"/>
  <c r="AL2216" i="1"/>
  <c r="AL1513" i="1"/>
  <c r="AL1377" i="1"/>
  <c r="AL1070" i="1"/>
  <c r="AL2310" i="1"/>
  <c r="AL2592" i="1"/>
  <c r="AL804" i="1"/>
  <c r="AL1034" i="1"/>
  <c r="AL1424" i="1"/>
  <c r="AL1737" i="1"/>
  <c r="AL1484" i="1"/>
  <c r="AL2544" i="1"/>
  <c r="AL1480" i="1"/>
  <c r="AL2517" i="1"/>
  <c r="AL2453" i="1"/>
  <c r="AL901" i="1"/>
  <c r="AL2082" i="1"/>
  <c r="AL2218" i="1"/>
  <c r="AL2722" i="1"/>
  <c r="AL2078" i="1"/>
  <c r="AL802" i="1"/>
  <c r="AL1027" i="1"/>
  <c r="AL1292" i="1"/>
  <c r="AL1920" i="1"/>
  <c r="AL739" i="1"/>
  <c r="AL916" i="1"/>
  <c r="AL1129" i="1"/>
  <c r="AL1333" i="1"/>
  <c r="AL2037" i="1"/>
  <c r="AL2573" i="1"/>
  <c r="AL2578" i="1"/>
  <c r="AL1923" i="1"/>
  <c r="AL1971" i="1"/>
  <c r="AL1572" i="1"/>
  <c r="AL1608" i="1"/>
  <c r="AL2213" i="1"/>
  <c r="AL2728" i="1"/>
  <c r="AL2006" i="1"/>
  <c r="AL1836" i="1"/>
  <c r="AL1676" i="1"/>
  <c r="AL1457" i="1"/>
  <c r="AL1795" i="1"/>
  <c r="AL1388" i="1"/>
  <c r="AL1563" i="1"/>
  <c r="AL939" i="1"/>
  <c r="AL987" i="1"/>
  <c r="AL2402" i="1"/>
  <c r="AL1110" i="1"/>
  <c r="AL844" i="1"/>
  <c r="AL920" i="1"/>
  <c r="AL1531" i="1"/>
  <c r="AL2278" i="1"/>
  <c r="AL1068" i="1"/>
  <c r="AL1321" i="1"/>
  <c r="AL1441" i="1"/>
  <c r="AL2051" i="1"/>
  <c r="AL1719" i="1"/>
  <c r="AL1554" i="1"/>
  <c r="AL789" i="1"/>
  <c r="AL1122" i="1"/>
  <c r="AL780" i="1"/>
  <c r="AL1019" i="1"/>
  <c r="AL1100" i="1"/>
  <c r="AL2282" i="1"/>
  <c r="AL1831" i="1"/>
  <c r="AL2141" i="1"/>
  <c r="AL2117" i="1"/>
  <c r="AL1274" i="1"/>
  <c r="AL1352" i="1"/>
  <c r="AL2457" i="1"/>
  <c r="AL2250" i="1"/>
  <c r="AL2564" i="1"/>
  <c r="AL2456" i="1"/>
  <c r="AL2246" i="1"/>
  <c r="AL1881" i="1"/>
  <c r="AL1810" i="1"/>
  <c r="AL1519" i="1"/>
  <c r="AL1546" i="1"/>
  <c r="AL2416" i="1"/>
  <c r="AL1961" i="1"/>
  <c r="AL1132" i="1"/>
  <c r="AL1467" i="1"/>
  <c r="AL1043" i="1"/>
  <c r="AL796" i="1"/>
  <c r="AL1327" i="1"/>
  <c r="AL951" i="1"/>
  <c r="AL1051" i="1"/>
  <c r="AL1677" i="1"/>
  <c r="AL1910" i="1"/>
  <c r="AL1281" i="1"/>
  <c r="AL1374" i="1"/>
  <c r="AL2064" i="1"/>
  <c r="AL2300" i="1"/>
  <c r="AL2397" i="1"/>
  <c r="AL2469" i="1"/>
  <c r="AL821" i="1"/>
  <c r="AL848" i="1"/>
  <c r="AL736" i="1"/>
  <c r="AL1005" i="1"/>
  <c r="AL1268" i="1"/>
  <c r="AL2346" i="1"/>
  <c r="AL1941" i="1"/>
  <c r="AL2084" i="1"/>
  <c r="AL1718" i="1"/>
  <c r="AL1120" i="1"/>
  <c r="AL1970" i="1"/>
  <c r="AL1799" i="1"/>
  <c r="AL2350" i="1"/>
  <c r="AL2118" i="1"/>
  <c r="AL2725" i="1"/>
  <c r="AL2187" i="1"/>
  <c r="AL2140" i="1"/>
  <c r="AL1766" i="1"/>
  <c r="AL1540" i="1"/>
  <c r="AL1315" i="1"/>
  <c r="AL1950" i="1"/>
  <c r="AL2487" i="1"/>
  <c r="AL1530" i="1"/>
  <c r="AL2237" i="1"/>
  <c r="AL1380" i="1"/>
  <c r="AL1536" i="1"/>
  <c r="AL1706" i="1"/>
  <c r="AL2204" i="1"/>
  <c r="AL1168" i="1"/>
  <c r="AL1683" i="1"/>
  <c r="AL1955" i="1"/>
  <c r="AL2550" i="1"/>
  <c r="AL914" i="1"/>
  <c r="AL974" i="1"/>
  <c r="AL1140" i="1"/>
  <c r="AL1748" i="1"/>
  <c r="AL2398" i="1"/>
  <c r="AL2646" i="1"/>
  <c r="AL2145" i="1"/>
  <c r="AL2448" i="1"/>
  <c r="AL1797" i="1"/>
  <c r="AL1853" i="1"/>
  <c r="AL1073" i="1"/>
  <c r="AL1069" i="1"/>
  <c r="AL748" i="1"/>
  <c r="AL1161" i="1"/>
  <c r="AL956" i="1"/>
  <c r="AL1838" i="1"/>
  <c r="AL2366" i="1"/>
  <c r="AL2201" i="1"/>
  <c r="AL1796" i="1"/>
  <c r="AL1687" i="1"/>
  <c r="AL2643" i="1"/>
  <c r="AL790" i="1"/>
  <c r="AL2649" i="1"/>
  <c r="AL877" i="1"/>
  <c r="AL1202" i="1"/>
  <c r="AL814" i="1"/>
  <c r="AL1345" i="1"/>
  <c r="AL1501" i="1"/>
  <c r="AL1785" i="1"/>
  <c r="AL2112" i="1"/>
  <c r="AL2279" i="1"/>
  <c r="AL1782" i="1"/>
  <c r="AL1264" i="1"/>
  <c r="AL978" i="1"/>
  <c r="AL1884" i="1"/>
  <c r="AL2086" i="1"/>
  <c r="AL2596" i="1"/>
  <c r="AL2277" i="1"/>
  <c r="AL1820" i="1"/>
  <c r="AL2110" i="1"/>
  <c r="AL1936" i="1"/>
  <c r="AL1596" i="1"/>
  <c r="AL1224" i="1"/>
  <c r="AL2088" i="1"/>
  <c r="AL2507" i="1"/>
  <c r="AL2333" i="1"/>
  <c r="AL2188" i="1"/>
  <c r="AL2373" i="1"/>
  <c r="AL1686" i="1"/>
  <c r="AL2452" i="1"/>
  <c r="AL1265" i="1"/>
  <c r="AL1359" i="1"/>
  <c r="AL822" i="1"/>
  <c r="AL949" i="1"/>
  <c r="AL861" i="1"/>
  <c r="AL966" i="1"/>
  <c r="AL1485" i="1"/>
  <c r="AL1571" i="1"/>
  <c r="AL2438" i="1"/>
  <c r="AL759" i="1"/>
  <c r="AL1921" i="1"/>
  <c r="AL2479" i="1"/>
  <c r="AL979" i="1"/>
  <c r="AL2451" i="1"/>
  <c r="AL942" i="1"/>
  <c r="AL1647" i="1"/>
  <c r="AL875" i="1"/>
  <c r="AL1509" i="1"/>
  <c r="AL1562" i="1"/>
  <c r="AL2543" i="1"/>
  <c r="AL2495" i="1"/>
  <c r="AL2093" i="1"/>
  <c r="AL1529" i="1"/>
  <c r="AL1574" i="1"/>
  <c r="AL2317" i="1"/>
  <c r="AL2266" i="1"/>
  <c r="AL2422" i="1"/>
  <c r="AL2234" i="1"/>
  <c r="AL2443" i="1"/>
  <c r="AL2471" i="1"/>
  <c r="AL2225" i="1"/>
  <c r="AL2044" i="1"/>
  <c r="AL1678" i="1"/>
  <c r="AL1775" i="1"/>
  <c r="AL907" i="1"/>
  <c r="AL1850" i="1"/>
  <c r="AL750" i="1"/>
  <c r="AL1412" i="1"/>
  <c r="AL760" i="1"/>
  <c r="AL903" i="1"/>
  <c r="AL1119" i="1"/>
  <c r="AL2040" i="1"/>
  <c r="AL2178" i="1"/>
  <c r="AL775" i="1"/>
  <c r="AL803" i="1"/>
  <c r="AL2260" i="1"/>
  <c r="AL892" i="1"/>
  <c r="AL910" i="1"/>
  <c r="AL2675" i="1"/>
  <c r="AL733" i="1"/>
  <c r="AL1606" i="1"/>
  <c r="AL820" i="1"/>
  <c r="AL883" i="1"/>
  <c r="AL1609" i="1"/>
  <c r="AL2627" i="1"/>
  <c r="AL2175" i="1"/>
  <c r="AL2261" i="1"/>
  <c r="AL1822" i="1"/>
  <c r="AL1770" i="1"/>
  <c r="AL1246" i="1"/>
  <c r="AL2363" i="1"/>
  <c r="AL2560" i="1"/>
  <c r="AL2212" i="1"/>
  <c r="AL2074" i="1"/>
  <c r="AL2109" i="1"/>
  <c r="AL2628" i="1"/>
  <c r="AL1735" i="1"/>
  <c r="AL1762" i="1"/>
  <c r="AL2312" i="1"/>
  <c r="AL771" i="1"/>
  <c r="AL1125" i="1"/>
  <c r="AL2049" i="1"/>
  <c r="AL1448" i="1"/>
  <c r="AL1334" i="1"/>
  <c r="AL830" i="1"/>
  <c r="AL1080" i="1"/>
  <c r="AL1163" i="1"/>
  <c r="AL1691" i="1"/>
  <c r="AL799" i="1"/>
  <c r="AL946" i="1"/>
  <c r="AL879" i="1"/>
  <c r="AL1887" i="1"/>
  <c r="AL1062" i="1"/>
  <c r="AL805" i="1"/>
  <c r="AL954" i="1"/>
  <c r="AL890" i="1"/>
  <c r="AL1118" i="1"/>
  <c r="AL1241" i="1"/>
  <c r="AL2514" i="1"/>
  <c r="AL2336" i="1"/>
  <c r="AL2210" i="1"/>
  <c r="AL2090" i="1"/>
  <c r="AL1341" i="1"/>
  <c r="AL1623" i="1"/>
  <c r="AL1891" i="1"/>
  <c r="AL2330" i="1"/>
  <c r="AL2274" i="1"/>
  <c r="AL1113" i="1"/>
  <c r="AL2305" i="1"/>
  <c r="AL2003" i="1"/>
  <c r="AL1847" i="1"/>
  <c r="AL1107" i="1"/>
  <c r="AL1872" i="1"/>
  <c r="AL967" i="1"/>
  <c r="AL1127" i="1"/>
  <c r="AL1885" i="1"/>
  <c r="AL1987" i="1"/>
  <c r="AL1549" i="1"/>
  <c r="AL817" i="1"/>
  <c r="AL1183" i="1"/>
  <c r="AL911" i="1"/>
  <c r="AL1789" i="1"/>
  <c r="AL1394" i="1"/>
  <c r="AL768" i="1"/>
  <c r="AL1142" i="1"/>
  <c r="AL1057" i="1"/>
  <c r="AL2270" i="1"/>
  <c r="AL1185" i="1"/>
  <c r="AL1196" i="1"/>
  <c r="AL1370" i="1"/>
  <c r="AL986" i="1"/>
  <c r="AL1037" i="1"/>
  <c r="AL1655" i="1"/>
  <c r="AL2437" i="1"/>
  <c r="AL1826" i="1"/>
  <c r="AL1506" i="1"/>
  <c r="AL1680" i="1"/>
  <c r="AL1656" i="1"/>
  <c r="AL2236" i="1"/>
  <c r="AL2681" i="1"/>
  <c r="AL2329" i="1"/>
  <c r="AL2377" i="1"/>
  <c r="AL2676" i="1"/>
  <c r="AL2512" i="1"/>
  <c r="AL2231" i="1"/>
  <c r="AL1750" i="1"/>
  <c r="AL2264" i="1"/>
  <c r="AL1165" i="1"/>
  <c r="AL1439" i="1"/>
  <c r="AL1753" i="1"/>
  <c r="AL999" i="1"/>
  <c r="AL2420" i="1"/>
  <c r="AL2442" i="1"/>
  <c r="AL1320" i="1"/>
  <c r="AL800" i="1"/>
  <c r="AL863" i="1"/>
  <c r="AL1063" i="1"/>
  <c r="AL2248" i="1"/>
  <c r="AL947" i="1"/>
  <c r="AL1256" i="1"/>
  <c r="AL1146" i="1"/>
  <c r="AL2165" i="1"/>
  <c r="AL1091" i="1"/>
  <c r="AL1088" i="1"/>
  <c r="AL1003" i="1"/>
  <c r="AL1223" i="1"/>
  <c r="AL1105" i="1"/>
  <c r="AL2070" i="1"/>
  <c r="AL2430" i="1"/>
  <c r="AL2590" i="1"/>
  <c r="AL1870" i="1"/>
  <c r="AL1648" i="1"/>
  <c r="AL998" i="1"/>
  <c r="AL2380" i="1"/>
  <c r="AL2268" i="1"/>
  <c r="AL1694" i="1"/>
  <c r="AL2635" i="1"/>
  <c r="AL1276" i="1"/>
  <c r="AL1959" i="1"/>
  <c r="AL1911" i="1"/>
  <c r="AL1453" i="1"/>
  <c r="AL1616" i="1"/>
  <c r="AL1535" i="1"/>
  <c r="AL1252" i="1"/>
  <c r="AL2474" i="1"/>
  <c r="AL2536" i="1"/>
  <c r="AL2360" i="1"/>
  <c r="AL2108" i="1"/>
  <c r="AL931" i="1"/>
  <c r="AL2488" i="1"/>
  <c r="AL1516" i="1"/>
  <c r="AL1999" i="1"/>
  <c r="AL2171" i="1"/>
  <c r="AL1984" i="1"/>
  <c r="AL2587" i="1"/>
  <c r="AL2303" i="1"/>
  <c r="AL1429" i="1"/>
  <c r="AL1459" i="1"/>
  <c r="AL2104" i="1"/>
  <c r="AL2080" i="1"/>
  <c r="AL915" i="1"/>
  <c r="AL1172" i="1"/>
  <c r="AL1787" i="1"/>
  <c r="AL1849" i="1"/>
  <c r="AL2655" i="1"/>
  <c r="AL2605" i="1"/>
  <c r="AL1199" i="1"/>
  <c r="AL2589" i="1"/>
  <c r="AL1517" i="1"/>
  <c r="AL2081" i="1"/>
  <c r="AL2257" i="1"/>
  <c r="AL2383" i="1"/>
  <c r="AL2696" i="1"/>
  <c r="AL1931" i="1"/>
  <c r="AL1340" i="1"/>
  <c r="AL1216" i="1"/>
  <c r="AL2172" i="1"/>
  <c r="AL2291" i="1"/>
  <c r="AL834" i="1"/>
  <c r="AL906" i="1"/>
  <c r="AL1551" i="1"/>
  <c r="AL2258" i="1"/>
  <c r="AL1605" i="1"/>
  <c r="AL2667" i="1"/>
  <c r="AL731" i="1"/>
  <c r="AL957" i="1"/>
  <c r="AL2575" i="1"/>
  <c r="AL1465" i="1"/>
  <c r="AL1956" i="1"/>
  <c r="AL2475" i="1"/>
  <c r="AL2720" i="1"/>
  <c r="AL2053" i="1"/>
  <c r="AL2069" i="1"/>
  <c r="AL1900" i="1"/>
  <c r="AL1305" i="1"/>
  <c r="AL2500" i="1"/>
  <c r="AL2630" i="1"/>
  <c r="AL791" i="1"/>
  <c r="AL1295" i="1"/>
  <c r="AL969" i="1"/>
  <c r="AL1042" i="1"/>
  <c r="AL2058" i="1"/>
  <c r="AL2602" i="1"/>
  <c r="AL2571" i="1"/>
  <c r="AL2170" i="1"/>
  <c r="AL835" i="1"/>
  <c r="AL1462" i="1"/>
  <c r="AL1000" i="1"/>
  <c r="AL2280" i="1"/>
  <c r="AL1378" i="1"/>
  <c r="AL1974" i="1"/>
  <c r="AL2180" i="1"/>
  <c r="AL2054" i="1"/>
  <c r="AL2334" i="1"/>
  <c r="AL1703" i="1"/>
  <c r="AL1213" i="1"/>
  <c r="AL1371" i="1"/>
  <c r="AL1804" i="1"/>
  <c r="AL2701" i="1"/>
  <c r="AL729" i="1"/>
  <c r="AL1009" i="1"/>
  <c r="AL1147" i="1"/>
  <c r="AL1230" i="1"/>
  <c r="AL2314" i="1"/>
  <c r="AL2716" i="1"/>
  <c r="AL2532" i="1"/>
  <c r="AL1209" i="1"/>
  <c r="AL2485" i="1"/>
  <c r="AL965" i="1"/>
  <c r="AL2136" i="1"/>
  <c r="AL2468" i="1"/>
  <c r="AL2166" i="1"/>
  <c r="AL1833" i="1"/>
  <c r="AL1576" i="1"/>
  <c r="AL1322" i="1"/>
  <c r="AL867" i="1"/>
  <c r="AL2243" i="1"/>
  <c r="AL2695" i="1"/>
  <c r="AL2604" i="1"/>
  <c r="AL1002" i="1"/>
  <c r="AL1354" i="1"/>
  <c r="AL1635" i="1"/>
  <c r="AL2135" i="1"/>
  <c r="AL2529" i="1"/>
  <c r="AL2670" i="1"/>
  <c r="AL2233" i="1"/>
  <c r="AL809" i="1"/>
  <c r="AL1803" i="1"/>
  <c r="AL2439" i="1"/>
  <c r="AL2650" i="1"/>
  <c r="AL1898" i="1"/>
  <c r="AL917" i="1"/>
  <c r="AL746" i="1"/>
  <c r="AL1358" i="1"/>
  <c r="AL2127" i="1"/>
  <c r="AL761" i="1"/>
  <c r="AL784" i="1"/>
  <c r="AL952" i="1"/>
  <c r="AL1595" i="1"/>
  <c r="AL1742" i="1"/>
  <c r="AL2409" i="1"/>
  <c r="AL2251" i="1"/>
  <c r="AL2026" i="1"/>
  <c r="AL1524" i="1"/>
  <c r="AL1153" i="1"/>
  <c r="AL2124" i="1"/>
  <c r="AL1991" i="1"/>
  <c r="AL1192" i="1"/>
  <c r="AL2313" i="1"/>
  <c r="AL2692" i="1"/>
  <c r="AL1475" i="1"/>
  <c r="AL2617" i="1"/>
  <c r="AL1805" i="1"/>
  <c r="AL1668" i="1"/>
  <c r="AL1258" i="1"/>
  <c r="AL1774" i="1"/>
  <c r="AL2678" i="1"/>
  <c r="AL823" i="1"/>
  <c r="AL1313" i="1"/>
  <c r="AL1343" i="1"/>
  <c r="AL1555" i="1"/>
  <c r="AL1460" i="1"/>
  <c r="AL2352" i="1"/>
  <c r="AL2461" i="1"/>
  <c r="AL2631" i="1"/>
  <c r="AL1337" i="1"/>
  <c r="AL2318" i="1"/>
  <c r="AL2079" i="1"/>
  <c r="AL2531" i="1"/>
  <c r="AL1945" i="1"/>
  <c r="AL1026" i="1"/>
  <c r="AL1018" i="1"/>
  <c r="AL1601" i="1"/>
  <c r="AL2412" i="1"/>
  <c r="AL787" i="1"/>
  <c r="AL1044" i="1"/>
  <c r="AL1420" i="1"/>
  <c r="AL1829" i="1"/>
  <c r="AL1577" i="1"/>
  <c r="AL2371" i="1"/>
  <c r="AL2359" i="1"/>
  <c r="AL2220" i="1"/>
  <c r="AL1783" i="1"/>
  <c r="AL2335" i="1"/>
  <c r="AL2182" i="1"/>
  <c r="AL1148" i="1"/>
  <c r="AL2013" i="1"/>
  <c r="AL1819" i="1"/>
  <c r="AL1134" i="1"/>
  <c r="AL1843" i="1"/>
  <c r="AL1550" i="1"/>
  <c r="AL1464" i="1"/>
  <c r="AL1527" i="1"/>
  <c r="AL2687" i="1"/>
  <c r="AL2548" i="1"/>
  <c r="AL782" i="1"/>
  <c r="AL943" i="1"/>
  <c r="AL993" i="1"/>
  <c r="AL1773" i="1"/>
  <c r="AL2111" i="1"/>
  <c r="AL2721" i="1"/>
  <c r="AL1045" i="1"/>
  <c r="AL1958" i="1"/>
  <c r="AL908" i="1"/>
  <c r="AL779" i="1"/>
  <c r="AL1544" i="1"/>
  <c r="AL2002" i="1"/>
  <c r="AL2632" i="1"/>
  <c r="AL2619" i="1"/>
  <c r="AL2207" i="1"/>
  <c r="AL2447" i="1"/>
  <c r="AL2211" i="1"/>
  <c r="AL2221" i="1"/>
  <c r="AL1236" i="1"/>
  <c r="AL1808" i="1"/>
  <c r="AL2292" i="1"/>
  <c r="AL737" i="1"/>
  <c r="AL778" i="1"/>
  <c r="AL899" i="1"/>
  <c r="AL1379" i="1"/>
  <c r="AL1149" i="1"/>
  <c r="AL1178" i="1"/>
  <c r="AL1816" i="1"/>
  <c r="AL1642" i="1"/>
  <c r="AL1503" i="1"/>
  <c r="AL1882" i="1"/>
  <c r="AL2228" i="1"/>
  <c r="AL2574" i="1"/>
  <c r="AL2683" i="1"/>
  <c r="AL1681" i="1"/>
  <c r="AL1385" i="1"/>
  <c r="AL1640" i="1"/>
  <c r="AL1960" i="1"/>
  <c r="AL841" i="1"/>
  <c r="AL945" i="1"/>
  <c r="AL1559" i="1"/>
  <c r="AL2066" i="1"/>
  <c r="AL2566" i="1"/>
  <c r="AL2572" i="1"/>
  <c r="AL1364" i="1"/>
  <c r="AL767" i="1"/>
  <c r="AL887" i="1"/>
  <c r="AL2010" i="1"/>
  <c r="AL2244" i="1"/>
  <c r="AL2454" i="1"/>
  <c r="AL849" i="1"/>
  <c r="AL1174" i="1"/>
  <c r="AL1825" i="1"/>
  <c r="AL742" i="1"/>
  <c r="AL828" i="1"/>
  <c r="AL991" i="1"/>
  <c r="AL1293" i="1"/>
  <c r="AL1873" i="1"/>
  <c r="AL2724" i="1"/>
  <c r="AL2143" i="1"/>
  <c r="AL2285" i="1"/>
  <c r="AL1695" i="1"/>
  <c r="AL1324" i="1"/>
  <c r="AL2565" i="1"/>
  <c r="AL2539" i="1"/>
  <c r="AL1812" i="1"/>
  <c r="AL1854" i="1"/>
  <c r="AL1238" i="1"/>
  <c r="AL2656" i="1"/>
  <c r="AL1948" i="1"/>
  <c r="AL1788" i="1"/>
  <c r="AL1588" i="1"/>
  <c r="AL1297" i="1"/>
  <c r="AL1116" i="1"/>
  <c r="AL1777" i="1"/>
  <c r="AL1298" i="1"/>
  <c r="AL2024" i="1"/>
  <c r="AL1929" i="1"/>
  <c r="AL2435" i="1"/>
  <c r="AL1909" i="1"/>
  <c r="AL2327" i="1"/>
  <c r="AL2256" i="1"/>
  <c r="AL1664" i="1"/>
  <c r="AL1357" i="1"/>
  <c r="AL2059" i="1"/>
  <c r="AL1585" i="1"/>
  <c r="AL847" i="1"/>
  <c r="AL968" i="1"/>
  <c r="AL1671" i="1"/>
  <c r="AL1725" i="1"/>
  <c r="AL2547" i="1"/>
  <c r="AL2055" i="1"/>
  <c r="AL958" i="1"/>
  <c r="AL2637" i="1"/>
  <c r="AL810" i="1"/>
  <c r="AL1751" i="1"/>
  <c r="AL1830" i="1"/>
  <c r="AL2001" i="1"/>
  <c r="AL2658" i="1"/>
  <c r="AL1981" i="1"/>
  <c r="AL2705" i="1"/>
  <c r="AL2176" i="1"/>
  <c r="AL2197" i="1"/>
  <c r="AL912" i="1"/>
  <c r="AL1633" i="1"/>
  <c r="AL2562" i="1"/>
  <c r="AL872" i="1"/>
  <c r="AL1372" i="1"/>
  <c r="AL1233" i="1"/>
  <c r="AL1986" i="1"/>
  <c r="AL2342" i="1"/>
  <c r="AL1729" i="1"/>
  <c r="AL1244" i="1"/>
  <c r="AL2005" i="1"/>
  <c r="AL2629" i="1"/>
  <c r="AL770" i="1"/>
  <c r="AL961" i="1"/>
  <c r="AL2332" i="1"/>
  <c r="AL934" i="1"/>
  <c r="AL1184" i="1"/>
  <c r="AL2115" i="1"/>
  <c r="AL2470" i="1"/>
  <c r="AL2690" i="1"/>
  <c r="AL1821" i="1"/>
  <c r="AL1552" i="1"/>
  <c r="AL2580" i="1"/>
  <c r="AL1743" i="1"/>
  <c r="AL2689" i="1"/>
  <c r="AL1942" i="1"/>
  <c r="AL1697" i="1"/>
  <c r="AL1212" i="1"/>
  <c r="AL2522" i="1"/>
  <c r="AL2357" i="1"/>
  <c r="AL1526" i="1"/>
  <c r="AL1806" i="1"/>
  <c r="AL1180" i="1"/>
  <c r="AL2664" i="1"/>
  <c r="AL2382" i="1"/>
  <c r="AL2345" i="1"/>
  <c r="AL1710" i="1"/>
  <c r="AL1365" i="1"/>
  <c r="AL2031" i="1"/>
  <c r="AL2012" i="1"/>
  <c r="AL1964" i="1"/>
  <c r="AL2203" i="1"/>
  <c r="AL1108" i="1"/>
  <c r="AL2353" i="1"/>
  <c r="AL824" i="1"/>
  <c r="AL1104" i="1"/>
  <c r="AL937" i="1"/>
  <c r="AL1617" i="1"/>
  <c r="AL1689" i="1"/>
  <c r="AL2025" i="1"/>
  <c r="AL2056" i="1"/>
  <c r="AL2509" i="1"/>
  <c r="AL2426" i="1"/>
  <c r="AL2612" i="1"/>
  <c r="AL2015" i="1"/>
  <c r="AL1053" i="1"/>
  <c r="AL1011" i="1"/>
  <c r="AL2521" i="1"/>
  <c r="AL2224" i="1"/>
  <c r="AL2241" i="1"/>
  <c r="AL1109" i="1"/>
  <c r="AL1800" i="1"/>
  <c r="AL2682" i="1"/>
  <c r="AL1137" i="1"/>
  <c r="AL909" i="1"/>
  <c r="AL1582" i="1"/>
  <c r="AL1650" i="1"/>
  <c r="AL1496" i="1"/>
  <c r="AL1807" i="1"/>
  <c r="AL2389" i="1"/>
  <c r="AL2384" i="1"/>
  <c r="AL1914" i="1"/>
  <c r="AL2418" i="1"/>
  <c r="AL1376" i="1"/>
  <c r="AL850" i="1"/>
  <c r="AL962" i="1"/>
  <c r="AL1784" i="1"/>
  <c r="AL831" i="1"/>
  <c r="AL1232" i="1"/>
  <c r="AL1897" i="1"/>
  <c r="AL2464" i="1"/>
  <c r="AL2027" i="1"/>
  <c r="AL2107" i="1"/>
  <c r="AL1692" i="1"/>
  <c r="AL2723" i="1"/>
  <c r="AL2200" i="1"/>
  <c r="AL2396" i="1"/>
  <c r="AL2155" i="1"/>
  <c r="AL1541" i="1"/>
  <c r="AL2662" i="1"/>
  <c r="AL2100" i="1"/>
  <c r="AL2331" i="1"/>
  <c r="AL1994" i="1"/>
  <c r="AL1476" i="1"/>
  <c r="AL1087" i="1"/>
  <c r="AL2704" i="1"/>
  <c r="AL1848" i="1"/>
  <c r="AL2126" i="1"/>
  <c r="AL1197" i="1"/>
  <c r="AL1500" i="1"/>
  <c r="AL2337" i="1"/>
  <c r="AL2229" i="1"/>
  <c r="AL2283" i="1"/>
  <c r="AL1493" i="1"/>
  <c r="AL1138" i="1"/>
  <c r="AL2538" i="1"/>
  <c r="AL832" i="1"/>
  <c r="AL1095" i="1"/>
  <c r="AL1545" i="1"/>
  <c r="AL1171" i="1"/>
  <c r="AL1889" i="1"/>
  <c r="AL2401" i="1"/>
  <c r="AL2556" i="1"/>
  <c r="AL2245" i="1"/>
  <c r="AL2584" i="1"/>
  <c r="AL2128" i="1"/>
  <c r="AL2173" i="1"/>
  <c r="AL1139" i="1"/>
  <c r="AL1285" i="1"/>
  <c r="AL2633" i="1"/>
  <c r="AL1214" i="1"/>
  <c r="AL1765" i="1"/>
  <c r="AL2114" i="1"/>
  <c r="AL1461" i="1"/>
  <c r="AL2622" i="1"/>
  <c r="AL1396" i="1"/>
  <c r="AL1021" i="1"/>
  <c r="AL1768" i="1"/>
  <c r="AL1715" i="1"/>
  <c r="AL2506" i="1"/>
  <c r="AL2654" i="1"/>
  <c r="AL2660" i="1"/>
  <c r="AL1356" i="1"/>
  <c r="AL2467" i="1"/>
  <c r="AL1610" i="1"/>
  <c r="AL836" i="1"/>
  <c r="AL1271" i="1"/>
  <c r="AL1975" i="1"/>
  <c r="AL1339" i="1"/>
  <c r="AL1302" i="1"/>
  <c r="AL1965" i="1"/>
  <c r="AL2607" i="1"/>
  <c r="AL2431" i="1"/>
  <c r="AL1698" i="1"/>
  <c r="AL1504" i="1"/>
  <c r="AL2519" i="1"/>
  <c r="AL2567" i="1"/>
  <c r="AL1861" i="1"/>
  <c r="AL2060" i="1"/>
  <c r="AL1537" i="1"/>
  <c r="AL2184" i="1"/>
  <c r="AL2146" i="1"/>
  <c r="AL1990" i="1"/>
  <c r="AL1840" i="1"/>
  <c r="AL1510" i="1"/>
  <c r="AL2033" i="1"/>
  <c r="AL2275" i="1"/>
  <c r="AL2618" i="1"/>
  <c r="AL2094" i="1"/>
  <c r="AL1976" i="1"/>
  <c r="AL1404" i="1"/>
  <c r="AL2563" i="1"/>
  <c r="AL1793" i="1"/>
  <c r="AL1918" i="1"/>
  <c r="AL2138" i="1"/>
  <c r="AL1353" i="1"/>
  <c r="AL2076" i="1"/>
  <c r="AL827" i="1"/>
  <c r="AL837" i="1"/>
  <c r="AL853" i="1"/>
  <c r="AL994" i="1"/>
  <c r="AL1868" i="1"/>
  <c r="AL2046" i="1"/>
  <c r="AL2057" i="1"/>
  <c r="AL1755" i="1"/>
  <c r="AL1568" i="1"/>
  <c r="AL1543" i="1"/>
  <c r="AL1652" i="1"/>
  <c r="AL1792" i="1"/>
  <c r="AL1644" i="1"/>
  <c r="AL1243" i="1"/>
  <c r="AL2516" i="1"/>
  <c r="AL2545" i="1"/>
  <c r="AL1996" i="1"/>
  <c r="AL1824" i="1"/>
  <c r="AL1160" i="1"/>
  <c r="AL2677" i="1"/>
  <c r="AL1569" i="1"/>
  <c r="AL1611" i="1"/>
  <c r="AL1844" i="1"/>
  <c r="AL2269" i="1"/>
  <c r="AL2644" i="1"/>
  <c r="AL2150" i="1"/>
  <c r="AL1597" i="1"/>
  <c r="AL1628" i="1"/>
  <c r="AL1894" i="1"/>
  <c r="AL1591" i="1"/>
  <c r="AL2463" i="1"/>
  <c r="AL2230" i="1"/>
  <c r="AL1720" i="1"/>
  <c r="AL1553" i="1"/>
  <c r="AL2620" i="1"/>
  <c r="AL1769" i="1"/>
  <c r="AL1578" i="1"/>
  <c r="AL1245" i="1"/>
  <c r="AL2581" i="1"/>
  <c r="AL2065" i="1"/>
  <c r="AL1904" i="1"/>
  <c r="AL2669" i="1"/>
  <c r="AL1031" i="1"/>
  <c r="AL955" i="1"/>
  <c r="AL1391" i="1"/>
  <c r="AL1428" i="1"/>
  <c r="AL1977" i="1"/>
  <c r="AL2679" i="1"/>
  <c r="AL2535" i="1"/>
  <c r="AL2120" i="1"/>
  <c r="AL1438" i="1"/>
  <c r="AL1296" i="1"/>
  <c r="AL2319" i="1"/>
  <c r="AL2472" i="1"/>
  <c r="AL1741" i="1"/>
  <c r="AL1405" i="1"/>
  <c r="AL2534" i="1"/>
  <c r="AL1398" i="1"/>
  <c r="AL2105" i="1"/>
  <c r="AL2712" i="1"/>
  <c r="AL2480" i="1"/>
  <c r="AL2162" i="1"/>
  <c r="AL1823" i="1"/>
  <c r="AL1794" i="1"/>
  <c r="AL1338" i="1"/>
  <c r="AL1097" i="1"/>
  <c r="AL2320" i="1"/>
  <c r="AL2699" i="1"/>
  <c r="AL2262" i="1"/>
  <c r="AL866" i="1"/>
  <c r="AL1761" i="1"/>
  <c r="AL900" i="1"/>
  <c r="AL1602" i="1"/>
  <c r="AL1927" i="1"/>
  <c r="AL2287" i="1"/>
  <c r="AL2588" i="1"/>
  <c r="AL1827" i="1"/>
  <c r="AL2551" i="1"/>
  <c r="AL1287" i="1"/>
  <c r="AL2106" i="1"/>
  <c r="AL950" i="1"/>
  <c r="AL1944" i="1"/>
  <c r="AL2518" i="1"/>
  <c r="AL2008" i="1"/>
  <c r="AL2552" i="1"/>
  <c r="AL2042" i="1"/>
  <c r="AL2321" i="1"/>
  <c r="AL1512" i="1"/>
  <c r="AL1612" i="1"/>
  <c r="AL2710" i="1"/>
  <c r="AL1565" i="1"/>
  <c r="AL1106" i="1"/>
  <c r="AL2636" i="1"/>
  <c r="AL1201" i="1"/>
  <c r="AL1631" i="1"/>
  <c r="AL2405" i="1"/>
  <c r="AL1407" i="1"/>
  <c r="AL2369" i="1"/>
  <c r="AL2657" i="1"/>
  <c r="AL1912" i="1"/>
  <c r="AL2142" i="1"/>
  <c r="AL2404" i="1"/>
  <c r="AL989" i="1"/>
  <c r="AL1815" i="1"/>
  <c r="AL2347" i="1"/>
  <c r="AL1618" i="1"/>
  <c r="AL2714" i="1"/>
  <c r="AL2103" i="1"/>
  <c r="AL1688" i="1"/>
  <c r="AL898" i="1"/>
  <c r="AL1862" i="1"/>
  <c r="AL2147" i="1"/>
  <c r="AL1389" i="1"/>
  <c r="AL2557" i="1"/>
  <c r="AL2205" i="1"/>
  <c r="AL2299" i="1"/>
  <c r="AL2196" i="1"/>
  <c r="AL1373" i="1"/>
  <c r="AL2340" i="1"/>
  <c r="AL1176" i="1"/>
  <c r="AL2387" i="1"/>
  <c r="AL882" i="1"/>
  <c r="AL1919" i="1"/>
  <c r="AL2476" i="1"/>
  <c r="AL1675" i="1"/>
  <c r="AL1744" i="1"/>
  <c r="AL1098" i="1"/>
  <c r="AL935" i="1"/>
  <c r="AL1886" i="1"/>
  <c r="AL773" i="1"/>
  <c r="AL1115" i="1"/>
  <c r="AL1314" i="1"/>
  <c r="AL1749" i="1"/>
  <c r="AL2433" i="1"/>
  <c r="AL2540" i="1"/>
  <c r="AL1778" i="1"/>
  <c r="AL1747" i="1"/>
  <c r="AL2273" i="1"/>
  <c r="AL1966" i="1"/>
  <c r="AL2018" i="1"/>
  <c r="AL1155" i="1"/>
  <c r="AL1614" i="1"/>
  <c r="AL2193" i="1"/>
  <c r="AL2559" i="1"/>
  <c r="AL1488" i="1"/>
  <c r="AL1913" i="1"/>
  <c r="AL2674" i="1"/>
  <c r="AL1279" i="1"/>
  <c r="AL1418" i="1"/>
  <c r="AL1072" i="1"/>
  <c r="AL2436" i="1"/>
  <c r="AL1421" i="1"/>
  <c r="AL1967" i="1"/>
  <c r="AL1164" i="1"/>
  <c r="AL2434" i="1"/>
  <c r="AL2240" i="1"/>
  <c r="AL2407" i="1"/>
  <c r="AL1859" i="1"/>
  <c r="AL2542" i="1"/>
  <c r="AL1528" i="1"/>
  <c r="AL1890" i="1"/>
  <c r="AL2227" i="1"/>
  <c r="AL1270" i="1"/>
  <c r="AL2598" i="1"/>
  <c r="AL1896" i="1"/>
  <c r="AL1278" i="1"/>
  <c r="AL1280" i="1"/>
  <c r="AL1471" i="1"/>
  <c r="AL2621" i="1"/>
  <c r="AL2671" i="1"/>
  <c r="AL1539" i="1"/>
  <c r="AL2139" i="1"/>
  <c r="AL1649" i="1"/>
  <c r="AL1434" i="1"/>
  <c r="AL1636" i="1"/>
  <c r="AL1997" i="1"/>
  <c r="AL2097" i="1"/>
  <c r="AL1995" i="1"/>
  <c r="AL1557" i="1"/>
  <c r="AL2038" i="1"/>
  <c r="AL815" i="1"/>
  <c r="AL2263" i="1"/>
  <c r="AL2703" i="1"/>
  <c r="AL1763" i="1"/>
  <c r="AL865" i="1"/>
  <c r="AL1384" i="1"/>
  <c r="AL1905" i="1"/>
  <c r="AL754" i="1"/>
  <c r="AL1208" i="1"/>
  <c r="AL1360" i="1"/>
  <c r="AL1863" i="1"/>
  <c r="AL2189" i="1"/>
  <c r="AL2096" i="1"/>
  <c r="AL1790" i="1"/>
  <c r="AL1170" i="1"/>
  <c r="AL2391" i="1"/>
  <c r="AL2215" i="1"/>
  <c r="AL2043" i="1"/>
  <c r="AL1771" i="1"/>
  <c r="AL1469" i="1"/>
  <c r="AL2702" i="1"/>
  <c r="AL1811" i="1"/>
  <c r="AL1871" i="1"/>
  <c r="AL1431" i="1"/>
  <c r="AL1409" i="1"/>
  <c r="AL2494" i="1"/>
  <c r="AL2706" i="1"/>
  <c r="AL2247" i="1"/>
  <c r="AL1663" i="1"/>
  <c r="AL1414" i="1"/>
  <c r="AL1260" i="1"/>
  <c r="AL2085" i="1"/>
  <c r="AL2501" i="1"/>
  <c r="AL1231" i="1"/>
  <c r="AL1375" i="1"/>
  <c r="AL1433" i="1"/>
  <c r="AL2525" i="1"/>
  <c r="AL1103" i="1"/>
  <c r="AL1025" i="1"/>
  <c r="AL1046" i="1"/>
  <c r="AL1658" i="1"/>
  <c r="AL1915" i="1"/>
  <c r="AL1638" i="1"/>
  <c r="AL2665" i="1"/>
  <c r="AL2672" i="1"/>
  <c r="AL2417" i="1"/>
  <c r="AL1632" i="1"/>
  <c r="AL1411" i="1"/>
  <c r="AL2680" i="1"/>
  <c r="AL2606" i="1"/>
  <c r="AL2119" i="1"/>
  <c r="AL2014" i="1"/>
  <c r="AL1690" i="1"/>
  <c r="AL862" i="1"/>
  <c r="AL2186" i="1"/>
  <c r="AL1225" i="1"/>
  <c r="AL1283" i="1"/>
  <c r="AL2344" i="1"/>
  <c r="AL1772" i="1"/>
  <c r="AL2372" i="1"/>
  <c r="AL2159" i="1"/>
  <c r="AL2603" i="1"/>
  <c r="AL2726" i="1"/>
  <c r="AL1666" i="1"/>
  <c r="AL2113" i="1"/>
  <c r="AL1076" i="1"/>
  <c r="AL1901" i="1"/>
  <c r="AL1867" i="1"/>
  <c r="AL2641" i="1"/>
  <c r="AL925" i="1"/>
  <c r="AL1998" i="1"/>
  <c r="AL2444" i="1"/>
  <c r="AL2087" i="1"/>
  <c r="AL2137" i="1"/>
  <c r="AL2156" i="1"/>
  <c r="AL1581" i="1"/>
  <c r="AL2597" i="1"/>
  <c r="AL1746" i="1"/>
  <c r="AL2394" i="1"/>
  <c r="AL1058" i="1"/>
  <c r="AL2432" i="1"/>
  <c r="AL1738" i="1"/>
  <c r="AL2098" i="1"/>
  <c r="AL1855" i="1"/>
  <c r="AL1879" i="1"/>
  <c r="AL1573" i="1"/>
  <c r="AL2134" i="1"/>
  <c r="AL1249" i="1"/>
  <c r="AL1486" i="1"/>
  <c r="AL859" i="1"/>
  <c r="AL2129" i="1"/>
  <c r="AL1972" i="1"/>
  <c r="AL1468" i="1"/>
  <c r="AL895" i="1"/>
  <c r="AL2339" i="1"/>
  <c r="AL1613" i="1"/>
  <c r="AL1074" i="1"/>
  <c r="AL1728" i="1"/>
  <c r="AL2504" i="1"/>
  <c r="AL2343" i="1"/>
  <c r="AL1928" i="1"/>
  <c r="AL1470" i="1"/>
  <c r="AL2252" i="1"/>
  <c r="AL762" i="1"/>
  <c r="AL2477" i="1"/>
  <c r="AL1985" i="1"/>
  <c r="AL2011" i="1"/>
  <c r="AL959" i="1"/>
  <c r="AL1286" i="1"/>
  <c r="AL1739" i="1"/>
  <c r="AL818" i="1"/>
  <c r="AL1084" i="1"/>
  <c r="AL1566" i="1"/>
  <c r="AL2045" i="1"/>
  <c r="AL2524" i="1"/>
  <c r="AL2050" i="1"/>
  <c r="AL1779" i="1"/>
  <c r="AL1758" i="1"/>
  <c r="AL1933" i="1"/>
  <c r="AL2276" i="1"/>
  <c r="AL2238" i="1"/>
  <c r="AL1507" i="1"/>
  <c r="AL1661" i="1"/>
  <c r="AL2661" i="1"/>
  <c r="AL1978" i="1"/>
  <c r="AL2132" i="1"/>
  <c r="AL1713" i="1"/>
  <c r="AL1560" i="1"/>
  <c r="AL2148" i="1"/>
  <c r="AL2498" i="1"/>
  <c r="AL2684" i="1"/>
  <c r="AL1883" i="1"/>
  <c r="AL1451" i="1"/>
  <c r="AL1498" i="1"/>
  <c r="AL2693" i="1"/>
  <c r="AL2160" i="1"/>
  <c r="AL1558" i="1"/>
  <c r="AL1304" i="1"/>
  <c r="AL1126" i="1"/>
  <c r="AL2659" i="1"/>
  <c r="AL854" i="1"/>
  <c r="AL1152" i="1"/>
  <c r="AL1089" i="1"/>
  <c r="AL1423" i="1"/>
  <c r="AL1141" i="1"/>
  <c r="AL1817" i="1"/>
  <c r="AL2446" i="1"/>
  <c r="AL1754" i="1"/>
  <c r="AL2393" i="1"/>
  <c r="AL1940" i="1"/>
  <c r="AL2168" i="1"/>
  <c r="AL1615" i="1"/>
  <c r="AL1269" i="1"/>
  <c r="AL2423" i="1"/>
  <c r="AL2611" i="1"/>
  <c r="AL1625" i="1"/>
  <c r="AL1828" i="1"/>
  <c r="AL1362" i="1"/>
  <c r="AL2709" i="1"/>
  <c r="AL1195" i="1"/>
  <c r="AL1253" i="1"/>
  <c r="AL1679" i="1"/>
  <c r="AL1325" i="1"/>
  <c r="AL2499" i="1"/>
  <c r="AL1657" i="1"/>
  <c r="AL2376" i="1"/>
  <c r="AL2378" i="1"/>
  <c r="AL1946" i="1"/>
  <c r="AL1757" i="1"/>
  <c r="AL1143" i="1"/>
  <c r="AL2445" i="1"/>
  <c r="AL1203" i="1"/>
  <c r="AL1943" i="1"/>
  <c r="AL1446" i="1"/>
  <c r="AL2075" i="1"/>
  <c r="AL1711" i="1"/>
  <c r="AL1629" i="1"/>
  <c r="AL2686" i="1"/>
  <c r="AL1131" i="1"/>
  <c r="AL1932" i="1"/>
  <c r="AL1672" i="1"/>
  <c r="AL1693" i="1"/>
  <c r="AL1780" i="1"/>
  <c r="AL1523" i="1"/>
  <c r="AL2388" i="1"/>
  <c r="AL1621" i="1"/>
  <c r="AL1397" i="1"/>
  <c r="AL1781" i="1"/>
  <c r="AL1081" i="1"/>
  <c r="AL929" i="1"/>
  <c r="AL2095" i="1"/>
  <c r="AL816" i="1"/>
  <c r="AL1228" i="1"/>
  <c r="AL2513" i="1"/>
  <c r="AL2719" i="1"/>
  <c r="AL2424" i="1"/>
  <c r="AL857" i="1"/>
  <c r="AL2613" i="1"/>
  <c r="AL1651" i="1"/>
  <c r="AL1841" i="1"/>
  <c r="AL1386" i="1"/>
  <c r="AL2600" i="1"/>
  <c r="AL1561" i="1"/>
  <c r="AL1175" i="1"/>
  <c r="AL1908" i="1"/>
  <c r="AL1813" i="1"/>
  <c r="AL734" i="1"/>
  <c r="AL1926" i="1"/>
  <c r="AL2311" i="1"/>
  <c r="AL981" i="1"/>
  <c r="AL1432" i="1"/>
  <c r="AL1708" i="1"/>
  <c r="AL764" i="1"/>
  <c r="AL1291" i="1"/>
  <c r="AL1247" i="1"/>
  <c r="AL2169" i="1"/>
  <c r="AL1791" i="1"/>
  <c r="AL2259" i="1"/>
  <c r="AL2089" i="1"/>
  <c r="AL886" i="1"/>
  <c r="AL2685" i="1"/>
  <c r="AL2591" i="1"/>
  <c r="AL1982" i="1"/>
  <c r="AL1767" i="1"/>
  <c r="AL1075" i="1"/>
  <c r="AL2549" i="1"/>
  <c r="AL2161" i="1"/>
  <c r="AL2364" i="1"/>
  <c r="AL1239" i="1"/>
  <c r="AL1440" i="1"/>
  <c r="AL2555" i="1"/>
  <c r="AL2062" i="1"/>
  <c r="AL2271" i="1"/>
  <c r="AL1888" i="1"/>
  <c r="AL1392" i="1"/>
  <c r="AL1251" i="1"/>
  <c r="AL2647" i="1"/>
  <c r="AL1702" i="1"/>
  <c r="AL1876" i="1"/>
  <c r="AL1417" i="1"/>
  <c r="AL932" i="1"/>
  <c r="AL2309" i="1"/>
  <c r="AL2157" i="1"/>
  <c r="AL1639" i="1"/>
  <c r="AL1399" i="1"/>
  <c r="AL1786" i="1"/>
  <c r="AL1206" i="1"/>
  <c r="AL2077" i="1"/>
  <c r="AL1267" i="1"/>
  <c r="AL1953" i="1"/>
  <c r="AL2497" i="1"/>
  <c r="AL1117" i="1"/>
  <c r="AL2293" i="1"/>
  <c r="AL1730" i="1"/>
  <c r="AL2308" i="1"/>
  <c r="AL2455" i="1"/>
  <c r="AL2019" i="1"/>
  <c r="AL1466" i="1"/>
  <c r="AL2267" i="1"/>
  <c r="AL2408" i="1"/>
  <c r="AL1682" i="1"/>
  <c r="AL2047" i="1"/>
  <c r="AL2242" i="1"/>
  <c r="AL2582" i="1"/>
  <c r="AL738" i="1"/>
  <c r="AL2253" i="1"/>
  <c r="AL2558" i="1"/>
  <c r="AL976" i="1"/>
  <c r="AL1014" i="1"/>
  <c r="AL740" i="1"/>
  <c r="AL1017" i="1"/>
  <c r="AL1627" i="1"/>
  <c r="AL2030" i="1"/>
  <c r="AL2265" i="1"/>
  <c r="AL1492" i="1"/>
  <c r="AL1645" i="1"/>
  <c r="AL1309" i="1"/>
  <c r="AL2481" i="1"/>
  <c r="AL2102" i="1"/>
  <c r="AL2181" i="1"/>
  <c r="AL1734" i="1"/>
  <c r="AL1316" i="1"/>
  <c r="AL2465" i="1"/>
  <c r="AL2395" i="1"/>
  <c r="AL2164" i="1"/>
  <c r="AL2000" i="1"/>
  <c r="AL1262" i="1"/>
  <c r="AL2381" i="1"/>
  <c r="AL2131" i="1"/>
  <c r="AL2249" i="1"/>
  <c r="AL1495" i="1"/>
  <c r="AL1589" i="1"/>
  <c r="AL1157" i="1"/>
  <c r="AL2624" i="1"/>
  <c r="AL2190" i="1"/>
  <c r="AL1450" i="1"/>
  <c r="AL1083" i="1"/>
  <c r="AL1078" i="1"/>
  <c r="AL2185" i="1"/>
  <c r="AL838" i="1"/>
  <c r="AL940" i="1"/>
  <c r="AL1242" i="1"/>
  <c r="AL1893" i="1"/>
  <c r="AL2707" i="1"/>
  <c r="AL2123" i="1"/>
  <c r="AL2640" i="1"/>
  <c r="AL1369" i="1"/>
  <c r="AL2576" i="1"/>
  <c r="AL1263" i="1"/>
  <c r="AL2152" i="1"/>
  <c r="AL1387" i="1"/>
  <c r="AL985" i="1"/>
  <c r="AL788" i="1"/>
  <c r="AL1842" i="1"/>
  <c r="AL1402" i="1"/>
  <c r="AL2421" i="1"/>
  <c r="AL1600" i="1"/>
  <c r="AL1368" i="1"/>
  <c r="AL2570" i="1"/>
  <c r="AL2400" i="1"/>
  <c r="AL2254" i="1"/>
  <c r="AL1722" i="1"/>
  <c r="AL1082" i="1"/>
  <c r="AL2616" i="1"/>
  <c r="AL2355" i="1"/>
  <c r="AL747" i="1"/>
  <c r="AL1135" i="1"/>
  <c r="AL1494" i="1"/>
  <c r="AL888" i="1"/>
  <c r="AL982" i="1"/>
  <c r="AL1514" i="1"/>
  <c r="AL2232" i="1"/>
  <c r="AL2298" i="1"/>
  <c r="AL2206" i="1"/>
  <c r="AL1622" i="1"/>
  <c r="AL1182" i="1"/>
  <c r="AL2297" i="1"/>
  <c r="AL2341" i="1"/>
  <c r="AL2367" i="1"/>
  <c r="AL2048" i="1"/>
  <c r="AL1570" i="1"/>
  <c r="AL2673" i="1"/>
  <c r="AL1866" i="1"/>
  <c r="AL2121" i="1"/>
  <c r="AL1489" i="1"/>
  <c r="AL1522" i="1"/>
  <c r="AL2601" i="1"/>
  <c r="AL2554" i="1"/>
  <c r="AL1947" i="1"/>
  <c r="AL1988" i="1"/>
  <c r="AL1776" i="1"/>
  <c r="AL1419" i="1"/>
  <c r="AL1731" i="1"/>
  <c r="AL2144" i="1"/>
  <c r="AL2209" i="1"/>
  <c r="AL1317" i="1"/>
  <c r="AL1300" i="1"/>
  <c r="AL1983" i="1"/>
  <c r="AL1010" i="1"/>
  <c r="AL1004" i="1"/>
  <c r="AL1229" i="1"/>
  <c r="AL1430" i="1"/>
  <c r="AL1949" i="1"/>
  <c r="AL2219" i="1"/>
  <c r="AL2483" i="1"/>
  <c r="AL1482" i="1"/>
  <c r="AL2415" i="1"/>
  <c r="AL2288" i="1"/>
  <c r="AL1416" i="1"/>
  <c r="AL2322" i="1"/>
  <c r="AL2375" i="1"/>
  <c r="AL2623" i="1"/>
  <c r="AL2568" i="1"/>
  <c r="AL1620" i="1"/>
  <c r="AL938" i="1"/>
  <c r="AL2715" i="1"/>
  <c r="AL1852" i="1"/>
  <c r="AL2281" i="1"/>
  <c r="AL1190" i="1"/>
  <c r="AL2541" i="1"/>
  <c r="AL2648" i="1"/>
  <c r="AL1454" i="1"/>
  <c r="AL2289" i="1"/>
  <c r="AL2642" i="1"/>
  <c r="AL812" i="1"/>
  <c r="AL972" i="1"/>
  <c r="AL1481" i="1"/>
  <c r="AL858" i="1"/>
  <c r="AL941" i="1"/>
  <c r="AL1654" i="1"/>
  <c r="AL2505" i="1"/>
  <c r="AL2599" i="1"/>
  <c r="AL1864" i="1"/>
  <c r="AL1704" i="1"/>
  <c r="AL1306" i="1"/>
  <c r="AL2174" i="1"/>
  <c r="AL2217" i="1"/>
  <c r="AL2192" i="1"/>
  <c r="AL1624" i="1"/>
  <c r="AL1323" i="1"/>
  <c r="AL2711" i="1"/>
  <c r="AL2653" i="1"/>
  <c r="AL1764" i="1"/>
  <c r="AL1502" i="1"/>
  <c r="AL1303" i="1"/>
  <c r="AL2294" i="1"/>
  <c r="AL1637" i="1"/>
  <c r="AL2214" i="1"/>
  <c r="AL1818" i="1"/>
  <c r="AL1413" i="1"/>
  <c r="AL1114" i="1"/>
  <c r="AL2508" i="1"/>
  <c r="AL1669" i="1"/>
  <c r="AL1916" i="1"/>
  <c r="AL1662" i="1"/>
  <c r="AL1344" i="1"/>
  <c r="AL2413" i="1"/>
  <c r="AL1093" i="1"/>
  <c r="AL1085" i="1"/>
  <c r="AL1099" i="1"/>
  <c r="AL1696" i="1"/>
  <c r="AL2021" i="1"/>
  <c r="AL2688" i="1"/>
  <c r="AL2528" i="1"/>
  <c r="AL2546" i="1"/>
  <c r="AL2039" i="1"/>
  <c r="AL964" i="1"/>
  <c r="AL1760" i="1"/>
  <c r="AL1335" i="1"/>
  <c r="AL1736" i="1"/>
  <c r="AL1299" i="1"/>
  <c r="AL2133" i="1"/>
  <c r="AL1641" i="1"/>
  <c r="AL2167" i="1"/>
  <c r="AL2385" i="1"/>
  <c r="AL2663" i="1"/>
  <c r="AL1963" i="1"/>
  <c r="AL2502" i="1"/>
  <c r="AL1505" i="1"/>
  <c r="AL1361" i="1"/>
  <c r="AL2459" i="1"/>
  <c r="AL2503" i="1"/>
  <c r="AL896" i="1"/>
  <c r="AL876" i="1"/>
  <c r="AL1487" i="1"/>
  <c r="AL829" i="1"/>
  <c r="AL1145" i="1"/>
  <c r="AL1684" i="1"/>
  <c r="AL2645" i="1"/>
  <c r="AL2307" i="1"/>
  <c r="AL1846" i="1"/>
  <c r="AL1878" i="1"/>
  <c r="AL1215" i="1"/>
  <c r="AL2361" i="1"/>
  <c r="AL2441" i="1"/>
  <c r="AL2183" i="1"/>
  <c r="AL1556" i="1"/>
  <c r="AL1240" i="1"/>
  <c r="AL2460" i="1"/>
  <c r="AL2295" i="1"/>
  <c r="AL1935" i="1"/>
  <c r="AL1548" i="1"/>
  <c r="AL1162" i="1"/>
  <c r="AL2223" i="1"/>
  <c r="AL1924" i="1"/>
  <c r="AL1752" i="1"/>
  <c r="AL1707" i="1"/>
  <c r="AL1483" i="1"/>
  <c r="AL1015" i="1"/>
  <c r="AL2708" i="1"/>
  <c r="AL2125" i="1"/>
  <c r="AL1508" i="1"/>
  <c r="AL1342" i="1"/>
  <c r="AL1445" i="1"/>
  <c r="AL2526" i="1"/>
  <c r="AL1211" i="1"/>
  <c r="AL1166" i="1"/>
  <c r="AL1318" i="1"/>
  <c r="AL1266" i="1"/>
  <c r="AL1701" i="1"/>
  <c r="AL2349" i="1"/>
  <c r="AL2486" i="1"/>
  <c r="AL1534" i="1"/>
  <c r="AL1255" i="1"/>
  <c r="AL1456" i="1"/>
  <c r="AL2666" i="1"/>
  <c r="AL1410" i="1"/>
  <c r="AL1054" i="1"/>
  <c r="AL1646" i="1"/>
  <c r="AL2634" i="1"/>
  <c r="AL880" i="1"/>
  <c r="AL2032" i="1"/>
  <c r="AL1381" i="1"/>
  <c r="BC757" i="1" l="1"/>
  <c r="BG753" i="1"/>
  <c r="BI753" i="1" l="1"/>
  <c r="BC759" i="1"/>
  <c r="E85" i="1" l="1"/>
  <c r="E84" i="1"/>
  <c r="E83" i="1"/>
  <c r="D88" i="1" l="1" a="1"/>
  <c r="D88" i="1" s="1"/>
  <c r="B88" i="1" l="1"/>
  <c r="B89" i="1" l="1"/>
  <c r="C426" i="1"/>
  <c r="I386" i="1"/>
  <c r="H626" i="1"/>
  <c r="I47" i="1"/>
  <c r="F51" i="1"/>
  <c r="E51" i="1"/>
  <c r="B51" i="1"/>
  <c r="C51" i="1"/>
  <c r="H47" i="1"/>
  <c r="I51" i="1"/>
  <c r="H51" i="1"/>
  <c r="B47" i="1"/>
  <c r="G51" i="1"/>
  <c r="D51" i="1"/>
  <c r="D47" i="1"/>
  <c r="G47" i="1"/>
  <c r="F47" i="1"/>
  <c r="E47" i="1"/>
  <c r="C47" i="1"/>
  <c r="C427" i="1" l="1"/>
  <c r="C428" i="1" s="1"/>
  <c r="I387" i="1"/>
  <c r="I388" i="1" s="1"/>
  <c r="D587" i="1"/>
  <c r="E587" i="1"/>
  <c r="F587" i="1"/>
  <c r="G587" i="1"/>
  <c r="H587" i="1"/>
  <c r="I587" i="1"/>
  <c r="C587" i="1"/>
  <c r="C565" i="1"/>
  <c r="D565" i="1"/>
  <c r="E565" i="1"/>
  <c r="F565" i="1"/>
  <c r="G565" i="1"/>
  <c r="H565" i="1"/>
  <c r="I565" i="1"/>
  <c r="C542" i="1"/>
  <c r="D542" i="1"/>
  <c r="E542" i="1"/>
  <c r="F542" i="1"/>
  <c r="G542" i="1"/>
  <c r="H542" i="1"/>
  <c r="I542" i="1"/>
  <c r="C543" i="1"/>
  <c r="D543" i="1"/>
  <c r="E543" i="1"/>
  <c r="F543" i="1"/>
  <c r="G543" i="1"/>
  <c r="H543" i="1"/>
  <c r="I543" i="1"/>
  <c r="C544" i="1"/>
  <c r="D544" i="1"/>
  <c r="E544" i="1"/>
  <c r="F544" i="1"/>
  <c r="G544" i="1"/>
  <c r="H544" i="1"/>
  <c r="I544" i="1"/>
  <c r="C545" i="1"/>
  <c r="D545" i="1"/>
  <c r="E545" i="1"/>
  <c r="F545" i="1"/>
  <c r="G545" i="1"/>
  <c r="H545" i="1"/>
  <c r="I545" i="1"/>
  <c r="C546" i="1"/>
  <c r="D546" i="1"/>
  <c r="E546" i="1"/>
  <c r="F546" i="1"/>
  <c r="G546" i="1"/>
  <c r="H546" i="1"/>
  <c r="I546" i="1"/>
  <c r="C547" i="1"/>
  <c r="D547" i="1"/>
  <c r="E547" i="1"/>
  <c r="F547" i="1"/>
  <c r="G547" i="1"/>
  <c r="H547" i="1"/>
  <c r="I547" i="1"/>
  <c r="C548" i="1"/>
  <c r="D548" i="1"/>
  <c r="E548" i="1"/>
  <c r="F548" i="1"/>
  <c r="G548" i="1"/>
  <c r="H548" i="1"/>
  <c r="I548" i="1"/>
  <c r="C549" i="1"/>
  <c r="D549" i="1"/>
  <c r="E549" i="1"/>
  <c r="F549" i="1"/>
  <c r="G549" i="1"/>
  <c r="H549" i="1"/>
  <c r="I549" i="1"/>
  <c r="C550" i="1"/>
  <c r="D550" i="1"/>
  <c r="E550" i="1"/>
  <c r="F550" i="1"/>
  <c r="G550" i="1"/>
  <c r="H550" i="1"/>
  <c r="I550" i="1"/>
  <c r="C551" i="1"/>
  <c r="D551" i="1"/>
  <c r="E551" i="1"/>
  <c r="F551" i="1"/>
  <c r="G551" i="1"/>
  <c r="H551" i="1"/>
  <c r="I551" i="1"/>
  <c r="C552" i="1"/>
  <c r="D552" i="1"/>
  <c r="E552" i="1"/>
  <c r="F552" i="1"/>
  <c r="G552" i="1"/>
  <c r="H552" i="1"/>
  <c r="I552" i="1"/>
  <c r="C553" i="1"/>
  <c r="D553" i="1"/>
  <c r="E553" i="1"/>
  <c r="F553" i="1"/>
  <c r="G553" i="1"/>
  <c r="H553" i="1"/>
  <c r="I553" i="1"/>
  <c r="C554" i="1"/>
  <c r="D554" i="1"/>
  <c r="E554" i="1"/>
  <c r="F554" i="1"/>
  <c r="G554" i="1"/>
  <c r="H554" i="1"/>
  <c r="I554" i="1"/>
  <c r="C555" i="1"/>
  <c r="D555" i="1"/>
  <c r="E555" i="1"/>
  <c r="F555" i="1"/>
  <c r="G555" i="1"/>
  <c r="H555" i="1"/>
  <c r="I555" i="1"/>
  <c r="C556" i="1"/>
  <c r="D556" i="1"/>
  <c r="E556" i="1"/>
  <c r="F556" i="1"/>
  <c r="G556" i="1"/>
  <c r="H556" i="1"/>
  <c r="I556" i="1"/>
  <c r="C557" i="1"/>
  <c r="D557" i="1"/>
  <c r="E557" i="1"/>
  <c r="F557" i="1"/>
  <c r="G557" i="1"/>
  <c r="H557" i="1"/>
  <c r="I557" i="1"/>
  <c r="C558" i="1"/>
  <c r="D558" i="1"/>
  <c r="E558" i="1"/>
  <c r="F558" i="1"/>
  <c r="G558" i="1"/>
  <c r="H558" i="1"/>
  <c r="I558" i="1"/>
  <c r="C559" i="1"/>
  <c r="D559" i="1"/>
  <c r="E559" i="1"/>
  <c r="F559" i="1"/>
  <c r="G559" i="1"/>
  <c r="H559" i="1"/>
  <c r="I559" i="1"/>
  <c r="C560" i="1"/>
  <c r="D560" i="1"/>
  <c r="E560" i="1"/>
  <c r="F560" i="1"/>
  <c r="G560" i="1"/>
  <c r="H560" i="1"/>
  <c r="I560" i="1"/>
  <c r="C561" i="1"/>
  <c r="D561" i="1"/>
  <c r="E561" i="1"/>
  <c r="F561" i="1"/>
  <c r="G561" i="1"/>
  <c r="H561" i="1"/>
  <c r="I561" i="1"/>
  <c r="C562" i="1"/>
  <c r="D562" i="1"/>
  <c r="E562" i="1"/>
  <c r="F562" i="1"/>
  <c r="G562" i="1"/>
  <c r="H562" i="1"/>
  <c r="I562" i="1"/>
  <c r="C563" i="1"/>
  <c r="D563" i="1"/>
  <c r="E563" i="1"/>
  <c r="F563" i="1"/>
  <c r="G563" i="1"/>
  <c r="H563" i="1"/>
  <c r="I563" i="1"/>
  <c r="C564" i="1"/>
  <c r="D564" i="1"/>
  <c r="E564" i="1"/>
  <c r="F564" i="1"/>
  <c r="G564" i="1"/>
  <c r="H564" i="1"/>
  <c r="I564" i="1"/>
  <c r="I541" i="1"/>
  <c r="F541" i="1"/>
  <c r="G541" i="1"/>
  <c r="H541" i="1"/>
  <c r="B110" i="1"/>
  <c r="D434" i="1" l="1"/>
  <c r="D436" i="1"/>
  <c r="D437" i="1"/>
  <c r="D433" i="1"/>
  <c r="D438" i="1"/>
  <c r="D435" i="1"/>
  <c r="D432" i="1"/>
  <c r="I582" i="1"/>
  <c r="H582" i="1"/>
  <c r="G582" i="1"/>
  <c r="F582" i="1"/>
  <c r="D582" i="1"/>
  <c r="E582" i="1"/>
  <c r="F581" i="1" l="1"/>
  <c r="F590" i="1" s="1"/>
  <c r="E59" i="1" s="1"/>
  <c r="F589" i="1"/>
  <c r="C59" i="1" s="1"/>
  <c r="I581" i="1"/>
  <c r="I590" i="1" s="1"/>
  <c r="I589" i="1"/>
  <c r="H581" i="1"/>
  <c r="H590" i="1" s="1"/>
  <c r="H589" i="1"/>
  <c r="D581" i="1"/>
  <c r="D590" i="1" s="1"/>
  <c r="E57" i="1" s="1"/>
  <c r="D589" i="1"/>
  <c r="C57" i="1" s="1"/>
  <c r="E581" i="1"/>
  <c r="E590" i="1" s="1"/>
  <c r="E58" i="1" s="1"/>
  <c r="E589" i="1"/>
  <c r="C58" i="1" s="1"/>
  <c r="G581" i="1"/>
  <c r="B109" i="1" l="1"/>
  <c r="B108" i="1"/>
  <c r="B107" i="1"/>
  <c r="Z47" i="1"/>
  <c r="AA47" i="1"/>
  <c r="AB47" i="1"/>
  <c r="AC47" i="1"/>
  <c r="AD47" i="1"/>
  <c r="Z48" i="1"/>
  <c r="AA48" i="1"/>
  <c r="AB48" i="1"/>
  <c r="AC48" i="1"/>
  <c r="AD48" i="1"/>
  <c r="Z49" i="1"/>
  <c r="AA49" i="1"/>
  <c r="AB49" i="1"/>
  <c r="AC49" i="1"/>
  <c r="AD49" i="1"/>
  <c r="Z50" i="1"/>
  <c r="AA50" i="1"/>
  <c r="AB50" i="1"/>
  <c r="AC50" i="1"/>
  <c r="AD50" i="1"/>
  <c r="Z51" i="1"/>
  <c r="AA51" i="1"/>
  <c r="AB51" i="1"/>
  <c r="AC51" i="1"/>
  <c r="AD51" i="1"/>
  <c r="Z52" i="1"/>
  <c r="AA52" i="1"/>
  <c r="AB52" i="1"/>
  <c r="AC52" i="1"/>
  <c r="AD52" i="1"/>
  <c r="Z53" i="1"/>
  <c r="AA53" i="1"/>
  <c r="AB53" i="1"/>
  <c r="AC53" i="1"/>
  <c r="AD53" i="1"/>
  <c r="Z54" i="1"/>
  <c r="AA54" i="1"/>
  <c r="AB54" i="1"/>
  <c r="AC54" i="1"/>
  <c r="AD54" i="1"/>
  <c r="Z55" i="1"/>
  <c r="AA55" i="1"/>
  <c r="AB55" i="1"/>
  <c r="AC55" i="1"/>
  <c r="AD55" i="1"/>
  <c r="Z56" i="1"/>
  <c r="AA56" i="1"/>
  <c r="AB56" i="1"/>
  <c r="AC56" i="1"/>
  <c r="AD56" i="1"/>
  <c r="Z57" i="1"/>
  <c r="AA57" i="1"/>
  <c r="AB57" i="1"/>
  <c r="AC57" i="1"/>
  <c r="AD57" i="1"/>
  <c r="Z58" i="1"/>
  <c r="AA58" i="1"/>
  <c r="AB58" i="1"/>
  <c r="AC58" i="1"/>
  <c r="AD58" i="1"/>
  <c r="Z59" i="1"/>
  <c r="AA59" i="1"/>
  <c r="AB59" i="1"/>
  <c r="AC59" i="1"/>
  <c r="AD59" i="1"/>
  <c r="Z60" i="1"/>
  <c r="AA60" i="1"/>
  <c r="AB60" i="1"/>
  <c r="AC60" i="1"/>
  <c r="AD60" i="1"/>
  <c r="Z61" i="1"/>
  <c r="AA61" i="1"/>
  <c r="AB61" i="1"/>
  <c r="AC61" i="1"/>
  <c r="AD61" i="1"/>
  <c r="Z62" i="1"/>
  <c r="AA62" i="1"/>
  <c r="AB62" i="1"/>
  <c r="AC62" i="1"/>
  <c r="AD62" i="1"/>
  <c r="Z63" i="1"/>
  <c r="AA63" i="1"/>
  <c r="AB63" i="1"/>
  <c r="AC63" i="1"/>
  <c r="AD63" i="1"/>
  <c r="Z64" i="1"/>
  <c r="AA64" i="1"/>
  <c r="AB64" i="1"/>
  <c r="AC64" i="1"/>
  <c r="AD64" i="1"/>
  <c r="Z65" i="1"/>
  <c r="AA65" i="1"/>
  <c r="AB65" i="1"/>
  <c r="AC65" i="1"/>
  <c r="AD65" i="1"/>
  <c r="Z66" i="1"/>
  <c r="AA66" i="1"/>
  <c r="AB66" i="1"/>
  <c r="AC66" i="1"/>
  <c r="AD66" i="1"/>
  <c r="Z67" i="1"/>
  <c r="AA67" i="1"/>
  <c r="AB67" i="1"/>
  <c r="AC67" i="1"/>
  <c r="AD67" i="1"/>
  <c r="Z68" i="1"/>
  <c r="AA68" i="1"/>
  <c r="AB68" i="1"/>
  <c r="AC68" i="1"/>
  <c r="AD68" i="1"/>
  <c r="Z69" i="1"/>
  <c r="AA69" i="1"/>
  <c r="AB69" i="1"/>
  <c r="AC69" i="1"/>
  <c r="AD69" i="1"/>
  <c r="AD46" i="1"/>
  <c r="AA46" i="1"/>
  <c r="AB46" i="1"/>
  <c r="AC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B106" i="1" l="1"/>
  <c r="B105" i="1"/>
  <c r="B104" i="1"/>
  <c r="D541" i="1" l="1"/>
  <c r="E541" i="1"/>
  <c r="B98" i="1"/>
  <c r="B97" i="1"/>
  <c r="H627" i="1" l="1"/>
  <c r="I616" i="1"/>
  <c r="H616" i="1"/>
  <c r="G616" i="1"/>
  <c r="I617" i="1"/>
  <c r="H617" i="1"/>
  <c r="G617" i="1"/>
  <c r="B99" i="1"/>
  <c r="Y46" i="1" l="1"/>
  <c r="X56" i="1"/>
  <c r="X55" i="1"/>
  <c r="W56" i="1"/>
  <c r="W55" i="1"/>
  <c r="P712" i="1" l="1"/>
  <c r="C712" i="1"/>
  <c r="C582" i="1" l="1"/>
  <c r="C581" i="1" l="1"/>
  <c r="C541" i="1"/>
  <c r="Z46" i="1"/>
  <c r="W47" i="1"/>
  <c r="X47" i="1"/>
  <c r="W48" i="1"/>
  <c r="X48" i="1"/>
  <c r="W49" i="1"/>
  <c r="X49" i="1"/>
  <c r="W50" i="1"/>
  <c r="X50" i="1"/>
  <c r="W51" i="1"/>
  <c r="X51" i="1"/>
  <c r="W52" i="1"/>
  <c r="X52" i="1"/>
  <c r="W53" i="1"/>
  <c r="X53" i="1"/>
  <c r="W54" i="1"/>
  <c r="X54" i="1"/>
  <c r="X46" i="1"/>
  <c r="W46" i="1"/>
  <c r="AF46" i="1" l="1" a="1"/>
  <c r="AF46" i="1" s="1"/>
  <c r="AF76" i="1" l="1" a="1"/>
  <c r="AF76" i="1" s="1"/>
  <c r="AF56" i="1" a="1"/>
  <c r="AF56" i="1" s="1"/>
  <c r="AF66" i="1" s="1" a="1"/>
  <c r="AF66" i="1" s="1"/>
  <c r="V95" i="1" s="1" a="1"/>
  <c r="V95" i="1" s="1"/>
  <c r="AE95" i="1" s="1" a="1"/>
  <c r="AE95" i="1" s="1"/>
  <c r="AF86" i="1" l="1" a="1"/>
  <c r="AF86" i="1" s="1"/>
  <c r="C103" i="1" s="1"/>
  <c r="AP77" i="1" a="1"/>
  <c r="AP77" i="1" s="1"/>
  <c r="AP79" i="1" s="1" a="1"/>
  <c r="AP79" i="1" s="1"/>
  <c r="AQ80" i="1" s="1"/>
  <c r="V148" i="1"/>
  <c r="V175" i="1"/>
  <c r="V163" i="1"/>
  <c r="V151" i="1"/>
  <c r="V156" i="1"/>
  <c r="V167" i="1"/>
  <c r="V178" i="1"/>
  <c r="V174" i="1"/>
  <c r="V162" i="1"/>
  <c r="V150" i="1"/>
  <c r="V157" i="1"/>
  <c r="V173" i="1"/>
  <c r="V161" i="1"/>
  <c r="V149" i="1"/>
  <c r="V170" i="1"/>
  <c r="V169" i="1"/>
  <c r="V166" i="1"/>
  <c r="V172" i="1"/>
  <c r="V160" i="1"/>
  <c r="V158" i="1"/>
  <c r="V168" i="1"/>
  <c r="V171" i="1"/>
  <c r="V159" i="1"/>
  <c r="V179" i="1"/>
  <c r="V154" i="1"/>
  <c r="V155" i="1"/>
  <c r="V177" i="1"/>
  <c r="V165" i="1"/>
  <c r="V153" i="1"/>
  <c r="V176" i="1"/>
  <c r="V164" i="1"/>
  <c r="V152" i="1"/>
  <c r="C109" i="1" l="1"/>
  <c r="D123" i="1" s="1"/>
  <c r="C106" i="1"/>
  <c r="G598" i="1" s="1"/>
  <c r="I598" i="1" s="1"/>
  <c r="C108" i="1"/>
  <c r="D122" i="1" s="1"/>
  <c r="C107" i="1"/>
  <c r="D121" i="1" s="1"/>
  <c r="C105" i="1"/>
  <c r="D119" i="1" s="1"/>
  <c r="C104" i="1"/>
  <c r="D118" i="1" s="1"/>
  <c r="C110" i="1"/>
  <c r="D124" i="1" s="1"/>
  <c r="G596" i="1"/>
  <c r="B173" i="1"/>
  <c r="C210" i="1" s="1"/>
  <c r="D210" i="1" s="1"/>
  <c r="G210" i="1" s="1"/>
  <c r="B433" i="1"/>
  <c r="B437" i="1"/>
  <c r="G601" i="1"/>
  <c r="I601" i="1" s="1"/>
  <c r="B434" i="1"/>
  <c r="D120" i="1"/>
  <c r="B436" i="1"/>
  <c r="G332" i="1"/>
  <c r="W164" i="1"/>
  <c r="H332" i="1" s="1"/>
  <c r="P27" i="1" s="1"/>
  <c r="W159" i="1"/>
  <c r="H327" i="1" s="1"/>
  <c r="P22" i="1" s="1"/>
  <c r="G327" i="1"/>
  <c r="W174" i="1"/>
  <c r="H342" i="1" s="1"/>
  <c r="P37" i="1" s="1"/>
  <c r="G342" i="1"/>
  <c r="W176" i="1"/>
  <c r="H344" i="1" s="1"/>
  <c r="P39" i="1" s="1"/>
  <c r="G344" i="1"/>
  <c r="G321" i="1"/>
  <c r="W153" i="1"/>
  <c r="H321" i="1" s="1"/>
  <c r="P16" i="1" s="1"/>
  <c r="G317" i="1"/>
  <c r="W149" i="1"/>
  <c r="H317" i="1" s="1"/>
  <c r="P12" i="1" s="1"/>
  <c r="G335" i="1"/>
  <c r="W167" i="1"/>
  <c r="H335" i="1" s="1"/>
  <c r="P30" i="1" s="1"/>
  <c r="W162" i="1"/>
  <c r="H330" i="1" s="1"/>
  <c r="P25" i="1" s="1"/>
  <c r="G330" i="1"/>
  <c r="W165" i="1"/>
  <c r="H333" i="1" s="1"/>
  <c r="P28" i="1" s="1"/>
  <c r="G333" i="1"/>
  <c r="G329" i="1"/>
  <c r="W161" i="1"/>
  <c r="H329" i="1" s="1"/>
  <c r="P24" i="1" s="1"/>
  <c r="G324" i="1"/>
  <c r="W156" i="1"/>
  <c r="H324" i="1" s="1"/>
  <c r="P19" i="1" s="1"/>
  <c r="G320" i="1"/>
  <c r="W152" i="1"/>
  <c r="H320" i="1" s="1"/>
  <c r="P15" i="1" s="1"/>
  <c r="G346" i="1"/>
  <c r="W178" i="1"/>
  <c r="H346" i="1" s="1"/>
  <c r="P41" i="1" s="1"/>
  <c r="W177" i="1"/>
  <c r="H345" i="1" s="1"/>
  <c r="P40" i="1" s="1"/>
  <c r="G345" i="1"/>
  <c r="G336" i="1"/>
  <c r="W168" i="1"/>
  <c r="H336" i="1" s="1"/>
  <c r="P31" i="1" s="1"/>
  <c r="G341" i="1"/>
  <c r="W173" i="1"/>
  <c r="H341" i="1" s="1"/>
  <c r="P36" i="1" s="1"/>
  <c r="W158" i="1"/>
  <c r="H326" i="1" s="1"/>
  <c r="P21" i="1" s="1"/>
  <c r="G326" i="1"/>
  <c r="W151" i="1"/>
  <c r="H319" i="1" s="1"/>
  <c r="P14" i="1" s="1"/>
  <c r="G319" i="1"/>
  <c r="W169" i="1"/>
  <c r="H337" i="1" s="1"/>
  <c r="P32" i="1" s="1"/>
  <c r="G337" i="1"/>
  <c r="G323" i="1"/>
  <c r="W155" i="1"/>
  <c r="H323" i="1" s="1"/>
  <c r="P18" i="1" s="1"/>
  <c r="G328" i="1"/>
  <c r="W160" i="1"/>
  <c r="H328" i="1" s="1"/>
  <c r="P23" i="1" s="1"/>
  <c r="W163" i="1"/>
  <c r="H331" i="1" s="1"/>
  <c r="P26" i="1" s="1"/>
  <c r="G331" i="1"/>
  <c r="W154" i="1"/>
  <c r="H322" i="1" s="1"/>
  <c r="P17" i="1" s="1"/>
  <c r="G322" i="1"/>
  <c r="G340" i="1"/>
  <c r="W172" i="1"/>
  <c r="H340" i="1" s="1"/>
  <c r="P35" i="1" s="1"/>
  <c r="W157" i="1"/>
  <c r="H325" i="1" s="1"/>
  <c r="P20" i="1" s="1"/>
  <c r="G325" i="1"/>
  <c r="W175" i="1"/>
  <c r="H343" i="1" s="1"/>
  <c r="P38" i="1" s="1"/>
  <c r="G343" i="1"/>
  <c r="W170" i="1"/>
  <c r="H338" i="1" s="1"/>
  <c r="P33" i="1" s="1"/>
  <c r="G338" i="1"/>
  <c r="G347" i="1"/>
  <c r="W179" i="1"/>
  <c r="H347" i="1" s="1"/>
  <c r="P42" i="1" s="1"/>
  <c r="W171" i="1"/>
  <c r="H339" i="1" s="1"/>
  <c r="G339" i="1"/>
  <c r="W166" i="1"/>
  <c r="H334" i="1" s="1"/>
  <c r="P29" i="1" s="1"/>
  <c r="G334" i="1"/>
  <c r="G318" i="1"/>
  <c r="W150" i="1"/>
  <c r="H318" i="1" s="1"/>
  <c r="G316" i="1"/>
  <c r="W148" i="1"/>
  <c r="H316" i="1" s="1"/>
  <c r="G589" i="1"/>
  <c r="G590" i="1"/>
  <c r="I607" i="1"/>
  <c r="B178" i="1" l="1"/>
  <c r="C215" i="1" s="1"/>
  <c r="D215" i="1" s="1"/>
  <c r="G215" i="1" s="1"/>
  <c r="B172" i="1"/>
  <c r="C209" i="1" s="1"/>
  <c r="D209" i="1" s="1"/>
  <c r="G209" i="1" s="1"/>
  <c r="B190" i="1"/>
  <c r="C227" i="1" s="1"/>
  <c r="D227" i="1" s="1"/>
  <c r="G227" i="1" s="1"/>
  <c r="Q33" i="1"/>
  <c r="R33" i="1" s="1"/>
  <c r="Q18" i="1"/>
  <c r="R18" i="1" s="1"/>
  <c r="B194" i="1"/>
  <c r="C231" i="1" s="1"/>
  <c r="D231" i="1" s="1"/>
  <c r="G231" i="1" s="1"/>
  <c r="B203" i="1"/>
  <c r="D203" i="1" s="1"/>
  <c r="Q36" i="1"/>
  <c r="R36" i="1" s="1"/>
  <c r="Q38" i="1"/>
  <c r="R38" i="1" s="1"/>
  <c r="Q27" i="1"/>
  <c r="R27" i="1" s="1"/>
  <c r="Q32" i="1"/>
  <c r="R32" i="1" s="1"/>
  <c r="Q24" i="1"/>
  <c r="R24" i="1" s="1"/>
  <c r="Q23" i="1"/>
  <c r="R23" i="1" s="1"/>
  <c r="Q37" i="1"/>
  <c r="R37" i="1" s="1"/>
  <c r="Q41" i="1"/>
  <c r="R41" i="1" s="1"/>
  <c r="Q12" i="1"/>
  <c r="R12" i="1" s="1"/>
  <c r="B192" i="1"/>
  <c r="C229" i="1" s="1"/>
  <c r="D229" i="1" s="1"/>
  <c r="G229" i="1" s="1"/>
  <c r="B196" i="1"/>
  <c r="D196" i="1" s="1"/>
  <c r="Q39" i="1"/>
  <c r="R39" i="1" s="1"/>
  <c r="Q25" i="1"/>
  <c r="R25" i="1" s="1"/>
  <c r="Q35" i="1"/>
  <c r="R35" i="1" s="1"/>
  <c r="Q14" i="1"/>
  <c r="R14" i="1" s="1"/>
  <c r="B174" i="1"/>
  <c r="C211" i="1" s="1"/>
  <c r="D211" i="1" s="1"/>
  <c r="G211" i="1" s="1"/>
  <c r="B181" i="1"/>
  <c r="C218" i="1" s="1"/>
  <c r="D218" i="1" s="1"/>
  <c r="B325" i="1" s="1"/>
  <c r="Q26" i="1"/>
  <c r="R26" i="1" s="1"/>
  <c r="Q31" i="1"/>
  <c r="R31" i="1" s="1"/>
  <c r="Q28" i="1"/>
  <c r="R28" i="1" s="1"/>
  <c r="Q22" i="1"/>
  <c r="R22" i="1" s="1"/>
  <c r="Q20" i="1"/>
  <c r="R20" i="1" s="1"/>
  <c r="Q19" i="1"/>
  <c r="R19" i="1" s="1"/>
  <c r="Q16" i="1"/>
  <c r="R16" i="1" s="1"/>
  <c r="B197" i="1"/>
  <c r="D197" i="1" s="1"/>
  <c r="B195" i="1"/>
  <c r="C232" i="1" s="1"/>
  <c r="D232" i="1" s="1"/>
  <c r="G232" i="1" s="1"/>
  <c r="Q42" i="1"/>
  <c r="R42" i="1" s="1"/>
  <c r="Q40" i="1"/>
  <c r="R40" i="1" s="1"/>
  <c r="Q30" i="1"/>
  <c r="R30" i="1" s="1"/>
  <c r="Q15" i="1"/>
  <c r="R15" i="1" s="1"/>
  <c r="Q29" i="1"/>
  <c r="R29" i="1" s="1"/>
  <c r="Q17" i="1"/>
  <c r="R17" i="1" s="1"/>
  <c r="Q21" i="1"/>
  <c r="R21" i="1" s="1"/>
  <c r="B177" i="1"/>
  <c r="C214" i="1" s="1"/>
  <c r="D214" i="1" s="1"/>
  <c r="G214" i="1" s="1"/>
  <c r="B180" i="1"/>
  <c r="C217" i="1" s="1"/>
  <c r="D217" i="1" s="1"/>
  <c r="B324" i="1" s="1"/>
  <c r="B185" i="1"/>
  <c r="C222" i="1" s="1"/>
  <c r="D222" i="1" s="1"/>
  <c r="G222" i="1" s="1"/>
  <c r="B183" i="1"/>
  <c r="C220" i="1" s="1"/>
  <c r="D220" i="1" s="1"/>
  <c r="B327" i="1" s="1"/>
  <c r="B176" i="1"/>
  <c r="C213" i="1" s="1"/>
  <c r="D213" i="1" s="1"/>
  <c r="B320" i="1" s="1"/>
  <c r="B202" i="1"/>
  <c r="D202" i="1" s="1"/>
  <c r="G599" i="1"/>
  <c r="I599" i="1" s="1"/>
  <c r="B187" i="1"/>
  <c r="C224" i="1" s="1"/>
  <c r="D224" i="1" s="1"/>
  <c r="G224" i="1" s="1"/>
  <c r="B182" i="1"/>
  <c r="C219" i="1" s="1"/>
  <c r="D219" i="1" s="1"/>
  <c r="B326" i="1" s="1"/>
  <c r="B188" i="1"/>
  <c r="C225" i="1" s="1"/>
  <c r="D225" i="1" s="1"/>
  <c r="G225" i="1" s="1"/>
  <c r="B199" i="1"/>
  <c r="C236" i="1" s="1"/>
  <c r="D236" i="1" s="1"/>
  <c r="B343" i="1" s="1"/>
  <c r="B432" i="1"/>
  <c r="B200" i="1"/>
  <c r="C237" i="1" s="1"/>
  <c r="D237" i="1" s="1"/>
  <c r="B344" i="1" s="1"/>
  <c r="B184" i="1"/>
  <c r="C221" i="1" s="1"/>
  <c r="D221" i="1" s="1"/>
  <c r="B328" i="1" s="1"/>
  <c r="B198" i="1"/>
  <c r="D198" i="1" s="1"/>
  <c r="B317" i="1"/>
  <c r="B189" i="1"/>
  <c r="C226" i="1" s="1"/>
  <c r="D226" i="1" s="1"/>
  <c r="B333" i="1" s="1"/>
  <c r="G602" i="1"/>
  <c r="I602" i="1" s="1"/>
  <c r="B438" i="1"/>
  <c r="G597" i="1"/>
  <c r="I597" i="1" s="1"/>
  <c r="B201" i="1"/>
  <c r="D201" i="1" s="1"/>
  <c r="B191" i="1"/>
  <c r="C228" i="1" s="1"/>
  <c r="D228" i="1" s="1"/>
  <c r="B335" i="1" s="1"/>
  <c r="B186" i="1"/>
  <c r="C223" i="1" s="1"/>
  <c r="D223" i="1" s="1"/>
  <c r="G223" i="1" s="1"/>
  <c r="G600" i="1"/>
  <c r="I600" i="1" s="1"/>
  <c r="B435" i="1"/>
  <c r="B175" i="1"/>
  <c r="C212" i="1" s="1"/>
  <c r="D212" i="1" s="1"/>
  <c r="G212" i="1" s="1"/>
  <c r="B193" i="1"/>
  <c r="C230" i="1" s="1"/>
  <c r="D230" i="1" s="1"/>
  <c r="B337" i="1" s="1"/>
  <c r="B179" i="1"/>
  <c r="C216" i="1" s="1"/>
  <c r="D216" i="1" s="1"/>
  <c r="G216" i="1" s="1"/>
  <c r="B113" i="1"/>
  <c r="C240" i="1"/>
  <c r="D240" i="1" s="1"/>
  <c r="B347" i="1" s="1"/>
  <c r="D192" i="1"/>
  <c r="C233" i="1"/>
  <c r="D233" i="1" s="1"/>
  <c r="B340" i="1" s="1"/>
  <c r="D173" i="1"/>
  <c r="B322" i="1"/>
  <c r="D178" i="1"/>
  <c r="G219" i="1"/>
  <c r="D194" i="1"/>
  <c r="D177" i="1"/>
  <c r="D182" i="1"/>
  <c r="B329" i="1"/>
  <c r="B338" i="1"/>
  <c r="B336" i="1"/>
  <c r="B334" i="1"/>
  <c r="D186" i="1"/>
  <c r="D190" i="1"/>
  <c r="D172" i="1"/>
  <c r="B316" i="1"/>
  <c r="D175" i="1"/>
  <c r="C234" i="1"/>
  <c r="D234" i="1" s="1"/>
  <c r="G234" i="1" s="1"/>
  <c r="C238" i="1"/>
  <c r="D238" i="1" s="1"/>
  <c r="G238" i="1" s="1"/>
  <c r="P34" i="1"/>
  <c r="P11" i="1"/>
  <c r="P13" i="1"/>
  <c r="C235" i="1" l="1"/>
  <c r="D235" i="1" s="1"/>
  <c r="G235" i="1" s="1"/>
  <c r="D187" i="1"/>
  <c r="D193" i="1"/>
  <c r="B339" i="1"/>
  <c r="D184" i="1"/>
  <c r="D195" i="1"/>
  <c r="D189" i="1"/>
  <c r="Q34" i="1"/>
  <c r="R34" i="1" s="1"/>
  <c r="D174" i="1"/>
  <c r="G230" i="1"/>
  <c r="D176" i="1"/>
  <c r="G218" i="1"/>
  <c r="C239" i="1"/>
  <c r="D239" i="1" s="1"/>
  <c r="G239" i="1" s="1"/>
  <c r="Q11" i="1"/>
  <c r="R11" i="1" s="1"/>
  <c r="D181" i="1"/>
  <c r="D183" i="1"/>
  <c r="B318" i="1"/>
  <c r="G213" i="1"/>
  <c r="G220" i="1"/>
  <c r="G226" i="1"/>
  <c r="B321" i="1"/>
  <c r="G217" i="1"/>
  <c r="B331" i="1"/>
  <c r="B323" i="1"/>
  <c r="D180" i="1"/>
  <c r="Q13" i="1"/>
  <c r="R13" i="1" s="1"/>
  <c r="G228" i="1"/>
  <c r="G221" i="1"/>
  <c r="D185" i="1"/>
  <c r="D200" i="1"/>
  <c r="D199" i="1"/>
  <c r="D191" i="1"/>
  <c r="G236" i="1"/>
  <c r="B330" i="1"/>
  <c r="G237" i="1"/>
  <c r="B332" i="1"/>
  <c r="D188" i="1"/>
  <c r="B319" i="1"/>
  <c r="D179" i="1"/>
  <c r="G233" i="1"/>
  <c r="G240" i="1"/>
  <c r="B342" i="1"/>
  <c r="B345" i="1"/>
  <c r="D242" i="1"/>
  <c r="C98" i="1" s="1"/>
  <c r="B341" i="1"/>
  <c r="D205" i="1" l="1"/>
  <c r="C97" i="1" s="1"/>
  <c r="B346" i="1"/>
  <c r="B91" i="1"/>
  <c r="C333" i="1" l="1"/>
  <c r="C321" i="1"/>
  <c r="C319" i="1"/>
  <c r="C326" i="1"/>
  <c r="C323" i="1"/>
  <c r="C320" i="1"/>
  <c r="C327" i="1"/>
  <c r="C331" i="1"/>
  <c r="C334" i="1"/>
  <c r="C330" i="1"/>
  <c r="C329" i="1"/>
  <c r="C337" i="1"/>
  <c r="C325" i="1"/>
  <c r="C318" i="1"/>
  <c r="C335" i="1"/>
  <c r="C336" i="1"/>
  <c r="C332" i="1"/>
  <c r="C324" i="1"/>
  <c r="C339" i="1"/>
  <c r="C322" i="1"/>
  <c r="C338" i="1"/>
  <c r="C317" i="1"/>
  <c r="C316" i="1"/>
  <c r="C328" i="1"/>
  <c r="C343" i="1"/>
  <c r="C344" i="1"/>
  <c r="C345" i="1"/>
  <c r="C342" i="1"/>
  <c r="C340" i="1"/>
  <c r="C346" i="1"/>
  <c r="C341" i="1"/>
  <c r="C347" i="1"/>
  <c r="F227" i="1"/>
  <c r="L29" i="1" s="1"/>
  <c r="F212" i="1"/>
  <c r="L14" i="1" s="1"/>
  <c r="F220" i="1"/>
  <c r="L22" i="1" s="1"/>
  <c r="F215" i="1"/>
  <c r="L17" i="1" s="1"/>
  <c r="F216" i="1"/>
  <c r="L18" i="1" s="1"/>
  <c r="F229" i="1"/>
  <c r="L31" i="1" s="1"/>
  <c r="F223" i="1"/>
  <c r="L25" i="1" s="1"/>
  <c r="F218" i="1"/>
  <c r="L20" i="1" s="1"/>
  <c r="F213" i="1"/>
  <c r="L15" i="1" s="1"/>
  <c r="F230" i="1"/>
  <c r="L32" i="1" s="1"/>
  <c r="F232" i="1"/>
  <c r="L34" i="1" s="1"/>
  <c r="F226" i="1"/>
  <c r="L28" i="1" s="1"/>
  <c r="F221" i="1"/>
  <c r="L23" i="1" s="1"/>
  <c r="F219" i="1"/>
  <c r="L21" i="1" s="1"/>
  <c r="F209" i="1"/>
  <c r="L11" i="1" s="1"/>
  <c r="F231" i="1"/>
  <c r="L33" i="1" s="1"/>
  <c r="F217" i="1"/>
  <c r="L19" i="1" s="1"/>
  <c r="F225" i="1"/>
  <c r="L27" i="1" s="1"/>
  <c r="F222" i="1"/>
  <c r="L24" i="1" s="1"/>
  <c r="F224" i="1"/>
  <c r="L26" i="1" s="1"/>
  <c r="F214" i="1"/>
  <c r="L16" i="1" s="1"/>
  <c r="F211" i="1"/>
  <c r="L13" i="1" s="1"/>
  <c r="F228" i="1"/>
  <c r="L30" i="1" s="1"/>
  <c r="F210" i="1"/>
  <c r="L12" i="1" s="1"/>
  <c r="F235" i="1"/>
  <c r="L37" i="1" s="1"/>
  <c r="F234" i="1"/>
  <c r="L36" i="1" s="1"/>
  <c r="F240" i="1"/>
  <c r="L42" i="1" s="1"/>
  <c r="F233" i="1"/>
  <c r="L35" i="1" s="1"/>
  <c r="F236" i="1"/>
  <c r="L38" i="1" s="1"/>
  <c r="F238" i="1"/>
  <c r="L40" i="1" s="1"/>
  <c r="F237" i="1"/>
  <c r="L39" i="1" s="1"/>
  <c r="F239" i="1"/>
  <c r="L41" i="1" s="1"/>
  <c r="H629" i="1"/>
  <c r="H630" i="1" s="1"/>
  <c r="H631" i="1" s="1"/>
  <c r="H638" i="1" s="1"/>
  <c r="D103" i="1"/>
  <c r="D106" i="1"/>
  <c r="D109" i="1"/>
  <c r="D108" i="1"/>
  <c r="D104" i="1"/>
  <c r="C432" i="1" s="1"/>
  <c r="D107" i="1"/>
  <c r="D110" i="1"/>
  <c r="D105" i="1"/>
  <c r="E316" i="1" l="1"/>
  <c r="E347" i="1"/>
  <c r="E342" i="1"/>
  <c r="E337" i="1"/>
  <c r="E328" i="1"/>
  <c r="E329" i="1"/>
  <c r="E341" i="1"/>
  <c r="E317" i="1"/>
  <c r="E330" i="1"/>
  <c r="E345" i="1"/>
  <c r="E338" i="1"/>
  <c r="E334" i="1"/>
  <c r="E322" i="1"/>
  <c r="E331" i="1"/>
  <c r="E339" i="1"/>
  <c r="E327" i="1"/>
  <c r="E346" i="1"/>
  <c r="E344" i="1"/>
  <c r="E324" i="1"/>
  <c r="E320" i="1"/>
  <c r="E332" i="1"/>
  <c r="E323" i="1"/>
  <c r="E336" i="1"/>
  <c r="E326" i="1"/>
  <c r="E340" i="1"/>
  <c r="E343" i="1"/>
  <c r="E335" i="1"/>
  <c r="E319" i="1"/>
  <c r="E318" i="1"/>
  <c r="E321" i="1"/>
  <c r="E325" i="1"/>
  <c r="E333" i="1"/>
  <c r="E106" i="1"/>
  <c r="C434" i="1"/>
  <c r="E105" i="1"/>
  <c r="C433" i="1"/>
  <c r="E110" i="1"/>
  <c r="C438" i="1"/>
  <c r="E108" i="1"/>
  <c r="C436" i="1"/>
  <c r="E107" i="1"/>
  <c r="C435" i="1"/>
  <c r="E109" i="1"/>
  <c r="C437" i="1"/>
  <c r="E104" i="1"/>
  <c r="D98" i="1"/>
  <c r="F105" i="1" l="1"/>
  <c r="E433" i="1"/>
  <c r="F109" i="1"/>
  <c r="J109" i="1" s="1"/>
  <c r="E437" i="1"/>
  <c r="F107" i="1"/>
  <c r="J107" i="1" s="1"/>
  <c r="E435" i="1"/>
  <c r="F104" i="1"/>
  <c r="J104" i="1" s="1"/>
  <c r="E432" i="1"/>
  <c r="F106" i="1"/>
  <c r="J106" i="1" s="1"/>
  <c r="E434" i="1"/>
  <c r="F108" i="1"/>
  <c r="J108" i="1" s="1"/>
  <c r="E436" i="1"/>
  <c r="H436" i="1" s="1"/>
  <c r="F110" i="1"/>
  <c r="J110" i="1" s="1"/>
  <c r="E438" i="1"/>
  <c r="F324" i="1"/>
  <c r="F325" i="1"/>
  <c r="F344" i="1"/>
  <c r="F339" i="1"/>
  <c r="F329" i="1"/>
  <c r="F338" i="1"/>
  <c r="F347" i="1"/>
  <c r="F343" i="1"/>
  <c r="F333" i="1"/>
  <c r="F318" i="1"/>
  <c r="F323" i="1"/>
  <c r="F334" i="1"/>
  <c r="F326" i="1"/>
  <c r="F320" i="1"/>
  <c r="F340" i="1"/>
  <c r="F322" i="1"/>
  <c r="F327" i="1"/>
  <c r="F337" i="1"/>
  <c r="F317" i="1"/>
  <c r="F331" i="1"/>
  <c r="F335" i="1"/>
  <c r="F328" i="1"/>
  <c r="F316" i="1"/>
  <c r="F321" i="1"/>
  <c r="F336" i="1"/>
  <c r="F319" i="1"/>
  <c r="F342" i="1"/>
  <c r="F330" i="1"/>
  <c r="F341" i="1"/>
  <c r="F332" i="1"/>
  <c r="F345" i="1"/>
  <c r="F346" i="1"/>
  <c r="X165" i="1"/>
  <c r="I333" i="1" s="1"/>
  <c r="X152" i="1"/>
  <c r="I320" i="1" s="1"/>
  <c r="X149" i="1"/>
  <c r="I317" i="1" s="1"/>
  <c r="X160" i="1"/>
  <c r="I328" i="1" s="1"/>
  <c r="X168" i="1"/>
  <c r="I336" i="1" s="1"/>
  <c r="X171" i="1"/>
  <c r="I339" i="1" s="1"/>
  <c r="X148" i="1"/>
  <c r="I316" i="1" s="1"/>
  <c r="X163" i="1"/>
  <c r="I331" i="1" s="1"/>
  <c r="X155" i="1"/>
  <c r="I323" i="1" s="1"/>
  <c r="X158" i="1"/>
  <c r="I326" i="1" s="1"/>
  <c r="X157" i="1"/>
  <c r="I325" i="1" s="1"/>
  <c r="X153" i="1"/>
  <c r="I321" i="1" s="1"/>
  <c r="X166" i="1"/>
  <c r="I334" i="1" s="1"/>
  <c r="X161" i="1"/>
  <c r="I329" i="1" s="1"/>
  <c r="X151" i="1"/>
  <c r="I319" i="1" s="1"/>
  <c r="X164" i="1"/>
  <c r="I332" i="1" s="1"/>
  <c r="X159" i="1"/>
  <c r="I327" i="1" s="1"/>
  <c r="X156" i="1"/>
  <c r="I324" i="1" s="1"/>
  <c r="X169" i="1"/>
  <c r="I337" i="1" s="1"/>
  <c r="X162" i="1"/>
  <c r="I330" i="1" s="1"/>
  <c r="X154" i="1"/>
  <c r="I322" i="1" s="1"/>
  <c r="X150" i="1"/>
  <c r="I318" i="1" s="1"/>
  <c r="X170" i="1"/>
  <c r="I338" i="1" s="1"/>
  <c r="X167" i="1"/>
  <c r="I335" i="1" s="1"/>
  <c r="X175" i="1"/>
  <c r="I343" i="1" s="1"/>
  <c r="M38" i="1" s="1"/>
  <c r="X178" i="1"/>
  <c r="I346" i="1" s="1"/>
  <c r="M41" i="1" s="1"/>
  <c r="X174" i="1"/>
  <c r="I342" i="1" s="1"/>
  <c r="M37" i="1" s="1"/>
  <c r="X172" i="1"/>
  <c r="I340" i="1" s="1"/>
  <c r="M35" i="1" s="1"/>
  <c r="X179" i="1"/>
  <c r="I347" i="1" s="1"/>
  <c r="M42" i="1" s="1"/>
  <c r="X177" i="1"/>
  <c r="I345" i="1" s="1"/>
  <c r="M40" i="1" s="1"/>
  <c r="X176" i="1"/>
  <c r="I344" i="1" s="1"/>
  <c r="M39" i="1" s="1"/>
  <c r="X173" i="1"/>
  <c r="I341" i="1" s="1"/>
  <c r="M36" i="1" s="1"/>
  <c r="N51" i="1"/>
  <c r="O51" i="1" s="1"/>
  <c r="J105" i="1"/>
  <c r="N61" i="1"/>
  <c r="O61" i="1" s="1"/>
  <c r="N55" i="1"/>
  <c r="O55" i="1" s="1"/>
  <c r="N59" i="1"/>
  <c r="O59" i="1" s="1"/>
  <c r="F438" i="1"/>
  <c r="H438" i="1"/>
  <c r="F437" i="1"/>
  <c r="H437" i="1"/>
  <c r="H433" i="1"/>
  <c r="F433" i="1"/>
  <c r="F434" i="1"/>
  <c r="H434" i="1"/>
  <c r="F435" i="1"/>
  <c r="H435" i="1"/>
  <c r="E103" i="1"/>
  <c r="F103" i="1" s="1"/>
  <c r="J103" i="1" s="1"/>
  <c r="F436" i="1" l="1"/>
  <c r="N49" i="1"/>
  <c r="O49" i="1" s="1"/>
  <c r="F432" i="1"/>
  <c r="H432" i="1"/>
  <c r="N57" i="1"/>
  <c r="O57" i="1" s="1"/>
  <c r="N53" i="1"/>
  <c r="O53" i="1" s="1"/>
  <c r="M20" i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N37" i="1" l="1"/>
  <c r="N38" i="1"/>
  <c r="N39" i="1"/>
  <c r="N41" i="1"/>
  <c r="N42" i="1"/>
  <c r="N40" i="1"/>
  <c r="N35" i="1"/>
  <c r="N36" i="1"/>
  <c r="N23" i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C590" i="1" l="1"/>
  <c r="E56" i="1" s="1"/>
  <c r="I596" i="1"/>
  <c r="I605" i="1" s="1"/>
  <c r="I609" i="1" s="1"/>
  <c r="H633" i="1" s="1"/>
  <c r="C656" i="1" s="1"/>
  <c r="C589" i="1"/>
  <c r="C56" i="1" s="1"/>
  <c r="D651" i="1" l="1"/>
  <c r="D652" i="1"/>
  <c r="H635" i="1"/>
  <c r="H636" i="1"/>
  <c r="H619" i="1"/>
  <c r="I679" i="1"/>
  <c r="I676" i="1" s="1"/>
  <c r="I677" i="1" s="1"/>
  <c r="J675" i="1" s="1"/>
  <c r="I619" i="1"/>
  <c r="G619" i="1"/>
  <c r="B651" i="1" l="1"/>
  <c r="H640" i="1"/>
  <c r="B652" i="1"/>
  <c r="A643" i="1" l="1" a="1"/>
  <c r="A643" i="1" s="1"/>
  <c r="N63" i="1"/>
  <c r="O63" i="1" s="1"/>
  <c r="K666" i="1"/>
  <c r="G658" i="1"/>
  <c r="F652" i="1"/>
  <c r="B658" i="1"/>
  <c r="F651" i="1"/>
  <c r="B660" i="1" s="1"/>
  <c r="G660" i="1" l="1"/>
  <c r="L666" i="1"/>
  <c r="E97" i="1" l="1"/>
  <c r="B83" i="1" l="1"/>
  <c r="D97" i="1"/>
  <c r="I389" i="1"/>
  <c r="H392" i="1" l="1"/>
  <c r="H391" i="1"/>
  <c r="F97" i="1"/>
  <c r="BI750" i="1"/>
  <c r="BF754" i="1" s="1"/>
  <c r="B84" i="1"/>
  <c r="B82" i="1"/>
  <c r="N47" i="1" l="1"/>
  <c r="O47" i="1" s="1"/>
  <c r="BC762" i="1"/>
  <c r="BC765" i="1" s="1"/>
  <c r="BJ753" i="1" s="1"/>
  <c r="W386" i="1"/>
  <c r="W385" i="1"/>
  <c r="A378" i="1" s="1"/>
  <c r="I383" i="1"/>
  <c r="J97" i="1"/>
  <c r="BG754" i="1"/>
  <c r="BF755" i="1"/>
  <c r="BG755" i="1" l="1"/>
  <c r="BH754" i="1" s="1"/>
  <c r="BI754" i="1" s="1"/>
  <c r="BF756" i="1"/>
  <c r="BH753" i="1"/>
  <c r="BJ754" i="1"/>
  <c r="BG756" i="1" l="1"/>
  <c r="BF757" i="1"/>
  <c r="BJ755" i="1"/>
  <c r="BJ756" i="1" l="1"/>
  <c r="BH755" i="1"/>
  <c r="BI755" i="1" s="1"/>
  <c r="BG757" i="1"/>
  <c r="BF758" i="1"/>
  <c r="BG758" i="1" l="1"/>
  <c r="BH757" i="1" s="1"/>
  <c r="BI757" i="1" s="1"/>
  <c r="BF759" i="1"/>
  <c r="BJ757" i="1"/>
  <c r="BH756" i="1"/>
  <c r="BI756" i="1" s="1"/>
  <c r="BG759" i="1" l="1"/>
  <c r="BH758" i="1" s="1"/>
  <c r="BI758" i="1" s="1"/>
  <c r="BF760" i="1"/>
  <c r="BJ758" i="1"/>
  <c r="BG760" i="1" l="1"/>
  <c r="BH759" i="1" s="1"/>
  <c r="BI759" i="1" s="1"/>
  <c r="BF761" i="1"/>
  <c r="BJ759" i="1"/>
  <c r="BG761" i="1" l="1"/>
  <c r="BH760" i="1" s="1"/>
  <c r="BI760" i="1" s="1"/>
  <c r="BF762" i="1"/>
  <c r="BJ760" i="1"/>
  <c r="BG762" i="1" l="1"/>
  <c r="BH761" i="1" s="1"/>
  <c r="BI761" i="1" s="1"/>
  <c r="BF763" i="1"/>
  <c r="BJ761" i="1"/>
  <c r="BG763" i="1" l="1"/>
  <c r="BH762" i="1" s="1"/>
  <c r="BI762" i="1" s="1"/>
  <c r="BF764" i="1"/>
  <c r="BJ762" i="1"/>
  <c r="BG764" i="1" l="1"/>
  <c r="BH763" i="1" s="1"/>
  <c r="BI763" i="1" s="1"/>
  <c r="BF765" i="1"/>
  <c r="BJ763" i="1"/>
  <c r="BG765" i="1" l="1"/>
  <c r="BH764" i="1" s="1"/>
  <c r="BI764" i="1" s="1"/>
  <c r="BF766" i="1"/>
  <c r="BJ764" i="1"/>
  <c r="BG766" i="1" l="1"/>
  <c r="BH765" i="1" s="1"/>
  <c r="BI765" i="1" s="1"/>
  <c r="BF767" i="1"/>
  <c r="BJ765" i="1"/>
  <c r="BG767" i="1" l="1"/>
  <c r="BH766" i="1" s="1"/>
  <c r="BI766" i="1" s="1"/>
  <c r="BF768" i="1"/>
  <c r="BJ766" i="1"/>
  <c r="BG768" i="1" l="1"/>
  <c r="BH767" i="1" s="1"/>
  <c r="BI767" i="1" s="1"/>
  <c r="BF769" i="1"/>
  <c r="BJ767" i="1"/>
  <c r="BG769" i="1" l="1"/>
  <c r="BH768" i="1" s="1"/>
  <c r="BI768" i="1" s="1"/>
  <c r="BF770" i="1"/>
  <c r="BJ768" i="1"/>
  <c r="BG770" i="1" l="1"/>
  <c r="BH769" i="1" s="1"/>
  <c r="BI769" i="1" s="1"/>
  <c r="BF771" i="1"/>
  <c r="BJ769" i="1"/>
  <c r="BG771" i="1" l="1"/>
  <c r="BH770" i="1" s="1"/>
  <c r="BI770" i="1" s="1"/>
  <c r="BF772" i="1"/>
  <c r="BJ770" i="1"/>
  <c r="BG772" i="1" l="1"/>
  <c r="BH771" i="1" s="1"/>
  <c r="BI771" i="1" s="1"/>
  <c r="BF773" i="1"/>
  <c r="BJ771" i="1"/>
  <c r="BG773" i="1" l="1"/>
  <c r="BH772" i="1" s="1"/>
  <c r="BI772" i="1" s="1"/>
  <c r="BF774" i="1"/>
  <c r="BJ772" i="1"/>
  <c r="BG774" i="1" l="1"/>
  <c r="BH773" i="1" s="1"/>
  <c r="BI773" i="1" s="1"/>
  <c r="BF775" i="1"/>
  <c r="BJ773" i="1"/>
  <c r="BG775" i="1" l="1"/>
  <c r="BH774" i="1" s="1"/>
  <c r="BI774" i="1" s="1"/>
  <c r="BF776" i="1"/>
  <c r="BJ774" i="1"/>
  <c r="BG776" i="1" l="1"/>
  <c r="BH775" i="1" s="1"/>
  <c r="BI775" i="1" s="1"/>
  <c r="BF777" i="1"/>
  <c r="BJ775" i="1"/>
  <c r="BG777" i="1" l="1"/>
  <c r="BH776" i="1" s="1"/>
  <c r="BI776" i="1" s="1"/>
  <c r="BF778" i="1"/>
  <c r="BJ776" i="1"/>
  <c r="BG778" i="1" l="1"/>
  <c r="BH777" i="1" s="1"/>
  <c r="BI777" i="1" s="1"/>
  <c r="BF779" i="1"/>
  <c r="BJ777" i="1"/>
  <c r="BG779" i="1" l="1"/>
  <c r="BH778" i="1" s="1"/>
  <c r="BI778" i="1" s="1"/>
  <c r="BF780" i="1"/>
  <c r="BJ778" i="1"/>
  <c r="BG780" i="1" l="1"/>
  <c r="BH779" i="1" s="1"/>
  <c r="BI779" i="1" s="1"/>
  <c r="BF781" i="1"/>
  <c r="BJ779" i="1"/>
  <c r="BG781" i="1" l="1"/>
  <c r="BH780" i="1" s="1"/>
  <c r="BI780" i="1" s="1"/>
  <c r="BF782" i="1"/>
  <c r="BJ780" i="1"/>
  <c r="BG782" i="1" l="1"/>
  <c r="BH781" i="1" s="1"/>
  <c r="BI781" i="1" s="1"/>
  <c r="BF783" i="1"/>
  <c r="BJ781" i="1"/>
  <c r="BG783" i="1" l="1"/>
  <c r="BH782" i="1" s="1"/>
  <c r="BI782" i="1" s="1"/>
  <c r="BF784" i="1"/>
  <c r="BJ782" i="1"/>
  <c r="BG784" i="1" l="1"/>
  <c r="BH783" i="1" s="1"/>
  <c r="BI783" i="1" s="1"/>
  <c r="BF785" i="1"/>
  <c r="BJ783" i="1"/>
  <c r="BG785" i="1" l="1"/>
  <c r="BH784" i="1" s="1"/>
  <c r="BI784" i="1" s="1"/>
  <c r="BF786" i="1"/>
  <c r="BJ784" i="1"/>
  <c r="BG786" i="1" l="1"/>
  <c r="BH785" i="1" s="1"/>
  <c r="BI785" i="1" s="1"/>
  <c r="BF787" i="1"/>
  <c r="BJ785" i="1"/>
  <c r="BG787" i="1" l="1"/>
  <c r="BH786" i="1" s="1"/>
  <c r="BI786" i="1" s="1"/>
  <c r="BF788" i="1"/>
  <c r="BJ786" i="1"/>
  <c r="BG788" i="1" l="1"/>
  <c r="BH787" i="1" s="1"/>
  <c r="BI787" i="1" s="1"/>
  <c r="BF789" i="1"/>
  <c r="BJ787" i="1"/>
  <c r="BG789" i="1" l="1"/>
  <c r="BH788" i="1" s="1"/>
  <c r="BI788" i="1" s="1"/>
  <c r="BF790" i="1"/>
  <c r="BJ788" i="1"/>
  <c r="BG790" i="1" l="1"/>
  <c r="BH789" i="1" s="1"/>
  <c r="BI789" i="1" s="1"/>
  <c r="BF791" i="1"/>
  <c r="BJ789" i="1"/>
  <c r="BG791" i="1" l="1"/>
  <c r="BH790" i="1" s="1"/>
  <c r="BI790" i="1" s="1"/>
  <c r="BF792" i="1"/>
  <c r="BJ790" i="1"/>
  <c r="BG792" i="1" l="1"/>
  <c r="BH791" i="1" s="1"/>
  <c r="BI791" i="1" s="1"/>
  <c r="BF793" i="1"/>
  <c r="BJ791" i="1"/>
  <c r="BG793" i="1" l="1"/>
  <c r="BH792" i="1" s="1"/>
  <c r="BI792" i="1" s="1"/>
  <c r="BF794" i="1"/>
  <c r="BJ792" i="1"/>
  <c r="BG794" i="1" l="1"/>
  <c r="BH793" i="1" s="1"/>
  <c r="BI793" i="1" s="1"/>
  <c r="BF795" i="1"/>
  <c r="BJ793" i="1"/>
  <c r="BG795" i="1" l="1"/>
  <c r="BH794" i="1" s="1"/>
  <c r="BI794" i="1" s="1"/>
  <c r="BF796" i="1"/>
  <c r="BJ794" i="1"/>
  <c r="BG796" i="1" l="1"/>
  <c r="BH795" i="1" s="1"/>
  <c r="BI795" i="1" s="1"/>
  <c r="BF797" i="1"/>
  <c r="BJ795" i="1"/>
  <c r="BG797" i="1" l="1"/>
  <c r="BH796" i="1" s="1"/>
  <c r="BI796" i="1" s="1"/>
  <c r="BF798" i="1"/>
  <c r="BJ796" i="1"/>
  <c r="BG798" i="1" l="1"/>
  <c r="BH797" i="1" s="1"/>
  <c r="BI797" i="1" s="1"/>
  <c r="BF799" i="1"/>
  <c r="BJ797" i="1"/>
  <c r="BG799" i="1" l="1"/>
  <c r="BH798" i="1" s="1"/>
  <c r="BI798" i="1" s="1"/>
  <c r="BF800" i="1"/>
  <c r="BJ798" i="1"/>
  <c r="BG800" i="1" l="1"/>
  <c r="BH799" i="1" s="1"/>
  <c r="BI799" i="1" s="1"/>
  <c r="BF801" i="1"/>
  <c r="BJ799" i="1"/>
  <c r="BG801" i="1" l="1"/>
  <c r="BH800" i="1" s="1"/>
  <c r="BI800" i="1" s="1"/>
  <c r="BF802" i="1"/>
  <c r="BJ800" i="1"/>
  <c r="BG802" i="1" l="1"/>
  <c r="BH801" i="1" s="1"/>
  <c r="BI801" i="1" s="1"/>
  <c r="BF803" i="1"/>
  <c r="BJ801" i="1"/>
  <c r="BG803" i="1" l="1"/>
  <c r="BH802" i="1" s="1"/>
  <c r="BI802" i="1" s="1"/>
  <c r="BF804" i="1"/>
  <c r="BJ802" i="1"/>
  <c r="BG804" i="1" l="1"/>
  <c r="BH803" i="1" s="1"/>
  <c r="BI803" i="1" s="1"/>
  <c r="BF805" i="1"/>
  <c r="BJ803" i="1"/>
  <c r="BG805" i="1" l="1"/>
  <c r="BH804" i="1" s="1"/>
  <c r="BI804" i="1" s="1"/>
  <c r="BF806" i="1"/>
  <c r="BJ804" i="1"/>
  <c r="BG806" i="1" l="1"/>
  <c r="BH805" i="1" s="1"/>
  <c r="BI805" i="1" s="1"/>
  <c r="BF807" i="1"/>
  <c r="BJ805" i="1"/>
  <c r="BG807" i="1" l="1"/>
  <c r="BH806" i="1" s="1"/>
  <c r="BI806" i="1" s="1"/>
  <c r="BF808" i="1"/>
  <c r="BJ806" i="1"/>
  <c r="BG808" i="1" l="1"/>
  <c r="BH807" i="1" s="1"/>
  <c r="BI807" i="1" s="1"/>
  <c r="BF809" i="1"/>
  <c r="BJ807" i="1"/>
  <c r="BG809" i="1" l="1"/>
  <c r="BH808" i="1" s="1"/>
  <c r="BI808" i="1" s="1"/>
  <c r="BF810" i="1"/>
  <c r="BJ808" i="1"/>
  <c r="BG810" i="1" l="1"/>
  <c r="BH809" i="1" s="1"/>
  <c r="BI809" i="1" s="1"/>
  <c r="BF811" i="1"/>
  <c r="BJ809" i="1"/>
  <c r="BG811" i="1" l="1"/>
  <c r="BH810" i="1" s="1"/>
  <c r="BI810" i="1" s="1"/>
  <c r="BF812" i="1"/>
  <c r="BJ810" i="1"/>
  <c r="BG812" i="1" l="1"/>
  <c r="BH811" i="1" s="1"/>
  <c r="BI811" i="1" s="1"/>
  <c r="BF813" i="1"/>
  <c r="BJ811" i="1"/>
  <c r="BG813" i="1" l="1"/>
  <c r="BH812" i="1" s="1"/>
  <c r="BI812" i="1" s="1"/>
  <c r="BF814" i="1"/>
  <c r="BJ812" i="1"/>
  <c r="BG814" i="1" l="1"/>
  <c r="BH813" i="1" s="1"/>
  <c r="BI813" i="1" s="1"/>
  <c r="BF815" i="1"/>
  <c r="BJ813" i="1"/>
  <c r="BG815" i="1" l="1"/>
  <c r="BH814" i="1" s="1"/>
  <c r="BI814" i="1" s="1"/>
  <c r="BF816" i="1"/>
  <c r="BJ814" i="1"/>
  <c r="BG816" i="1" l="1"/>
  <c r="BH815" i="1" s="1"/>
  <c r="BI815" i="1" s="1"/>
  <c r="BF817" i="1"/>
  <c r="BJ815" i="1"/>
  <c r="BG817" i="1" l="1"/>
  <c r="BH816" i="1" s="1"/>
  <c r="BI816" i="1" s="1"/>
  <c r="BF818" i="1"/>
  <c r="BJ816" i="1"/>
  <c r="BG818" i="1" l="1"/>
  <c r="BH817" i="1" s="1"/>
  <c r="BI817" i="1" s="1"/>
  <c r="BF819" i="1"/>
  <c r="BJ817" i="1"/>
  <c r="BG819" i="1" l="1"/>
  <c r="BH818" i="1" s="1"/>
  <c r="BI818" i="1" s="1"/>
  <c r="BF820" i="1"/>
  <c r="BJ818" i="1"/>
  <c r="BG820" i="1" l="1"/>
  <c r="BH819" i="1" s="1"/>
  <c r="BI819" i="1" s="1"/>
  <c r="BF821" i="1"/>
  <c r="BJ819" i="1"/>
  <c r="BG821" i="1" l="1"/>
  <c r="BH820" i="1" s="1"/>
  <c r="BI820" i="1" s="1"/>
  <c r="BF822" i="1"/>
  <c r="BJ820" i="1"/>
  <c r="BG822" i="1" l="1"/>
  <c r="BH821" i="1" s="1"/>
  <c r="BI821" i="1" s="1"/>
  <c r="BF823" i="1"/>
  <c r="BJ821" i="1"/>
  <c r="BG823" i="1" l="1"/>
  <c r="BH822" i="1" s="1"/>
  <c r="BI822" i="1" s="1"/>
  <c r="BF824" i="1"/>
  <c r="BJ822" i="1"/>
  <c r="BG824" i="1" l="1"/>
  <c r="BH823" i="1" s="1"/>
  <c r="BI823" i="1" s="1"/>
  <c r="BF825" i="1"/>
  <c r="BJ823" i="1"/>
  <c r="BG825" i="1" l="1"/>
  <c r="BH824" i="1" s="1"/>
  <c r="BI824" i="1" s="1"/>
  <c r="BF826" i="1"/>
  <c r="BJ824" i="1"/>
  <c r="BG826" i="1" l="1"/>
  <c r="BH825" i="1" s="1"/>
  <c r="BI825" i="1" s="1"/>
  <c r="BF827" i="1"/>
  <c r="BJ825" i="1"/>
  <c r="BG827" i="1" l="1"/>
  <c r="BH826" i="1" s="1"/>
  <c r="BI826" i="1" s="1"/>
  <c r="BF828" i="1"/>
  <c r="BJ826" i="1"/>
  <c r="BG828" i="1" l="1"/>
  <c r="BH827" i="1" s="1"/>
  <c r="BI827" i="1" s="1"/>
  <c r="BF829" i="1"/>
  <c r="BJ827" i="1"/>
  <c r="BG829" i="1" l="1"/>
  <c r="BH828" i="1" s="1"/>
  <c r="BI828" i="1" s="1"/>
  <c r="BF830" i="1"/>
  <c r="BJ828" i="1"/>
  <c r="BG830" i="1" l="1"/>
  <c r="BH829" i="1" s="1"/>
  <c r="BI829" i="1" s="1"/>
  <c r="BF831" i="1"/>
  <c r="BJ829" i="1"/>
  <c r="BG831" i="1" l="1"/>
  <c r="BH830" i="1" s="1"/>
  <c r="BI830" i="1" s="1"/>
  <c r="BF832" i="1"/>
  <c r="BJ830" i="1"/>
  <c r="BG832" i="1" l="1"/>
  <c r="BH831" i="1" s="1"/>
  <c r="BI831" i="1" s="1"/>
  <c r="BF833" i="1"/>
  <c r="BJ831" i="1"/>
  <c r="BG833" i="1" l="1"/>
  <c r="BH832" i="1" s="1"/>
  <c r="BI832" i="1" s="1"/>
  <c r="BF834" i="1"/>
  <c r="BJ832" i="1"/>
  <c r="BG834" i="1" l="1"/>
  <c r="BH833" i="1" s="1"/>
  <c r="BI833" i="1" s="1"/>
  <c r="BF835" i="1"/>
  <c r="BJ833" i="1"/>
  <c r="BG835" i="1" l="1"/>
  <c r="BH834" i="1" s="1"/>
  <c r="BI834" i="1" s="1"/>
  <c r="BF836" i="1"/>
  <c r="BJ834" i="1"/>
  <c r="BG836" i="1" l="1"/>
  <c r="BH835" i="1" s="1"/>
  <c r="BI835" i="1" s="1"/>
  <c r="BF837" i="1"/>
  <c r="BJ835" i="1"/>
  <c r="BG837" i="1" l="1"/>
  <c r="BH836" i="1" s="1"/>
  <c r="BI836" i="1" s="1"/>
  <c r="BF838" i="1"/>
  <c r="BJ836" i="1"/>
  <c r="BG838" i="1" l="1"/>
  <c r="BH837" i="1" s="1"/>
  <c r="BI837" i="1" s="1"/>
  <c r="BF839" i="1"/>
  <c r="BJ837" i="1"/>
  <c r="BG839" i="1" l="1"/>
  <c r="BH838" i="1" s="1"/>
  <c r="BI838" i="1" s="1"/>
  <c r="BF840" i="1"/>
  <c r="BJ838" i="1"/>
  <c r="BG840" i="1" l="1"/>
  <c r="BH839" i="1" s="1"/>
  <c r="BI839" i="1" s="1"/>
  <c r="BF841" i="1"/>
  <c r="BJ839" i="1"/>
  <c r="BG841" i="1" l="1"/>
  <c r="BH840" i="1" s="1"/>
  <c r="BI840" i="1" s="1"/>
  <c r="BF842" i="1"/>
  <c r="BJ840" i="1"/>
  <c r="BG842" i="1" l="1"/>
  <c r="BH841" i="1" s="1"/>
  <c r="BI841" i="1" s="1"/>
  <c r="BF843" i="1"/>
  <c r="BJ841" i="1"/>
  <c r="BG843" i="1" l="1"/>
  <c r="BH842" i="1" s="1"/>
  <c r="BI842" i="1" s="1"/>
  <c r="BF844" i="1"/>
  <c r="BJ842" i="1"/>
  <c r="BG844" i="1" l="1"/>
  <c r="BH843" i="1" s="1"/>
  <c r="BI843" i="1" s="1"/>
  <c r="BF845" i="1"/>
  <c r="BJ843" i="1"/>
  <c r="BG845" i="1" l="1"/>
  <c r="BH844" i="1" s="1"/>
  <c r="BI844" i="1" s="1"/>
  <c r="BF846" i="1"/>
  <c r="BJ844" i="1"/>
  <c r="BG846" i="1" l="1"/>
  <c r="BH845" i="1" s="1"/>
  <c r="BI845" i="1" s="1"/>
  <c r="BF847" i="1"/>
  <c r="BJ845" i="1"/>
  <c r="BG847" i="1" l="1"/>
  <c r="BH846" i="1" s="1"/>
  <c r="BI846" i="1" s="1"/>
  <c r="BF848" i="1"/>
  <c r="BJ846" i="1"/>
  <c r="BG848" i="1" l="1"/>
  <c r="BH847" i="1" s="1"/>
  <c r="BI847" i="1" s="1"/>
  <c r="BF849" i="1"/>
  <c r="BJ847" i="1"/>
  <c r="BG849" i="1" l="1"/>
  <c r="BH848" i="1" s="1"/>
  <c r="BI848" i="1" s="1"/>
  <c r="BF850" i="1"/>
  <c r="BJ848" i="1"/>
  <c r="BG850" i="1" l="1"/>
  <c r="BH849" i="1" s="1"/>
  <c r="BI849" i="1" s="1"/>
  <c r="BF851" i="1"/>
  <c r="BJ849" i="1"/>
  <c r="BG851" i="1" l="1"/>
  <c r="BH850" i="1" s="1"/>
  <c r="BI850" i="1" s="1"/>
  <c r="BF852" i="1"/>
  <c r="BJ850" i="1"/>
  <c r="BG852" i="1" l="1"/>
  <c r="BH851" i="1" s="1"/>
  <c r="BI851" i="1" s="1"/>
  <c r="BF853" i="1"/>
  <c r="BJ851" i="1"/>
  <c r="BG853" i="1" l="1"/>
  <c r="BH852" i="1" s="1"/>
  <c r="BI852" i="1" s="1"/>
  <c r="BF854" i="1"/>
  <c r="BJ852" i="1"/>
  <c r="BG854" i="1" l="1"/>
  <c r="BH853" i="1" s="1"/>
  <c r="BI853" i="1" s="1"/>
  <c r="BF855" i="1"/>
  <c r="BJ853" i="1"/>
  <c r="BG855" i="1" l="1"/>
  <c r="BH854" i="1" s="1"/>
  <c r="BI854" i="1" s="1"/>
  <c r="BF856" i="1"/>
  <c r="BJ854" i="1"/>
  <c r="BG856" i="1" l="1"/>
  <c r="BH855" i="1" s="1"/>
  <c r="BI855" i="1" s="1"/>
  <c r="BF857" i="1"/>
  <c r="BJ855" i="1"/>
  <c r="BG857" i="1" l="1"/>
  <c r="BH856" i="1" s="1"/>
  <c r="BI856" i="1" s="1"/>
  <c r="BF858" i="1"/>
  <c r="BJ856" i="1"/>
  <c r="BG858" i="1" l="1"/>
  <c r="BH857" i="1" s="1"/>
  <c r="BI857" i="1" s="1"/>
  <c r="BF859" i="1"/>
  <c r="BJ857" i="1"/>
  <c r="BG859" i="1" l="1"/>
  <c r="BH858" i="1" s="1"/>
  <c r="BI858" i="1" s="1"/>
  <c r="BF860" i="1"/>
  <c r="BJ858" i="1"/>
  <c r="BG860" i="1" l="1"/>
  <c r="BH859" i="1" s="1"/>
  <c r="BI859" i="1" s="1"/>
  <c r="BF861" i="1"/>
  <c r="BJ859" i="1"/>
  <c r="BG861" i="1" l="1"/>
  <c r="BH860" i="1" s="1"/>
  <c r="BI860" i="1" s="1"/>
  <c r="BF862" i="1"/>
  <c r="BJ860" i="1"/>
  <c r="BG862" i="1" l="1"/>
  <c r="BH861" i="1" s="1"/>
  <c r="BI861" i="1" s="1"/>
  <c r="BF863" i="1"/>
  <c r="BJ861" i="1"/>
  <c r="BG863" i="1" l="1"/>
  <c r="BH862" i="1" s="1"/>
  <c r="BI862" i="1" s="1"/>
  <c r="BF864" i="1"/>
  <c r="BJ862" i="1"/>
  <c r="BG864" i="1" l="1"/>
  <c r="BH863" i="1" s="1"/>
  <c r="BI863" i="1" s="1"/>
  <c r="BF865" i="1"/>
  <c r="BJ863" i="1"/>
  <c r="BG865" i="1" l="1"/>
  <c r="BH864" i="1" s="1"/>
  <c r="BI864" i="1" s="1"/>
  <c r="BF866" i="1"/>
  <c r="BJ864" i="1"/>
  <c r="BG866" i="1" l="1"/>
  <c r="BH865" i="1" s="1"/>
  <c r="BI865" i="1" s="1"/>
  <c r="BF867" i="1"/>
  <c r="BJ865" i="1"/>
  <c r="BG867" i="1" l="1"/>
  <c r="BH866" i="1" s="1"/>
  <c r="BI866" i="1" s="1"/>
  <c r="BF868" i="1"/>
  <c r="BJ866" i="1"/>
  <c r="BG868" i="1" l="1"/>
  <c r="BH867" i="1" s="1"/>
  <c r="BI867" i="1" s="1"/>
  <c r="BF869" i="1"/>
  <c r="BJ867" i="1"/>
  <c r="BG869" i="1" l="1"/>
  <c r="BH868" i="1" s="1"/>
  <c r="BI868" i="1" s="1"/>
  <c r="BF870" i="1"/>
  <c r="BJ868" i="1"/>
  <c r="BG870" i="1" l="1"/>
  <c r="BH869" i="1" s="1"/>
  <c r="BI869" i="1" s="1"/>
  <c r="BF871" i="1"/>
  <c r="BJ869" i="1"/>
  <c r="BG871" i="1" l="1"/>
  <c r="BH870" i="1" s="1"/>
  <c r="BI870" i="1" s="1"/>
  <c r="BF872" i="1"/>
  <c r="BJ870" i="1"/>
  <c r="BG872" i="1" l="1"/>
  <c r="BH871" i="1" s="1"/>
  <c r="BI871" i="1" s="1"/>
  <c r="BF873" i="1"/>
  <c r="BJ871" i="1"/>
  <c r="BG873" i="1" l="1"/>
  <c r="BH872" i="1" s="1"/>
  <c r="BI872" i="1" s="1"/>
  <c r="BF874" i="1"/>
  <c r="BJ872" i="1"/>
  <c r="BG874" i="1" l="1"/>
  <c r="BH873" i="1" s="1"/>
  <c r="BI873" i="1" s="1"/>
  <c r="BF875" i="1"/>
  <c r="BJ873" i="1"/>
  <c r="BG875" i="1" l="1"/>
  <c r="BH874" i="1" s="1"/>
  <c r="BI874" i="1" s="1"/>
  <c r="BF876" i="1"/>
  <c r="BJ874" i="1"/>
  <c r="BG876" i="1" l="1"/>
  <c r="BH875" i="1" s="1"/>
  <c r="BI875" i="1" s="1"/>
  <c r="BF877" i="1"/>
  <c r="BJ875" i="1"/>
  <c r="BG877" i="1" l="1"/>
  <c r="BH876" i="1" s="1"/>
  <c r="BI876" i="1" s="1"/>
  <c r="BF878" i="1"/>
  <c r="BJ876" i="1"/>
  <c r="BG878" i="1" l="1"/>
  <c r="BH877" i="1" s="1"/>
  <c r="BI877" i="1" s="1"/>
  <c r="BF879" i="1"/>
  <c r="BJ877" i="1"/>
  <c r="BG879" i="1" l="1"/>
  <c r="BH878" i="1" s="1"/>
  <c r="BI878" i="1" s="1"/>
  <c r="BF880" i="1"/>
  <c r="BJ878" i="1"/>
  <c r="BG880" i="1" l="1"/>
  <c r="BH879" i="1" s="1"/>
  <c r="BI879" i="1" s="1"/>
  <c r="BF881" i="1"/>
  <c r="BJ879" i="1"/>
  <c r="BG881" i="1" l="1"/>
  <c r="BH880" i="1" s="1"/>
  <c r="BI880" i="1" s="1"/>
  <c r="BF882" i="1"/>
  <c r="BJ880" i="1"/>
  <c r="BG882" i="1" l="1"/>
  <c r="BH881" i="1" s="1"/>
  <c r="BI881" i="1" s="1"/>
  <c r="BF883" i="1"/>
  <c r="BJ881" i="1"/>
  <c r="BG883" i="1" l="1"/>
  <c r="BH882" i="1" s="1"/>
  <c r="BI882" i="1" s="1"/>
  <c r="BF884" i="1"/>
  <c r="BJ882" i="1"/>
  <c r="BG884" i="1" l="1"/>
  <c r="BH883" i="1" s="1"/>
  <c r="BI883" i="1" s="1"/>
  <c r="BF885" i="1"/>
  <c r="BJ883" i="1"/>
  <c r="BG885" i="1" l="1"/>
  <c r="BH884" i="1" s="1"/>
  <c r="BI884" i="1" s="1"/>
  <c r="BF886" i="1"/>
  <c r="BJ884" i="1"/>
  <c r="BG886" i="1" l="1"/>
  <c r="BH885" i="1" s="1"/>
  <c r="BI885" i="1" s="1"/>
  <c r="BF887" i="1"/>
  <c r="BJ885" i="1"/>
  <c r="BG887" i="1" l="1"/>
  <c r="BH886" i="1" s="1"/>
  <c r="BI886" i="1" s="1"/>
  <c r="BF888" i="1"/>
  <c r="BJ886" i="1"/>
  <c r="BG888" i="1" l="1"/>
  <c r="BH887" i="1" s="1"/>
  <c r="BI887" i="1" s="1"/>
  <c r="BF889" i="1"/>
  <c r="BJ887" i="1"/>
  <c r="BG889" i="1" l="1"/>
  <c r="BH888" i="1" s="1"/>
  <c r="BI888" i="1" s="1"/>
  <c r="BF890" i="1"/>
  <c r="BJ888" i="1"/>
  <c r="BG890" i="1" l="1"/>
  <c r="BH889" i="1" s="1"/>
  <c r="BI889" i="1" s="1"/>
  <c r="BF891" i="1"/>
  <c r="BJ889" i="1"/>
  <c r="BG891" i="1" l="1"/>
  <c r="BH890" i="1" s="1"/>
  <c r="BI890" i="1" s="1"/>
  <c r="BF892" i="1"/>
  <c r="BJ890" i="1"/>
  <c r="BG892" i="1" l="1"/>
  <c r="BH891" i="1" s="1"/>
  <c r="BI891" i="1" s="1"/>
  <c r="BF893" i="1"/>
  <c r="BJ891" i="1"/>
  <c r="BG893" i="1" l="1"/>
  <c r="BH892" i="1" s="1"/>
  <c r="BI892" i="1" s="1"/>
  <c r="BF894" i="1"/>
  <c r="BJ892" i="1"/>
  <c r="BG894" i="1" l="1"/>
  <c r="BH893" i="1" s="1"/>
  <c r="BI893" i="1" s="1"/>
  <c r="BF895" i="1"/>
  <c r="BJ893" i="1"/>
  <c r="BG895" i="1" l="1"/>
  <c r="BH894" i="1" s="1"/>
  <c r="BI894" i="1" s="1"/>
  <c r="BF896" i="1"/>
  <c r="BJ894" i="1"/>
  <c r="BG896" i="1" l="1"/>
  <c r="BH895" i="1" s="1"/>
  <c r="BI895" i="1" s="1"/>
  <c r="BF897" i="1"/>
  <c r="BJ895" i="1"/>
  <c r="BG897" i="1" l="1"/>
  <c r="BH896" i="1" s="1"/>
  <c r="BI896" i="1" s="1"/>
  <c r="BF898" i="1"/>
  <c r="BJ896" i="1"/>
  <c r="BG898" i="1" l="1"/>
  <c r="BH897" i="1" s="1"/>
  <c r="BI897" i="1" s="1"/>
  <c r="BF899" i="1"/>
  <c r="BJ897" i="1"/>
  <c r="BG899" i="1" l="1"/>
  <c r="BH898" i="1" s="1"/>
  <c r="BI898" i="1" s="1"/>
  <c r="BF900" i="1"/>
  <c r="BJ898" i="1"/>
  <c r="BG900" i="1" l="1"/>
  <c r="BH899" i="1" s="1"/>
  <c r="BI899" i="1" s="1"/>
  <c r="BF901" i="1"/>
  <c r="BJ899" i="1"/>
  <c r="BG901" i="1" l="1"/>
  <c r="BH900" i="1" s="1"/>
  <c r="BI900" i="1" s="1"/>
  <c r="BF902" i="1"/>
  <c r="BJ900" i="1"/>
  <c r="BG902" i="1" l="1"/>
  <c r="BH901" i="1" s="1"/>
  <c r="BI901" i="1" s="1"/>
  <c r="BF903" i="1"/>
  <c r="BJ901" i="1"/>
  <c r="BG903" i="1" l="1"/>
  <c r="BH902" i="1" s="1"/>
  <c r="BI902" i="1" s="1"/>
  <c r="BF904" i="1"/>
  <c r="BJ902" i="1"/>
  <c r="BG904" i="1" l="1"/>
  <c r="BH903" i="1" s="1"/>
  <c r="BI903" i="1" s="1"/>
  <c r="BF905" i="1"/>
  <c r="BJ903" i="1"/>
  <c r="BG905" i="1" l="1"/>
  <c r="BH904" i="1" s="1"/>
  <c r="BI904" i="1" s="1"/>
  <c r="BF906" i="1"/>
  <c r="BJ904" i="1"/>
  <c r="BG906" i="1" l="1"/>
  <c r="BH905" i="1" s="1"/>
  <c r="BI905" i="1" s="1"/>
  <c r="BF907" i="1"/>
  <c r="BJ905" i="1"/>
  <c r="BG907" i="1" l="1"/>
  <c r="BH906" i="1" s="1"/>
  <c r="BI906" i="1" s="1"/>
  <c r="BF908" i="1"/>
  <c r="BJ906" i="1"/>
  <c r="BG908" i="1" l="1"/>
  <c r="BH907" i="1" s="1"/>
  <c r="BI907" i="1" s="1"/>
  <c r="BF909" i="1"/>
  <c r="BJ907" i="1"/>
  <c r="BG909" i="1" l="1"/>
  <c r="BH908" i="1" s="1"/>
  <c r="BI908" i="1" s="1"/>
  <c r="BF910" i="1"/>
  <c r="BJ908" i="1"/>
  <c r="BG910" i="1" l="1"/>
  <c r="BH909" i="1" s="1"/>
  <c r="BI909" i="1" s="1"/>
  <c r="BF911" i="1"/>
  <c r="BJ909" i="1"/>
  <c r="BG911" i="1" l="1"/>
  <c r="BH910" i="1" s="1"/>
  <c r="BI910" i="1" s="1"/>
  <c r="BF912" i="1"/>
  <c r="BJ910" i="1"/>
  <c r="BG912" i="1" l="1"/>
  <c r="BH911" i="1" s="1"/>
  <c r="BI911" i="1" s="1"/>
  <c r="BF913" i="1"/>
  <c r="BJ911" i="1"/>
  <c r="BG913" i="1" l="1"/>
  <c r="BH912" i="1" s="1"/>
  <c r="BI912" i="1" s="1"/>
  <c r="BF914" i="1"/>
  <c r="BJ912" i="1"/>
  <c r="BG914" i="1" l="1"/>
  <c r="BH913" i="1" s="1"/>
  <c r="BI913" i="1" s="1"/>
  <c r="BF915" i="1"/>
  <c r="BJ913" i="1"/>
  <c r="BG915" i="1" l="1"/>
  <c r="BH914" i="1" s="1"/>
  <c r="BI914" i="1" s="1"/>
  <c r="BF916" i="1"/>
  <c r="BJ914" i="1"/>
  <c r="BG916" i="1" l="1"/>
  <c r="BH915" i="1" s="1"/>
  <c r="BI915" i="1" s="1"/>
  <c r="BF917" i="1"/>
  <c r="BJ915" i="1"/>
  <c r="BG917" i="1" l="1"/>
  <c r="BH916" i="1" s="1"/>
  <c r="BI916" i="1" s="1"/>
  <c r="BF918" i="1"/>
  <c r="BJ916" i="1"/>
  <c r="BG918" i="1" l="1"/>
  <c r="BH917" i="1" s="1"/>
  <c r="BI917" i="1" s="1"/>
  <c r="BF919" i="1"/>
  <c r="BJ917" i="1"/>
  <c r="BG919" i="1" l="1"/>
  <c r="BH918" i="1" s="1"/>
  <c r="BI918" i="1" s="1"/>
  <c r="BF920" i="1"/>
  <c r="BJ918" i="1"/>
  <c r="BG920" i="1" l="1"/>
  <c r="BH919" i="1" s="1"/>
  <c r="BI919" i="1" s="1"/>
  <c r="BF921" i="1"/>
  <c r="BJ919" i="1"/>
  <c r="BG921" i="1" l="1"/>
  <c r="BH920" i="1" s="1"/>
  <c r="BI920" i="1" s="1"/>
  <c r="BF922" i="1"/>
  <c r="BJ920" i="1"/>
  <c r="BG922" i="1" l="1"/>
  <c r="BH921" i="1" s="1"/>
  <c r="BI921" i="1" s="1"/>
  <c r="BF923" i="1"/>
  <c r="BJ921" i="1"/>
  <c r="BG923" i="1" l="1"/>
  <c r="BH922" i="1" s="1"/>
  <c r="BI922" i="1" s="1"/>
  <c r="BF924" i="1"/>
  <c r="BJ922" i="1"/>
  <c r="BG924" i="1" l="1"/>
  <c r="BH923" i="1" s="1"/>
  <c r="BI923" i="1" s="1"/>
  <c r="BF925" i="1"/>
  <c r="BJ923" i="1"/>
  <c r="BG925" i="1" l="1"/>
  <c r="BH924" i="1" s="1"/>
  <c r="BI924" i="1" s="1"/>
  <c r="BF926" i="1"/>
  <c r="BJ924" i="1"/>
  <c r="BG926" i="1" l="1"/>
  <c r="BH925" i="1" s="1"/>
  <c r="BI925" i="1" s="1"/>
  <c r="BF927" i="1"/>
  <c r="BJ925" i="1"/>
  <c r="BG927" i="1" l="1"/>
  <c r="BH926" i="1" s="1"/>
  <c r="BI926" i="1" s="1"/>
  <c r="BF928" i="1"/>
  <c r="BJ926" i="1"/>
  <c r="BG928" i="1" l="1"/>
  <c r="BH927" i="1" s="1"/>
  <c r="BI927" i="1" s="1"/>
  <c r="BF929" i="1"/>
  <c r="BJ927" i="1"/>
  <c r="BG929" i="1" l="1"/>
  <c r="BH928" i="1" s="1"/>
  <c r="BI928" i="1" s="1"/>
  <c r="BF930" i="1"/>
  <c r="BJ928" i="1"/>
  <c r="BG930" i="1" l="1"/>
  <c r="BH929" i="1" s="1"/>
  <c r="BI929" i="1" s="1"/>
  <c r="BF931" i="1"/>
  <c r="BJ929" i="1"/>
  <c r="BG931" i="1" l="1"/>
  <c r="BH930" i="1" s="1"/>
  <c r="BI930" i="1" s="1"/>
  <c r="BF932" i="1"/>
  <c r="BJ930" i="1"/>
  <c r="BG932" i="1" l="1"/>
  <c r="BH931" i="1" s="1"/>
  <c r="BI931" i="1" s="1"/>
  <c r="BF933" i="1"/>
  <c r="BJ931" i="1"/>
  <c r="BG933" i="1" l="1"/>
  <c r="BH932" i="1" s="1"/>
  <c r="BI932" i="1" s="1"/>
  <c r="BF934" i="1"/>
  <c r="BJ932" i="1"/>
  <c r="BG934" i="1" l="1"/>
  <c r="BH933" i="1" s="1"/>
  <c r="BI933" i="1" s="1"/>
  <c r="BF935" i="1"/>
  <c r="BJ933" i="1"/>
  <c r="BG935" i="1" l="1"/>
  <c r="BH934" i="1" s="1"/>
  <c r="BI934" i="1" s="1"/>
  <c r="BF936" i="1"/>
  <c r="BJ934" i="1"/>
  <c r="BG936" i="1" l="1"/>
  <c r="BH935" i="1" s="1"/>
  <c r="BI935" i="1" s="1"/>
  <c r="BF937" i="1"/>
  <c r="BJ935" i="1"/>
  <c r="BG937" i="1" l="1"/>
  <c r="BH936" i="1" s="1"/>
  <c r="BI936" i="1" s="1"/>
  <c r="BF938" i="1"/>
  <c r="BJ936" i="1"/>
  <c r="BG938" i="1" l="1"/>
  <c r="BH937" i="1" s="1"/>
  <c r="BI937" i="1" s="1"/>
  <c r="BF939" i="1"/>
  <c r="BJ937" i="1"/>
  <c r="BG939" i="1" l="1"/>
  <c r="BH938" i="1" s="1"/>
  <c r="BI938" i="1" s="1"/>
  <c r="BF940" i="1"/>
  <c r="BJ938" i="1"/>
  <c r="BG940" i="1" l="1"/>
  <c r="BH939" i="1" s="1"/>
  <c r="BI939" i="1" s="1"/>
  <c r="BF941" i="1"/>
  <c r="BJ939" i="1"/>
  <c r="BG941" i="1" l="1"/>
  <c r="BH940" i="1" s="1"/>
  <c r="BI940" i="1" s="1"/>
  <c r="BF942" i="1"/>
  <c r="BJ940" i="1"/>
  <c r="BG942" i="1" l="1"/>
  <c r="BH941" i="1" s="1"/>
  <c r="BI941" i="1" s="1"/>
  <c r="BF943" i="1"/>
  <c r="BJ941" i="1"/>
  <c r="BG943" i="1" l="1"/>
  <c r="BH942" i="1" s="1"/>
  <c r="BI942" i="1" s="1"/>
  <c r="BF944" i="1"/>
  <c r="BJ942" i="1"/>
  <c r="BG944" i="1" l="1"/>
  <c r="BH943" i="1" s="1"/>
  <c r="BI943" i="1" s="1"/>
  <c r="BF945" i="1"/>
  <c r="BJ943" i="1"/>
  <c r="BG945" i="1" l="1"/>
  <c r="BH944" i="1" s="1"/>
  <c r="BI944" i="1" s="1"/>
  <c r="BF946" i="1"/>
  <c r="BJ944" i="1"/>
  <c r="BG946" i="1" l="1"/>
  <c r="BH945" i="1" s="1"/>
  <c r="BI945" i="1" s="1"/>
  <c r="BF947" i="1"/>
  <c r="BJ945" i="1"/>
  <c r="BG947" i="1" l="1"/>
  <c r="BH946" i="1" s="1"/>
  <c r="BI946" i="1" s="1"/>
  <c r="BF948" i="1"/>
  <c r="BJ946" i="1"/>
  <c r="BG948" i="1" l="1"/>
  <c r="BH947" i="1" s="1"/>
  <c r="BI947" i="1" s="1"/>
  <c r="BF949" i="1"/>
  <c r="BJ947" i="1"/>
  <c r="BG949" i="1" l="1"/>
  <c r="BH948" i="1" s="1"/>
  <c r="BI948" i="1" s="1"/>
  <c r="BF950" i="1"/>
  <c r="BJ948" i="1"/>
  <c r="BG950" i="1" l="1"/>
  <c r="BH949" i="1" s="1"/>
  <c r="BI949" i="1" s="1"/>
  <c r="BF951" i="1"/>
  <c r="BJ949" i="1"/>
  <c r="BG951" i="1" l="1"/>
  <c r="BH950" i="1" s="1"/>
  <c r="BI950" i="1" s="1"/>
  <c r="BF952" i="1"/>
  <c r="BJ950" i="1"/>
  <c r="BG952" i="1" l="1"/>
  <c r="BH951" i="1" s="1"/>
  <c r="BI951" i="1" s="1"/>
  <c r="BF953" i="1"/>
  <c r="BJ951" i="1"/>
  <c r="BG953" i="1" l="1"/>
  <c r="BH952" i="1" s="1"/>
  <c r="BI952" i="1" s="1"/>
  <c r="BF954" i="1"/>
  <c r="BJ952" i="1"/>
  <c r="BG954" i="1" l="1"/>
  <c r="BH953" i="1" s="1"/>
  <c r="BI953" i="1" s="1"/>
  <c r="BF955" i="1"/>
  <c r="BJ953" i="1"/>
  <c r="BG955" i="1" l="1"/>
  <c r="BH954" i="1" s="1"/>
  <c r="BI954" i="1" s="1"/>
  <c r="BF956" i="1"/>
  <c r="BJ954" i="1"/>
  <c r="BG956" i="1" l="1"/>
  <c r="BH955" i="1" s="1"/>
  <c r="BI955" i="1" s="1"/>
  <c r="BF957" i="1"/>
  <c r="BJ955" i="1"/>
  <c r="BG957" i="1" l="1"/>
  <c r="BH956" i="1" s="1"/>
  <c r="BI956" i="1" s="1"/>
  <c r="BF958" i="1"/>
  <c r="BJ956" i="1"/>
  <c r="BG958" i="1" l="1"/>
  <c r="BH957" i="1" s="1"/>
  <c r="BI957" i="1" s="1"/>
  <c r="BF959" i="1"/>
  <c r="BJ957" i="1"/>
  <c r="BG959" i="1" l="1"/>
  <c r="BH958" i="1" s="1"/>
  <c r="BI958" i="1" s="1"/>
  <c r="BF960" i="1"/>
  <c r="BJ958" i="1"/>
  <c r="BG960" i="1" l="1"/>
  <c r="BH959" i="1" s="1"/>
  <c r="BI959" i="1" s="1"/>
  <c r="BF961" i="1"/>
  <c r="BJ959" i="1"/>
  <c r="BG961" i="1" l="1"/>
  <c r="BH960" i="1" s="1"/>
  <c r="BI960" i="1" s="1"/>
  <c r="BF962" i="1"/>
  <c r="BJ960" i="1"/>
  <c r="BG962" i="1" l="1"/>
  <c r="BH961" i="1" s="1"/>
  <c r="BI961" i="1" s="1"/>
  <c r="BF963" i="1"/>
  <c r="BJ961" i="1"/>
  <c r="BG963" i="1" l="1"/>
  <c r="BH962" i="1" s="1"/>
  <c r="BI962" i="1" s="1"/>
  <c r="BF964" i="1"/>
  <c r="BJ962" i="1"/>
  <c r="BG964" i="1" l="1"/>
  <c r="BH963" i="1" s="1"/>
  <c r="BI963" i="1" s="1"/>
  <c r="BF965" i="1"/>
  <c r="BJ963" i="1"/>
  <c r="BG965" i="1" l="1"/>
  <c r="BH964" i="1" s="1"/>
  <c r="BI964" i="1" s="1"/>
  <c r="BF966" i="1"/>
  <c r="BJ964" i="1"/>
  <c r="BG966" i="1" l="1"/>
  <c r="BH965" i="1" s="1"/>
  <c r="BI965" i="1" s="1"/>
  <c r="BF967" i="1"/>
  <c r="BJ965" i="1"/>
  <c r="BG967" i="1" l="1"/>
  <c r="BH966" i="1" s="1"/>
  <c r="BI966" i="1" s="1"/>
  <c r="BF968" i="1"/>
  <c r="BJ966" i="1"/>
  <c r="BG968" i="1" l="1"/>
  <c r="BH967" i="1" s="1"/>
  <c r="BI967" i="1" s="1"/>
  <c r="BF969" i="1"/>
  <c r="BJ967" i="1"/>
  <c r="BG969" i="1" l="1"/>
  <c r="BH968" i="1" s="1"/>
  <c r="BI968" i="1" s="1"/>
  <c r="BF970" i="1"/>
  <c r="BJ968" i="1"/>
  <c r="BG970" i="1" l="1"/>
  <c r="BH969" i="1" s="1"/>
  <c r="BI969" i="1" s="1"/>
  <c r="BF971" i="1"/>
  <c r="BJ969" i="1"/>
  <c r="BG971" i="1" l="1"/>
  <c r="BH970" i="1" s="1"/>
  <c r="BI970" i="1" s="1"/>
  <c r="BF972" i="1"/>
  <c r="BJ970" i="1"/>
  <c r="BG972" i="1" l="1"/>
  <c r="BH971" i="1" s="1"/>
  <c r="BI971" i="1" s="1"/>
  <c r="BF973" i="1"/>
  <c r="BJ971" i="1"/>
  <c r="BG973" i="1" l="1"/>
  <c r="BH972" i="1" s="1"/>
  <c r="BI972" i="1" s="1"/>
  <c r="BF974" i="1"/>
  <c r="BJ972" i="1"/>
  <c r="BG974" i="1" l="1"/>
  <c r="BH973" i="1" s="1"/>
  <c r="BI973" i="1" s="1"/>
  <c r="BF975" i="1"/>
  <c r="BJ973" i="1"/>
  <c r="BG975" i="1" l="1"/>
  <c r="BH974" i="1" s="1"/>
  <c r="BI974" i="1" s="1"/>
  <c r="BF976" i="1"/>
  <c r="BJ974" i="1"/>
  <c r="BG976" i="1" l="1"/>
  <c r="BH975" i="1" s="1"/>
  <c r="BI975" i="1" s="1"/>
  <c r="BF977" i="1"/>
  <c r="BJ975" i="1"/>
  <c r="BG977" i="1" l="1"/>
  <c r="BH976" i="1" s="1"/>
  <c r="BF978" i="1"/>
  <c r="BJ976" i="1"/>
  <c r="BI976" i="1"/>
  <c r="BG978" i="1" l="1"/>
  <c r="BH977" i="1" s="1"/>
  <c r="BI977" i="1" s="1"/>
  <c r="BF979" i="1"/>
  <c r="BJ977" i="1"/>
  <c r="BG979" i="1" l="1"/>
  <c r="BH978" i="1" s="1"/>
  <c r="BI978" i="1" s="1"/>
  <c r="BF980" i="1"/>
  <c r="BJ978" i="1"/>
  <c r="BG980" i="1" l="1"/>
  <c r="BH979" i="1" s="1"/>
  <c r="BI979" i="1" s="1"/>
  <c r="BF981" i="1"/>
  <c r="BJ979" i="1"/>
  <c r="BG981" i="1" l="1"/>
  <c r="BH980" i="1" s="1"/>
  <c r="BI980" i="1" s="1"/>
  <c r="BF982" i="1"/>
  <c r="BJ980" i="1"/>
  <c r="BG982" i="1" l="1"/>
  <c r="BH981" i="1" s="1"/>
  <c r="BI981" i="1" s="1"/>
  <c r="BF983" i="1"/>
  <c r="BJ981" i="1"/>
  <c r="BG983" i="1" l="1"/>
  <c r="BH982" i="1" s="1"/>
  <c r="BI982" i="1" s="1"/>
  <c r="BF984" i="1"/>
  <c r="BJ982" i="1"/>
  <c r="BG984" i="1" l="1"/>
  <c r="BH983" i="1" s="1"/>
  <c r="BI983" i="1" s="1"/>
  <c r="BF985" i="1"/>
  <c r="BJ983" i="1"/>
  <c r="BG985" i="1" l="1"/>
  <c r="BH984" i="1" s="1"/>
  <c r="BI984" i="1" s="1"/>
  <c r="BF986" i="1"/>
  <c r="BJ984" i="1"/>
  <c r="BG986" i="1" l="1"/>
  <c r="BH985" i="1" s="1"/>
  <c r="BI985" i="1" s="1"/>
  <c r="BF987" i="1"/>
  <c r="BJ985" i="1"/>
  <c r="BG987" i="1" l="1"/>
  <c r="BH986" i="1" s="1"/>
  <c r="BI986" i="1" s="1"/>
  <c r="BF988" i="1"/>
  <c r="BJ986" i="1"/>
  <c r="BG988" i="1" l="1"/>
  <c r="BH987" i="1" s="1"/>
  <c r="BI987" i="1" s="1"/>
  <c r="BF989" i="1"/>
  <c r="BJ987" i="1"/>
  <c r="BG989" i="1" l="1"/>
  <c r="BH988" i="1" s="1"/>
  <c r="BI988" i="1" s="1"/>
  <c r="BF990" i="1"/>
  <c r="BJ988" i="1"/>
  <c r="BG990" i="1" l="1"/>
  <c r="BH989" i="1" s="1"/>
  <c r="BI989" i="1" s="1"/>
  <c r="BF991" i="1"/>
  <c r="BJ989" i="1"/>
  <c r="BG991" i="1" l="1"/>
  <c r="BH990" i="1" s="1"/>
  <c r="BI990" i="1" s="1"/>
  <c r="BF992" i="1"/>
  <c r="BJ990" i="1"/>
  <c r="BG992" i="1" l="1"/>
  <c r="BH991" i="1" s="1"/>
  <c r="BI991" i="1" s="1"/>
  <c r="BF993" i="1"/>
  <c r="BJ991" i="1"/>
  <c r="BG993" i="1" l="1"/>
  <c r="BH992" i="1" s="1"/>
  <c r="BI992" i="1" s="1"/>
  <c r="BF994" i="1"/>
  <c r="BJ992" i="1"/>
  <c r="BG994" i="1" l="1"/>
  <c r="BH993" i="1" s="1"/>
  <c r="BI993" i="1" s="1"/>
  <c r="BF995" i="1"/>
  <c r="BJ993" i="1"/>
  <c r="BG995" i="1" l="1"/>
  <c r="BH994" i="1" s="1"/>
  <c r="BI994" i="1" s="1"/>
  <c r="BF996" i="1"/>
  <c r="BJ994" i="1"/>
  <c r="BG996" i="1" l="1"/>
  <c r="BH995" i="1" s="1"/>
  <c r="BI995" i="1" s="1"/>
  <c r="BF997" i="1"/>
  <c r="BJ995" i="1"/>
  <c r="BG997" i="1" l="1"/>
  <c r="BH996" i="1" s="1"/>
  <c r="BI996" i="1" s="1"/>
  <c r="BF998" i="1"/>
  <c r="BJ996" i="1"/>
  <c r="BG998" i="1" l="1"/>
  <c r="BH997" i="1" s="1"/>
  <c r="BI997" i="1" s="1"/>
  <c r="BF999" i="1"/>
  <c r="BJ997" i="1"/>
  <c r="BG999" i="1" l="1"/>
  <c r="BH998" i="1" s="1"/>
  <c r="BI998" i="1" s="1"/>
  <c r="BF1000" i="1"/>
  <c r="BJ998" i="1"/>
  <c r="BG1000" i="1" l="1"/>
  <c r="BH999" i="1" s="1"/>
  <c r="BI999" i="1" s="1"/>
  <c r="BF1001" i="1"/>
  <c r="BJ999" i="1"/>
  <c r="BG1001" i="1" l="1"/>
  <c r="BH1000" i="1" s="1"/>
  <c r="BI1000" i="1" s="1"/>
  <c r="BF1002" i="1"/>
  <c r="BJ1000" i="1"/>
  <c r="BG1002" i="1" l="1"/>
  <c r="BH1001" i="1" s="1"/>
  <c r="BI1001" i="1" s="1"/>
  <c r="BF1003" i="1"/>
  <c r="BJ1001" i="1"/>
  <c r="BG1003" i="1" l="1"/>
  <c r="BH1002" i="1" s="1"/>
  <c r="BI1002" i="1" s="1"/>
  <c r="BF1004" i="1"/>
  <c r="BJ1002" i="1"/>
  <c r="BG1004" i="1" l="1"/>
  <c r="BH1003" i="1" s="1"/>
  <c r="BI1003" i="1" s="1"/>
  <c r="BF1005" i="1"/>
  <c r="BJ1003" i="1"/>
  <c r="BG1005" i="1" l="1"/>
  <c r="BH1004" i="1" s="1"/>
  <c r="BI1004" i="1" s="1"/>
  <c r="BF1006" i="1"/>
  <c r="BJ1004" i="1"/>
  <c r="BG1006" i="1" l="1"/>
  <c r="BH1005" i="1" s="1"/>
  <c r="BI1005" i="1" s="1"/>
  <c r="BF1007" i="1"/>
  <c r="BJ1005" i="1"/>
  <c r="BG1007" i="1" l="1"/>
  <c r="BH1006" i="1" s="1"/>
  <c r="BI1006" i="1" s="1"/>
  <c r="BF1008" i="1"/>
  <c r="BJ1006" i="1"/>
  <c r="BG1008" i="1" l="1"/>
  <c r="BH1007" i="1" s="1"/>
  <c r="BI1007" i="1" s="1"/>
  <c r="BF1009" i="1"/>
  <c r="BJ1007" i="1"/>
  <c r="BG1009" i="1" l="1"/>
  <c r="BH1008" i="1" s="1"/>
  <c r="BI1008" i="1" s="1"/>
  <c r="BF1010" i="1"/>
  <c r="BJ1008" i="1"/>
  <c r="BG1010" i="1" l="1"/>
  <c r="BH1009" i="1" s="1"/>
  <c r="BI1009" i="1" s="1"/>
  <c r="BF1011" i="1"/>
  <c r="BJ1009" i="1"/>
  <c r="BG1011" i="1" l="1"/>
  <c r="BH1010" i="1" s="1"/>
  <c r="BI1010" i="1" s="1"/>
  <c r="BF1012" i="1"/>
  <c r="BJ1010" i="1"/>
  <c r="BG1012" i="1" l="1"/>
  <c r="BH1011" i="1" s="1"/>
  <c r="BI1011" i="1" s="1"/>
  <c r="BF1013" i="1"/>
  <c r="BJ1011" i="1"/>
  <c r="BG1013" i="1" l="1"/>
  <c r="BH1012" i="1" s="1"/>
  <c r="BI1012" i="1" s="1"/>
  <c r="BF1014" i="1"/>
  <c r="BJ1012" i="1"/>
  <c r="BG1014" i="1" l="1"/>
  <c r="BH1013" i="1" s="1"/>
  <c r="BI1013" i="1" s="1"/>
  <c r="BF1015" i="1"/>
  <c r="BJ1013" i="1"/>
  <c r="BG1015" i="1" l="1"/>
  <c r="BH1014" i="1" s="1"/>
  <c r="BI1014" i="1" s="1"/>
  <c r="BF1016" i="1"/>
  <c r="BJ1014" i="1"/>
  <c r="BG1016" i="1" l="1"/>
  <c r="BH1015" i="1" s="1"/>
  <c r="BI1015" i="1" s="1"/>
  <c r="BF1017" i="1"/>
  <c r="BJ1015" i="1"/>
  <c r="BG1017" i="1" l="1"/>
  <c r="BH1016" i="1" s="1"/>
  <c r="BI1016" i="1" s="1"/>
  <c r="BF1018" i="1"/>
  <c r="BJ1016" i="1"/>
  <c r="BG1018" i="1" l="1"/>
  <c r="BH1017" i="1" s="1"/>
  <c r="BI1017" i="1" s="1"/>
  <c r="BF1019" i="1"/>
  <c r="BJ1017" i="1"/>
  <c r="BG1019" i="1" l="1"/>
  <c r="BH1018" i="1" s="1"/>
  <c r="BI1018" i="1" s="1"/>
  <c r="BF1020" i="1"/>
  <c r="BJ1018" i="1"/>
  <c r="BG1020" i="1" l="1"/>
  <c r="BH1019" i="1" s="1"/>
  <c r="BI1019" i="1" s="1"/>
  <c r="BF1021" i="1"/>
  <c r="BJ1019" i="1"/>
  <c r="BG1021" i="1" l="1"/>
  <c r="BH1020" i="1" s="1"/>
  <c r="BI1020" i="1" s="1"/>
  <c r="BF1022" i="1"/>
  <c r="BJ1020" i="1"/>
  <c r="BG1022" i="1" l="1"/>
  <c r="BH1021" i="1" s="1"/>
  <c r="BI1021" i="1" s="1"/>
  <c r="BF1023" i="1"/>
  <c r="BJ1021" i="1"/>
  <c r="BG1023" i="1" l="1"/>
  <c r="BH1022" i="1" s="1"/>
  <c r="BI1022" i="1" s="1"/>
  <c r="BF1024" i="1"/>
  <c r="BJ1022" i="1"/>
  <c r="BG1024" i="1" l="1"/>
  <c r="BH1023" i="1" s="1"/>
  <c r="BI1023" i="1" s="1"/>
  <c r="BF1025" i="1"/>
  <c r="BJ1023" i="1"/>
  <c r="BG1025" i="1" l="1"/>
  <c r="BH1024" i="1" s="1"/>
  <c r="BI1024" i="1" s="1"/>
  <c r="BF1026" i="1"/>
  <c r="BJ1024" i="1"/>
  <c r="BG1026" i="1" l="1"/>
  <c r="BH1025" i="1" s="1"/>
  <c r="BI1025" i="1" s="1"/>
  <c r="BF1027" i="1"/>
  <c r="BJ1025" i="1"/>
  <c r="BG1027" i="1" l="1"/>
  <c r="BH1026" i="1" s="1"/>
  <c r="BI1026" i="1" s="1"/>
  <c r="BF1028" i="1"/>
  <c r="BJ1026" i="1"/>
  <c r="BG1028" i="1" l="1"/>
  <c r="BH1027" i="1" s="1"/>
  <c r="BI1027" i="1" s="1"/>
  <c r="BF1029" i="1"/>
  <c r="BJ1027" i="1"/>
  <c r="BG1029" i="1" l="1"/>
  <c r="BH1028" i="1" s="1"/>
  <c r="BI1028" i="1" s="1"/>
  <c r="BF1030" i="1"/>
  <c r="BJ1028" i="1"/>
  <c r="BG1030" i="1" l="1"/>
  <c r="BH1029" i="1" s="1"/>
  <c r="BI1029" i="1" s="1"/>
  <c r="BF1031" i="1"/>
  <c r="BJ1029" i="1"/>
  <c r="BG1031" i="1" l="1"/>
  <c r="BH1030" i="1" s="1"/>
  <c r="BI1030" i="1" s="1"/>
  <c r="BF1032" i="1"/>
  <c r="BJ1030" i="1"/>
  <c r="BG1032" i="1" l="1"/>
  <c r="BH1031" i="1" s="1"/>
  <c r="BI1031" i="1" s="1"/>
  <c r="BF1033" i="1"/>
  <c r="BJ1031" i="1"/>
  <c r="BG1033" i="1" l="1"/>
  <c r="BH1032" i="1" s="1"/>
  <c r="BI1032" i="1" s="1"/>
  <c r="BF1034" i="1"/>
  <c r="BJ1032" i="1"/>
  <c r="BG1034" i="1" l="1"/>
  <c r="BH1033" i="1" s="1"/>
  <c r="BI1033" i="1" s="1"/>
  <c r="BF1035" i="1"/>
  <c r="BJ1033" i="1"/>
  <c r="BG1035" i="1" l="1"/>
  <c r="BH1034" i="1" s="1"/>
  <c r="BI1034" i="1" s="1"/>
  <c r="BF1036" i="1"/>
  <c r="BJ1034" i="1"/>
  <c r="BG1036" i="1" l="1"/>
  <c r="BH1035" i="1" s="1"/>
  <c r="BI1035" i="1" s="1"/>
  <c r="BF1037" i="1"/>
  <c r="BJ1035" i="1"/>
  <c r="BG1037" i="1" l="1"/>
  <c r="BH1036" i="1" s="1"/>
  <c r="BI1036" i="1" s="1"/>
  <c r="BF1038" i="1"/>
  <c r="BJ1036" i="1"/>
  <c r="BG1038" i="1" l="1"/>
  <c r="BH1037" i="1" s="1"/>
  <c r="BI1037" i="1" s="1"/>
  <c r="BF1039" i="1"/>
  <c r="BJ1037" i="1"/>
  <c r="BG1039" i="1" l="1"/>
  <c r="BH1038" i="1" s="1"/>
  <c r="BI1038" i="1" s="1"/>
  <c r="BF1040" i="1"/>
  <c r="BJ1038" i="1"/>
  <c r="BG1040" i="1" l="1"/>
  <c r="BH1039" i="1" s="1"/>
  <c r="BI1039" i="1" s="1"/>
  <c r="BF1041" i="1"/>
  <c r="BJ1039" i="1"/>
  <c r="BG1041" i="1" l="1"/>
  <c r="BH1040" i="1" s="1"/>
  <c r="BI1040" i="1" s="1"/>
  <c r="BF1042" i="1"/>
  <c r="BJ1040" i="1"/>
  <c r="BG1042" i="1" l="1"/>
  <c r="BH1041" i="1" s="1"/>
  <c r="BI1041" i="1" s="1"/>
  <c r="BF1043" i="1"/>
  <c r="BJ1041" i="1"/>
  <c r="BG1043" i="1" l="1"/>
  <c r="BH1042" i="1" s="1"/>
  <c r="BI1042" i="1" s="1"/>
  <c r="BF1044" i="1"/>
  <c r="BJ1042" i="1"/>
  <c r="BG1044" i="1" l="1"/>
  <c r="BH1043" i="1" s="1"/>
  <c r="BI1043" i="1" s="1"/>
  <c r="BF1045" i="1"/>
  <c r="BJ1043" i="1"/>
  <c r="BG1045" i="1" l="1"/>
  <c r="BH1044" i="1" s="1"/>
  <c r="BI1044" i="1" s="1"/>
  <c r="BF1046" i="1"/>
  <c r="BJ1044" i="1"/>
  <c r="BG1046" i="1" l="1"/>
  <c r="BH1045" i="1" s="1"/>
  <c r="BI1045" i="1" s="1"/>
  <c r="BF1047" i="1"/>
  <c r="BJ1045" i="1"/>
  <c r="BG1047" i="1" l="1"/>
  <c r="BH1046" i="1" s="1"/>
  <c r="BI1046" i="1" s="1"/>
  <c r="BF1048" i="1"/>
  <c r="BJ1046" i="1"/>
  <c r="BG1048" i="1" l="1"/>
  <c r="BH1047" i="1" s="1"/>
  <c r="BI1047" i="1" s="1"/>
  <c r="BF1049" i="1"/>
  <c r="BJ1047" i="1"/>
  <c r="BG1049" i="1" l="1"/>
  <c r="BH1048" i="1" s="1"/>
  <c r="BI1048" i="1" s="1"/>
  <c r="BF1050" i="1"/>
  <c r="BJ1048" i="1"/>
  <c r="BG1050" i="1" l="1"/>
  <c r="BH1049" i="1" s="1"/>
  <c r="BI1049" i="1" s="1"/>
  <c r="BF1051" i="1"/>
  <c r="BJ1049" i="1"/>
  <c r="BG1051" i="1" l="1"/>
  <c r="BH1050" i="1" s="1"/>
  <c r="BI1050" i="1" s="1"/>
  <c r="BF1052" i="1"/>
  <c r="BJ1050" i="1"/>
  <c r="BG1052" i="1" l="1"/>
  <c r="BH1051" i="1" s="1"/>
  <c r="BI1051" i="1" s="1"/>
  <c r="BF1053" i="1"/>
  <c r="BJ1051" i="1"/>
  <c r="BG1053" i="1" l="1"/>
  <c r="BH1052" i="1" s="1"/>
  <c r="BI1052" i="1" s="1"/>
  <c r="BF1054" i="1"/>
  <c r="BJ1052" i="1"/>
  <c r="BG1054" i="1" l="1"/>
  <c r="BH1053" i="1" s="1"/>
  <c r="BI1053" i="1" s="1"/>
  <c r="BF1055" i="1"/>
  <c r="BJ1053" i="1"/>
  <c r="BG1055" i="1" l="1"/>
  <c r="BH1054" i="1" s="1"/>
  <c r="BI1054" i="1" s="1"/>
  <c r="BF1056" i="1"/>
  <c r="BJ1054" i="1"/>
  <c r="BG1056" i="1" l="1"/>
  <c r="BH1055" i="1" s="1"/>
  <c r="BI1055" i="1" s="1"/>
  <c r="BF1057" i="1"/>
  <c r="BJ1055" i="1"/>
  <c r="BG1057" i="1" l="1"/>
  <c r="BH1056" i="1" s="1"/>
  <c r="BI1056" i="1" s="1"/>
  <c r="BF1058" i="1"/>
  <c r="BJ1056" i="1"/>
  <c r="BG1058" i="1" l="1"/>
  <c r="BH1057" i="1" s="1"/>
  <c r="BI1057" i="1" s="1"/>
  <c r="BF1059" i="1"/>
  <c r="BJ1057" i="1"/>
  <c r="BG1059" i="1" l="1"/>
  <c r="BH1058" i="1" s="1"/>
  <c r="BI1058" i="1" s="1"/>
  <c r="BF1060" i="1"/>
  <c r="BJ1058" i="1"/>
  <c r="BG1060" i="1" l="1"/>
  <c r="BH1059" i="1" s="1"/>
  <c r="BI1059" i="1" s="1"/>
  <c r="BF1061" i="1"/>
  <c r="BJ1059" i="1"/>
  <c r="BG1061" i="1" l="1"/>
  <c r="BH1060" i="1" s="1"/>
  <c r="BI1060" i="1" s="1"/>
  <c r="BF1062" i="1"/>
  <c r="BJ1060" i="1"/>
  <c r="BG1062" i="1" l="1"/>
  <c r="BH1061" i="1" s="1"/>
  <c r="BI1061" i="1" s="1"/>
  <c r="BF1063" i="1"/>
  <c r="BJ1061" i="1"/>
  <c r="BG1063" i="1" l="1"/>
  <c r="BH1062" i="1" s="1"/>
  <c r="BI1062" i="1" s="1"/>
  <c r="BF1064" i="1"/>
  <c r="BJ1062" i="1"/>
  <c r="BG1064" i="1" l="1"/>
  <c r="BH1063" i="1" s="1"/>
  <c r="BI1063" i="1" s="1"/>
  <c r="BF1065" i="1"/>
  <c r="BJ1063" i="1"/>
  <c r="BG1065" i="1" l="1"/>
  <c r="BH1064" i="1" s="1"/>
  <c r="BI1064" i="1" s="1"/>
  <c r="BF1066" i="1"/>
  <c r="BJ1064" i="1"/>
  <c r="BG1066" i="1" l="1"/>
  <c r="BH1065" i="1" s="1"/>
  <c r="BI1065" i="1" s="1"/>
  <c r="BF1067" i="1"/>
  <c r="BJ1065" i="1"/>
  <c r="BG1067" i="1" l="1"/>
  <c r="BH1066" i="1" s="1"/>
  <c r="BI1066" i="1" s="1"/>
  <c r="BF1068" i="1"/>
  <c r="BJ1066" i="1"/>
  <c r="BG1068" i="1" l="1"/>
  <c r="BH1067" i="1" s="1"/>
  <c r="BI1067" i="1" s="1"/>
  <c r="BF1069" i="1"/>
  <c r="BJ1067" i="1"/>
  <c r="BG1069" i="1" l="1"/>
  <c r="BH1068" i="1" s="1"/>
  <c r="BI1068" i="1" s="1"/>
  <c r="BF1070" i="1"/>
  <c r="BJ1068" i="1"/>
  <c r="BG1070" i="1" l="1"/>
  <c r="BH1069" i="1" s="1"/>
  <c r="BI1069" i="1" s="1"/>
  <c r="BF1071" i="1"/>
  <c r="BJ1069" i="1"/>
  <c r="BG1071" i="1" l="1"/>
  <c r="BH1070" i="1" s="1"/>
  <c r="BI1070" i="1" s="1"/>
  <c r="BF1072" i="1"/>
  <c r="BJ1070" i="1"/>
  <c r="BG1072" i="1" l="1"/>
  <c r="BH1071" i="1" s="1"/>
  <c r="BI1071" i="1" s="1"/>
  <c r="BF1073" i="1"/>
  <c r="BJ1071" i="1"/>
  <c r="BG1073" i="1" l="1"/>
  <c r="BH1072" i="1" s="1"/>
  <c r="BI1072" i="1" s="1"/>
  <c r="BF1074" i="1"/>
  <c r="BJ1072" i="1"/>
  <c r="BG1074" i="1" l="1"/>
  <c r="BH1073" i="1" s="1"/>
  <c r="BI1073" i="1" s="1"/>
  <c r="BF1075" i="1"/>
  <c r="BJ1073" i="1"/>
  <c r="BG1075" i="1" l="1"/>
  <c r="BH1074" i="1" s="1"/>
  <c r="BI1074" i="1" s="1"/>
  <c r="BF1076" i="1"/>
  <c r="BJ1074" i="1"/>
  <c r="BG1076" i="1" l="1"/>
  <c r="BH1075" i="1" s="1"/>
  <c r="BI1075" i="1" s="1"/>
  <c r="BF1077" i="1"/>
  <c r="BJ1075" i="1"/>
  <c r="BG1077" i="1" l="1"/>
  <c r="BH1076" i="1" s="1"/>
  <c r="BI1076" i="1" s="1"/>
  <c r="BF1078" i="1"/>
  <c r="BJ1076" i="1"/>
  <c r="BG1078" i="1" l="1"/>
  <c r="BH1077" i="1" s="1"/>
  <c r="BI1077" i="1" s="1"/>
  <c r="BF1079" i="1"/>
  <c r="BJ1077" i="1"/>
  <c r="BG1079" i="1" l="1"/>
  <c r="BH1078" i="1" s="1"/>
  <c r="BI1078" i="1" s="1"/>
  <c r="BF1080" i="1"/>
  <c r="BJ1078" i="1"/>
  <c r="BG1080" i="1" l="1"/>
  <c r="BH1079" i="1" s="1"/>
  <c r="BI1079" i="1" s="1"/>
  <c r="BF1081" i="1"/>
  <c r="BJ1079" i="1"/>
  <c r="BG1081" i="1" l="1"/>
  <c r="BH1080" i="1" s="1"/>
  <c r="BI1080" i="1" s="1"/>
  <c r="BF1082" i="1"/>
  <c r="BJ1080" i="1"/>
  <c r="BG1082" i="1" l="1"/>
  <c r="BH1081" i="1" s="1"/>
  <c r="BI1081" i="1" s="1"/>
  <c r="BF1083" i="1"/>
  <c r="BJ1081" i="1"/>
  <c r="BG1083" i="1" l="1"/>
  <c r="BH1082" i="1" s="1"/>
  <c r="BI1082" i="1" s="1"/>
  <c r="BF1084" i="1"/>
  <c r="BJ1082" i="1"/>
  <c r="BG1084" i="1" l="1"/>
  <c r="BH1083" i="1" s="1"/>
  <c r="BI1083" i="1" s="1"/>
  <c r="BF1085" i="1"/>
  <c r="BJ1083" i="1"/>
  <c r="BG1085" i="1" l="1"/>
  <c r="BH1084" i="1" s="1"/>
  <c r="BI1084" i="1" s="1"/>
  <c r="BF1086" i="1"/>
  <c r="BJ1084" i="1"/>
  <c r="BG1086" i="1" l="1"/>
  <c r="BH1085" i="1" s="1"/>
  <c r="BI1085" i="1" s="1"/>
  <c r="BF1087" i="1"/>
  <c r="BJ1085" i="1"/>
  <c r="BG1087" i="1" l="1"/>
  <c r="BH1086" i="1" s="1"/>
  <c r="BI1086" i="1" s="1"/>
  <c r="BF1088" i="1"/>
  <c r="BJ1086" i="1"/>
  <c r="BG1088" i="1" l="1"/>
  <c r="BH1087" i="1" s="1"/>
  <c r="BI1087" i="1" s="1"/>
  <c r="BF1089" i="1"/>
  <c r="BJ1087" i="1"/>
  <c r="BG1089" i="1" l="1"/>
  <c r="BH1088" i="1" s="1"/>
  <c r="BI1088" i="1" s="1"/>
  <c r="BF1090" i="1"/>
  <c r="BJ1088" i="1"/>
  <c r="BG1090" i="1" l="1"/>
  <c r="BH1089" i="1" s="1"/>
  <c r="BI1089" i="1" s="1"/>
  <c r="BF1091" i="1"/>
  <c r="BJ1089" i="1"/>
  <c r="BG1091" i="1" l="1"/>
  <c r="BH1090" i="1" s="1"/>
  <c r="BI1090" i="1" s="1"/>
  <c r="BF1092" i="1"/>
  <c r="BJ1090" i="1"/>
  <c r="BG1092" i="1" l="1"/>
  <c r="BH1091" i="1" s="1"/>
  <c r="BI1091" i="1" s="1"/>
  <c r="BF1093" i="1"/>
  <c r="BJ1091" i="1"/>
  <c r="BG1093" i="1" l="1"/>
  <c r="BH1092" i="1" s="1"/>
  <c r="BI1092" i="1" s="1"/>
  <c r="BF1094" i="1"/>
  <c r="BJ1092" i="1"/>
  <c r="BG1094" i="1" l="1"/>
  <c r="BH1093" i="1" s="1"/>
  <c r="BI1093" i="1" s="1"/>
  <c r="BF1095" i="1"/>
  <c r="BJ1093" i="1"/>
  <c r="BG1095" i="1" l="1"/>
  <c r="BH1094" i="1" s="1"/>
  <c r="BI1094" i="1" s="1"/>
  <c r="BF1096" i="1"/>
  <c r="BJ1094" i="1"/>
  <c r="BG1096" i="1" l="1"/>
  <c r="BH1095" i="1" s="1"/>
  <c r="BI1095" i="1" s="1"/>
  <c r="BF1097" i="1"/>
  <c r="BJ1095" i="1"/>
  <c r="BG1097" i="1" l="1"/>
  <c r="BH1096" i="1" s="1"/>
  <c r="BI1096" i="1" s="1"/>
  <c r="BF1098" i="1"/>
  <c r="BJ1096" i="1"/>
  <c r="BG1098" i="1" l="1"/>
  <c r="BH1097" i="1" s="1"/>
  <c r="BI1097" i="1" s="1"/>
  <c r="BF1099" i="1"/>
  <c r="BJ1097" i="1"/>
  <c r="BG1099" i="1" l="1"/>
  <c r="BH1098" i="1" s="1"/>
  <c r="BI1098" i="1" s="1"/>
  <c r="BF1100" i="1"/>
  <c r="BJ1098" i="1"/>
  <c r="BG1100" i="1" l="1"/>
  <c r="BH1099" i="1" s="1"/>
  <c r="BI1099" i="1" s="1"/>
  <c r="BF1101" i="1"/>
  <c r="BJ1099" i="1"/>
  <c r="BG1101" i="1" l="1"/>
  <c r="BH1100" i="1" s="1"/>
  <c r="BI1100" i="1" s="1"/>
  <c r="BF1102" i="1"/>
  <c r="BJ1100" i="1"/>
  <c r="BG1102" i="1" l="1"/>
  <c r="BH1101" i="1" s="1"/>
  <c r="BI1101" i="1" s="1"/>
  <c r="BF1103" i="1"/>
  <c r="BJ1101" i="1"/>
  <c r="BG1103" i="1" l="1"/>
  <c r="BH1102" i="1" s="1"/>
  <c r="BI1102" i="1" s="1"/>
  <c r="BF1104" i="1"/>
  <c r="BJ1102" i="1"/>
  <c r="BG1104" i="1" l="1"/>
  <c r="BH1103" i="1" s="1"/>
  <c r="BI1103" i="1" s="1"/>
  <c r="BF1105" i="1"/>
  <c r="BJ1103" i="1"/>
  <c r="BG1105" i="1" l="1"/>
  <c r="BH1104" i="1" s="1"/>
  <c r="BI1104" i="1" s="1"/>
  <c r="BF1106" i="1"/>
  <c r="BJ1104" i="1"/>
  <c r="BG1106" i="1" l="1"/>
  <c r="BH1105" i="1" s="1"/>
  <c r="BI1105" i="1" s="1"/>
  <c r="BF1107" i="1"/>
  <c r="BJ1105" i="1"/>
  <c r="BG1107" i="1" l="1"/>
  <c r="BH1106" i="1" s="1"/>
  <c r="BI1106" i="1" s="1"/>
  <c r="BF1108" i="1"/>
  <c r="BJ1106" i="1"/>
  <c r="BG1108" i="1" l="1"/>
  <c r="BH1107" i="1" s="1"/>
  <c r="BI1107" i="1" s="1"/>
  <c r="BF1109" i="1"/>
  <c r="BJ1107" i="1"/>
  <c r="BG1109" i="1" l="1"/>
  <c r="BH1108" i="1" s="1"/>
  <c r="BI1108" i="1" s="1"/>
  <c r="BF1110" i="1"/>
  <c r="BJ1108" i="1"/>
  <c r="BG1110" i="1" l="1"/>
  <c r="BH1109" i="1" s="1"/>
  <c r="BI1109" i="1" s="1"/>
  <c r="BF1111" i="1"/>
  <c r="BJ1109" i="1"/>
  <c r="BG1111" i="1" l="1"/>
  <c r="BH1110" i="1" s="1"/>
  <c r="BI1110" i="1" s="1"/>
  <c r="BF1112" i="1"/>
  <c r="BJ1110" i="1"/>
  <c r="BG1112" i="1" l="1"/>
  <c r="BH1111" i="1" s="1"/>
  <c r="BI1111" i="1" s="1"/>
  <c r="BF1113" i="1"/>
  <c r="BJ1111" i="1"/>
  <c r="BG1113" i="1" l="1"/>
  <c r="BH1112" i="1" s="1"/>
  <c r="BI1112" i="1" s="1"/>
  <c r="BF1114" i="1"/>
  <c r="BJ1112" i="1"/>
  <c r="BG1114" i="1" l="1"/>
  <c r="BH1113" i="1" s="1"/>
  <c r="BI1113" i="1" s="1"/>
  <c r="BF1115" i="1"/>
  <c r="BJ1113" i="1"/>
  <c r="BG1115" i="1" l="1"/>
  <c r="BH1114" i="1" s="1"/>
  <c r="BI1114" i="1" s="1"/>
  <c r="BF1116" i="1"/>
  <c r="BJ1114" i="1"/>
  <c r="BG1116" i="1" l="1"/>
  <c r="BH1115" i="1" s="1"/>
  <c r="BI1115" i="1" s="1"/>
  <c r="BF1117" i="1"/>
  <c r="BJ1115" i="1"/>
  <c r="BG1117" i="1" l="1"/>
  <c r="BH1116" i="1" s="1"/>
  <c r="BI1116" i="1" s="1"/>
  <c r="BF1118" i="1"/>
  <c r="BJ1116" i="1"/>
  <c r="BG1118" i="1" l="1"/>
  <c r="BH1117" i="1" s="1"/>
  <c r="BI1117" i="1" s="1"/>
  <c r="BF1119" i="1"/>
  <c r="BJ1117" i="1"/>
  <c r="BG1119" i="1" l="1"/>
  <c r="BH1118" i="1" s="1"/>
  <c r="BI1118" i="1" s="1"/>
  <c r="BF1120" i="1"/>
  <c r="BJ1118" i="1"/>
  <c r="BG1120" i="1" l="1"/>
  <c r="BH1119" i="1" s="1"/>
  <c r="BI1119" i="1" s="1"/>
  <c r="BF1121" i="1"/>
  <c r="BJ1119" i="1"/>
  <c r="BG1121" i="1" l="1"/>
  <c r="BH1120" i="1" s="1"/>
  <c r="BI1120" i="1" s="1"/>
  <c r="BF1122" i="1"/>
  <c r="BJ1120" i="1"/>
  <c r="BG1122" i="1" l="1"/>
  <c r="BH1121" i="1" s="1"/>
  <c r="BI1121" i="1" s="1"/>
  <c r="BF1123" i="1"/>
  <c r="BJ1121" i="1"/>
  <c r="BG1123" i="1" l="1"/>
  <c r="BH1122" i="1" s="1"/>
  <c r="BI1122" i="1" s="1"/>
  <c r="BF1124" i="1"/>
  <c r="BJ1122" i="1"/>
  <c r="BG1124" i="1" l="1"/>
  <c r="BH1123" i="1" s="1"/>
  <c r="BI1123" i="1" s="1"/>
  <c r="BF1125" i="1"/>
  <c r="BJ1123" i="1"/>
  <c r="BG1125" i="1" l="1"/>
  <c r="BH1124" i="1" s="1"/>
  <c r="BI1124" i="1" s="1"/>
  <c r="BF1126" i="1"/>
  <c r="BJ1124" i="1"/>
  <c r="BG1126" i="1" l="1"/>
  <c r="BH1125" i="1" s="1"/>
  <c r="BI1125" i="1" s="1"/>
  <c r="BF1127" i="1"/>
  <c r="BJ1125" i="1"/>
  <c r="BG1127" i="1" l="1"/>
  <c r="BH1126" i="1" s="1"/>
  <c r="BI1126" i="1" s="1"/>
  <c r="BF1128" i="1"/>
  <c r="BJ1126" i="1"/>
  <c r="BG1128" i="1" l="1"/>
  <c r="BH1127" i="1" s="1"/>
  <c r="BI1127" i="1" s="1"/>
  <c r="BF1129" i="1"/>
  <c r="BJ1127" i="1"/>
  <c r="BG1129" i="1" l="1"/>
  <c r="BH1128" i="1" s="1"/>
  <c r="BI1128" i="1" s="1"/>
  <c r="BF1130" i="1"/>
  <c r="BJ1128" i="1"/>
  <c r="BG1130" i="1" l="1"/>
  <c r="BH1129" i="1" s="1"/>
  <c r="BI1129" i="1" s="1"/>
  <c r="BF1131" i="1"/>
  <c r="BJ1129" i="1"/>
  <c r="BG1131" i="1" l="1"/>
  <c r="BH1130" i="1" s="1"/>
  <c r="BI1130" i="1" s="1"/>
  <c r="BF1132" i="1"/>
  <c r="BJ1130" i="1"/>
  <c r="BG1132" i="1" l="1"/>
  <c r="BH1131" i="1" s="1"/>
  <c r="BI1131" i="1" s="1"/>
  <c r="BF1133" i="1"/>
  <c r="BJ1131" i="1"/>
  <c r="BG1133" i="1" l="1"/>
  <c r="BH1132" i="1" s="1"/>
  <c r="BI1132" i="1" s="1"/>
  <c r="BF1134" i="1"/>
  <c r="BJ1132" i="1"/>
  <c r="BG1134" i="1" l="1"/>
  <c r="BH1133" i="1" s="1"/>
  <c r="BI1133" i="1" s="1"/>
  <c r="BF1135" i="1"/>
  <c r="BJ1133" i="1"/>
  <c r="BG1135" i="1" l="1"/>
  <c r="BH1134" i="1" s="1"/>
  <c r="BI1134" i="1" s="1"/>
  <c r="BF1136" i="1"/>
  <c r="BJ1134" i="1"/>
  <c r="BG1136" i="1" l="1"/>
  <c r="BH1135" i="1" s="1"/>
  <c r="BI1135" i="1" s="1"/>
  <c r="BF1137" i="1"/>
  <c r="BJ1135" i="1"/>
  <c r="BG1137" i="1" l="1"/>
  <c r="BH1136" i="1" s="1"/>
  <c r="BI1136" i="1" s="1"/>
  <c r="BF1138" i="1"/>
  <c r="BJ1136" i="1"/>
  <c r="BG1138" i="1" l="1"/>
  <c r="BH1137" i="1" s="1"/>
  <c r="BI1137" i="1" s="1"/>
  <c r="BF1139" i="1"/>
  <c r="BJ1137" i="1"/>
  <c r="BG1139" i="1" l="1"/>
  <c r="BH1138" i="1" s="1"/>
  <c r="BI1138" i="1" s="1"/>
  <c r="BF1140" i="1"/>
  <c r="BJ1138" i="1"/>
  <c r="BG1140" i="1" l="1"/>
  <c r="BH1139" i="1" s="1"/>
  <c r="BI1139" i="1" s="1"/>
  <c r="BF1141" i="1"/>
  <c r="BJ1139" i="1"/>
  <c r="BG1141" i="1" l="1"/>
  <c r="BH1140" i="1" s="1"/>
  <c r="BI1140" i="1" s="1"/>
  <c r="BF1142" i="1"/>
  <c r="BJ1140" i="1"/>
  <c r="BG1142" i="1" l="1"/>
  <c r="BH1141" i="1" s="1"/>
  <c r="BI1141" i="1" s="1"/>
  <c r="BF1143" i="1"/>
  <c r="BJ1141" i="1"/>
  <c r="BG1143" i="1" l="1"/>
  <c r="BH1142" i="1" s="1"/>
  <c r="BI1142" i="1" s="1"/>
  <c r="BF1144" i="1"/>
  <c r="BJ1142" i="1"/>
  <c r="BG1144" i="1" l="1"/>
  <c r="BH1143" i="1" s="1"/>
  <c r="BI1143" i="1" s="1"/>
  <c r="BF1145" i="1"/>
  <c r="BJ1143" i="1"/>
  <c r="BG1145" i="1" l="1"/>
  <c r="BH1144" i="1" s="1"/>
  <c r="BI1144" i="1" s="1"/>
  <c r="BF1146" i="1"/>
  <c r="BJ1144" i="1"/>
  <c r="BG1146" i="1" l="1"/>
  <c r="BH1145" i="1" s="1"/>
  <c r="BI1145" i="1" s="1"/>
  <c r="BF1147" i="1"/>
  <c r="BJ1145" i="1"/>
  <c r="BG1147" i="1" l="1"/>
  <c r="BH1146" i="1" s="1"/>
  <c r="BI1146" i="1" s="1"/>
  <c r="BF1148" i="1"/>
  <c r="BJ1146" i="1"/>
  <c r="BG1148" i="1" l="1"/>
  <c r="BH1147" i="1" s="1"/>
  <c r="BI1147" i="1" s="1"/>
  <c r="BF1149" i="1"/>
  <c r="BJ1147" i="1"/>
  <c r="BG1149" i="1" l="1"/>
  <c r="BH1148" i="1" s="1"/>
  <c r="BI1148" i="1" s="1"/>
  <c r="BF1150" i="1"/>
  <c r="BJ1148" i="1"/>
  <c r="BG1150" i="1" l="1"/>
  <c r="BH1149" i="1" s="1"/>
  <c r="BI1149" i="1" s="1"/>
  <c r="BF1151" i="1"/>
  <c r="BJ1149" i="1"/>
  <c r="BG1151" i="1" l="1"/>
  <c r="BH1150" i="1" s="1"/>
  <c r="BI1150" i="1" s="1"/>
  <c r="BF1152" i="1"/>
  <c r="BJ1150" i="1"/>
  <c r="BG1152" i="1" l="1"/>
  <c r="BH1151" i="1" s="1"/>
  <c r="BI1151" i="1" s="1"/>
  <c r="BF1153" i="1"/>
  <c r="BJ1151" i="1"/>
  <c r="BG1153" i="1" l="1"/>
  <c r="BH1152" i="1" s="1"/>
  <c r="BI1152" i="1" s="1"/>
  <c r="BF1154" i="1"/>
  <c r="BJ1152" i="1"/>
  <c r="BG1154" i="1" l="1"/>
  <c r="BH1153" i="1" s="1"/>
  <c r="BI1153" i="1" s="1"/>
  <c r="BF1155" i="1"/>
  <c r="BJ1153" i="1"/>
  <c r="BG1155" i="1" l="1"/>
  <c r="BH1154" i="1" s="1"/>
  <c r="BI1154" i="1" s="1"/>
  <c r="BF1156" i="1"/>
  <c r="BJ1154" i="1"/>
  <c r="BG1156" i="1" l="1"/>
  <c r="BH1155" i="1" s="1"/>
  <c r="BI1155" i="1" s="1"/>
  <c r="BF1157" i="1"/>
  <c r="BJ1155" i="1"/>
  <c r="BG1157" i="1" l="1"/>
  <c r="BH1156" i="1" s="1"/>
  <c r="BI1156" i="1" s="1"/>
  <c r="BF1158" i="1"/>
  <c r="BJ1156" i="1"/>
  <c r="BG1158" i="1" l="1"/>
  <c r="BH1157" i="1" s="1"/>
  <c r="BI1157" i="1" s="1"/>
  <c r="BF1159" i="1"/>
  <c r="BJ1157" i="1"/>
  <c r="BG1159" i="1" l="1"/>
  <c r="BH1158" i="1" s="1"/>
  <c r="BI1158" i="1" s="1"/>
  <c r="BF1160" i="1"/>
  <c r="BJ1158" i="1"/>
  <c r="BG1160" i="1" l="1"/>
  <c r="BH1159" i="1" s="1"/>
  <c r="BI1159" i="1" s="1"/>
  <c r="BF1161" i="1"/>
  <c r="BJ1159" i="1"/>
  <c r="BG1161" i="1" l="1"/>
  <c r="BH1160" i="1" s="1"/>
  <c r="BI1160" i="1" s="1"/>
  <c r="BF1162" i="1"/>
  <c r="BJ1160" i="1"/>
  <c r="BG1162" i="1" l="1"/>
  <c r="BH1161" i="1" s="1"/>
  <c r="BI1161" i="1" s="1"/>
  <c r="BF1163" i="1"/>
  <c r="BJ1161" i="1"/>
  <c r="BG1163" i="1" l="1"/>
  <c r="BH1162" i="1" s="1"/>
  <c r="BI1162" i="1" s="1"/>
  <c r="BF1164" i="1"/>
  <c r="BJ1162" i="1"/>
  <c r="BG1164" i="1" l="1"/>
  <c r="BH1163" i="1" s="1"/>
  <c r="BI1163" i="1" s="1"/>
  <c r="BF1165" i="1"/>
  <c r="BJ1163" i="1"/>
  <c r="BG1165" i="1" l="1"/>
  <c r="BH1164" i="1" s="1"/>
  <c r="BI1164" i="1" s="1"/>
  <c r="BF1166" i="1"/>
  <c r="BJ1164" i="1"/>
  <c r="BG1166" i="1" l="1"/>
  <c r="BH1165" i="1" s="1"/>
  <c r="BI1165" i="1" s="1"/>
  <c r="BF1167" i="1"/>
  <c r="BJ1165" i="1"/>
  <c r="BG1167" i="1" l="1"/>
  <c r="BH1166" i="1" s="1"/>
  <c r="BI1166" i="1" s="1"/>
  <c r="BF1168" i="1"/>
  <c r="BJ1166" i="1"/>
  <c r="BG1168" i="1" l="1"/>
  <c r="BH1167" i="1" s="1"/>
  <c r="BI1167" i="1" s="1"/>
  <c r="BF1169" i="1"/>
  <c r="BJ1167" i="1"/>
  <c r="BG1169" i="1" l="1"/>
  <c r="BH1168" i="1" s="1"/>
  <c r="BI1168" i="1" s="1"/>
  <c r="BF1170" i="1"/>
  <c r="BJ1168" i="1"/>
  <c r="BG1170" i="1" l="1"/>
  <c r="BH1169" i="1" s="1"/>
  <c r="BI1169" i="1" s="1"/>
  <c r="BF1171" i="1"/>
  <c r="BJ1169" i="1"/>
  <c r="BG1171" i="1" l="1"/>
  <c r="BH1170" i="1" s="1"/>
  <c r="BI1170" i="1" s="1"/>
  <c r="BF1172" i="1"/>
  <c r="BJ1170" i="1"/>
  <c r="BG1172" i="1" l="1"/>
  <c r="BH1171" i="1" s="1"/>
  <c r="BI1171" i="1" s="1"/>
  <c r="BF1173" i="1"/>
  <c r="BJ1171" i="1"/>
  <c r="BG1173" i="1" l="1"/>
  <c r="BH1172" i="1" s="1"/>
  <c r="BI1172" i="1" s="1"/>
  <c r="BF1174" i="1"/>
  <c r="BJ1172" i="1"/>
  <c r="BG1174" i="1" l="1"/>
  <c r="BH1173" i="1" s="1"/>
  <c r="BI1173" i="1" s="1"/>
  <c r="BF1175" i="1"/>
  <c r="BJ1173" i="1"/>
  <c r="BG1175" i="1" l="1"/>
  <c r="BH1174" i="1" s="1"/>
  <c r="BI1174" i="1" s="1"/>
  <c r="BF1176" i="1"/>
  <c r="BJ1174" i="1"/>
  <c r="BG1176" i="1" l="1"/>
  <c r="BH1175" i="1" s="1"/>
  <c r="BI1175" i="1" s="1"/>
  <c r="BF1177" i="1"/>
  <c r="BJ1175" i="1"/>
  <c r="BG1177" i="1" l="1"/>
  <c r="BH1176" i="1" s="1"/>
  <c r="BI1176" i="1" s="1"/>
  <c r="BF1178" i="1"/>
  <c r="BJ1176" i="1"/>
  <c r="BG1178" i="1" l="1"/>
  <c r="BH1177" i="1" s="1"/>
  <c r="BI1177" i="1" s="1"/>
  <c r="BF1179" i="1"/>
  <c r="BJ1177" i="1"/>
  <c r="BG1179" i="1" l="1"/>
  <c r="BH1178" i="1" s="1"/>
  <c r="BI1178" i="1" s="1"/>
  <c r="BF1180" i="1"/>
  <c r="BJ1178" i="1"/>
  <c r="BG1180" i="1" l="1"/>
  <c r="BH1179" i="1" s="1"/>
  <c r="BI1179" i="1" s="1"/>
  <c r="BF1181" i="1"/>
  <c r="BJ1179" i="1"/>
  <c r="BG1181" i="1" l="1"/>
  <c r="BH1180" i="1" s="1"/>
  <c r="BI1180" i="1" s="1"/>
  <c r="BF1182" i="1"/>
  <c r="BJ1180" i="1"/>
  <c r="BG1182" i="1" l="1"/>
  <c r="BH1181" i="1" s="1"/>
  <c r="BI1181" i="1" s="1"/>
  <c r="BF1183" i="1"/>
  <c r="BJ1181" i="1"/>
  <c r="BG1183" i="1" l="1"/>
  <c r="BH1182" i="1" s="1"/>
  <c r="BI1182" i="1" s="1"/>
  <c r="BF1184" i="1"/>
  <c r="BJ1182" i="1"/>
  <c r="BG1184" i="1" l="1"/>
  <c r="BH1183" i="1" s="1"/>
  <c r="BI1183" i="1" s="1"/>
  <c r="BF1185" i="1"/>
  <c r="BJ1183" i="1"/>
  <c r="BG1185" i="1" l="1"/>
  <c r="BH1184" i="1" s="1"/>
  <c r="BI1184" i="1" s="1"/>
  <c r="BF1186" i="1"/>
  <c r="BJ1184" i="1"/>
  <c r="BG1186" i="1" l="1"/>
  <c r="BH1185" i="1" s="1"/>
  <c r="BI1185" i="1" s="1"/>
  <c r="BF1187" i="1"/>
  <c r="BJ1185" i="1"/>
  <c r="BG1187" i="1" l="1"/>
  <c r="BH1186" i="1" s="1"/>
  <c r="BI1186" i="1" s="1"/>
  <c r="BF1188" i="1"/>
  <c r="BJ1186" i="1"/>
  <c r="BG1188" i="1" l="1"/>
  <c r="BH1187" i="1" s="1"/>
  <c r="BI1187" i="1" s="1"/>
  <c r="BF1189" i="1"/>
  <c r="BJ1187" i="1"/>
  <c r="BG1189" i="1" l="1"/>
  <c r="BH1188" i="1" s="1"/>
  <c r="BI1188" i="1" s="1"/>
  <c r="BF1190" i="1"/>
  <c r="BJ1188" i="1"/>
  <c r="BG1190" i="1" l="1"/>
  <c r="BH1189" i="1" s="1"/>
  <c r="BI1189" i="1" s="1"/>
  <c r="BF1191" i="1"/>
  <c r="BJ1189" i="1"/>
  <c r="BG1191" i="1" l="1"/>
  <c r="BH1190" i="1" s="1"/>
  <c r="BI1190" i="1" s="1"/>
  <c r="BF1192" i="1"/>
  <c r="BJ1190" i="1"/>
  <c r="BG1192" i="1" l="1"/>
  <c r="BH1191" i="1" s="1"/>
  <c r="BI1191" i="1" s="1"/>
  <c r="BF1193" i="1"/>
  <c r="BJ1191" i="1"/>
  <c r="BG1193" i="1" l="1"/>
  <c r="BH1192" i="1" s="1"/>
  <c r="BI1192" i="1" s="1"/>
  <c r="BF1194" i="1"/>
  <c r="BJ1192" i="1"/>
  <c r="BG1194" i="1" l="1"/>
  <c r="BH1193" i="1" s="1"/>
  <c r="BI1193" i="1" s="1"/>
  <c r="BF1195" i="1"/>
  <c r="BJ1193" i="1"/>
  <c r="BG1195" i="1" l="1"/>
  <c r="BH1194" i="1" s="1"/>
  <c r="BI1194" i="1" s="1"/>
  <c r="BF1196" i="1"/>
  <c r="BJ1194" i="1"/>
  <c r="BG1196" i="1" l="1"/>
  <c r="BH1195" i="1" s="1"/>
  <c r="BI1195" i="1" s="1"/>
  <c r="BF1197" i="1"/>
  <c r="BJ1195" i="1"/>
  <c r="BG1197" i="1" l="1"/>
  <c r="BH1196" i="1" s="1"/>
  <c r="BI1196" i="1" s="1"/>
  <c r="BF1198" i="1"/>
  <c r="BJ1196" i="1"/>
  <c r="BG1198" i="1" l="1"/>
  <c r="BH1197" i="1" s="1"/>
  <c r="BI1197" i="1" s="1"/>
  <c r="BF1199" i="1"/>
  <c r="BJ1197" i="1"/>
  <c r="BG1199" i="1" l="1"/>
  <c r="BH1198" i="1" s="1"/>
  <c r="BI1198" i="1" s="1"/>
  <c r="BF1200" i="1"/>
  <c r="BJ1198" i="1"/>
  <c r="BG1200" i="1" l="1"/>
  <c r="BH1199" i="1" s="1"/>
  <c r="BI1199" i="1" s="1"/>
  <c r="BF1201" i="1"/>
  <c r="BJ1199" i="1"/>
  <c r="BG1201" i="1" l="1"/>
  <c r="BH1200" i="1" s="1"/>
  <c r="BI1200" i="1" s="1"/>
  <c r="BF1202" i="1"/>
  <c r="BJ1200" i="1"/>
  <c r="BG1202" i="1" l="1"/>
  <c r="BH1201" i="1" s="1"/>
  <c r="BI1201" i="1" s="1"/>
  <c r="BF1203" i="1"/>
  <c r="BJ1201" i="1"/>
  <c r="BG1203" i="1" l="1"/>
  <c r="BH1202" i="1" s="1"/>
  <c r="BI1202" i="1" s="1"/>
  <c r="BF1204" i="1"/>
  <c r="BJ1202" i="1"/>
  <c r="BG1204" i="1" l="1"/>
  <c r="BH1203" i="1" s="1"/>
  <c r="BI1203" i="1" s="1"/>
  <c r="BF1205" i="1"/>
  <c r="BJ1203" i="1"/>
  <c r="BG1205" i="1" l="1"/>
  <c r="BH1204" i="1" s="1"/>
  <c r="BI1204" i="1" s="1"/>
  <c r="BF1206" i="1"/>
  <c r="BJ1204" i="1"/>
  <c r="BG1206" i="1" l="1"/>
  <c r="BH1205" i="1" s="1"/>
  <c r="BI1205" i="1" s="1"/>
  <c r="BF1207" i="1"/>
  <c r="BJ1205" i="1"/>
  <c r="BG1207" i="1" l="1"/>
  <c r="BH1206" i="1" s="1"/>
  <c r="BI1206" i="1" s="1"/>
  <c r="BF1208" i="1"/>
  <c r="BJ1206" i="1"/>
  <c r="BG1208" i="1" l="1"/>
  <c r="BH1207" i="1" s="1"/>
  <c r="BI1207" i="1" s="1"/>
  <c r="BF1209" i="1"/>
  <c r="BJ1207" i="1"/>
  <c r="BG1209" i="1" l="1"/>
  <c r="BH1208" i="1" s="1"/>
  <c r="BI1208" i="1" s="1"/>
  <c r="BF1210" i="1"/>
  <c r="BJ1208" i="1"/>
  <c r="BG1210" i="1" l="1"/>
  <c r="BH1209" i="1" s="1"/>
  <c r="BI1209" i="1" s="1"/>
  <c r="BF1211" i="1"/>
  <c r="BJ1209" i="1"/>
  <c r="BG1211" i="1" l="1"/>
  <c r="BH1210" i="1" s="1"/>
  <c r="BI1210" i="1" s="1"/>
  <c r="BF1212" i="1"/>
  <c r="BJ1210" i="1"/>
  <c r="BG1212" i="1" l="1"/>
  <c r="BH1211" i="1" s="1"/>
  <c r="BI1211" i="1" s="1"/>
  <c r="BF1213" i="1"/>
  <c r="BJ1211" i="1"/>
  <c r="BG1213" i="1" l="1"/>
  <c r="BH1212" i="1" s="1"/>
  <c r="BI1212" i="1" s="1"/>
  <c r="BF1214" i="1"/>
  <c r="BJ1212" i="1"/>
  <c r="BG1214" i="1" l="1"/>
  <c r="BH1213" i="1" s="1"/>
  <c r="BI1213" i="1" s="1"/>
  <c r="BF1215" i="1"/>
  <c r="BJ1213" i="1"/>
  <c r="BG1215" i="1" l="1"/>
  <c r="BH1214" i="1" s="1"/>
  <c r="BI1214" i="1" s="1"/>
  <c r="BF1216" i="1"/>
  <c r="BJ1214" i="1"/>
  <c r="BG1216" i="1" l="1"/>
  <c r="BH1215" i="1" s="1"/>
  <c r="BI1215" i="1" s="1"/>
  <c r="BF1217" i="1"/>
  <c r="BJ1215" i="1"/>
  <c r="BG1217" i="1" l="1"/>
  <c r="BH1216" i="1" s="1"/>
  <c r="BI1216" i="1" s="1"/>
  <c r="BF1218" i="1"/>
  <c r="BJ1216" i="1"/>
  <c r="BG1218" i="1" l="1"/>
  <c r="BH1217" i="1" s="1"/>
  <c r="BI1217" i="1" s="1"/>
  <c r="BF1219" i="1"/>
  <c r="BJ1217" i="1"/>
  <c r="BG1219" i="1" l="1"/>
  <c r="BH1218" i="1" s="1"/>
  <c r="BI1218" i="1" s="1"/>
  <c r="BF1220" i="1"/>
  <c r="BJ1218" i="1"/>
  <c r="BG1220" i="1" l="1"/>
  <c r="BH1219" i="1" s="1"/>
  <c r="BI1219" i="1" s="1"/>
  <c r="BF1221" i="1"/>
  <c r="BJ1219" i="1"/>
  <c r="BG1221" i="1" l="1"/>
  <c r="BH1220" i="1" s="1"/>
  <c r="BI1220" i="1" s="1"/>
  <c r="BF1222" i="1"/>
  <c r="BJ1220" i="1"/>
  <c r="BG1222" i="1" l="1"/>
  <c r="BH1221" i="1" s="1"/>
  <c r="BI1221" i="1" s="1"/>
  <c r="BF1223" i="1"/>
  <c r="BJ1221" i="1"/>
  <c r="BG1223" i="1" l="1"/>
  <c r="BH1222" i="1" s="1"/>
  <c r="BI1222" i="1" s="1"/>
  <c r="BF1224" i="1"/>
  <c r="BJ1222" i="1"/>
  <c r="BG1224" i="1" l="1"/>
  <c r="BH1223" i="1" s="1"/>
  <c r="BI1223" i="1" s="1"/>
  <c r="BF1225" i="1"/>
  <c r="BJ1223" i="1"/>
  <c r="BG1225" i="1" l="1"/>
  <c r="BH1224" i="1" s="1"/>
  <c r="BI1224" i="1" s="1"/>
  <c r="BF1226" i="1"/>
  <c r="BJ1224" i="1"/>
  <c r="BG1226" i="1" l="1"/>
  <c r="BH1225" i="1" s="1"/>
  <c r="BI1225" i="1" s="1"/>
  <c r="BF1227" i="1"/>
  <c r="BJ1225" i="1"/>
  <c r="BG1227" i="1" l="1"/>
  <c r="BH1226" i="1" s="1"/>
  <c r="BI1226" i="1" s="1"/>
  <c r="BF1228" i="1"/>
  <c r="BJ1226" i="1"/>
  <c r="BG1228" i="1" l="1"/>
  <c r="BH1227" i="1" s="1"/>
  <c r="BI1227" i="1" s="1"/>
  <c r="BF1229" i="1"/>
  <c r="BJ1227" i="1"/>
  <c r="BG1229" i="1" l="1"/>
  <c r="BH1228" i="1" s="1"/>
  <c r="BI1228" i="1" s="1"/>
  <c r="BF1230" i="1"/>
  <c r="BJ1228" i="1"/>
  <c r="BG1230" i="1" l="1"/>
  <c r="BH1229" i="1" s="1"/>
  <c r="BI1229" i="1" s="1"/>
  <c r="BF1231" i="1"/>
  <c r="BJ1229" i="1"/>
  <c r="BG1231" i="1" l="1"/>
  <c r="BH1230" i="1" s="1"/>
  <c r="BI1230" i="1" s="1"/>
  <c r="BF1232" i="1"/>
  <c r="BJ1230" i="1"/>
  <c r="BG1232" i="1" l="1"/>
  <c r="BH1231" i="1" s="1"/>
  <c r="BI1231" i="1" s="1"/>
  <c r="BF1233" i="1"/>
  <c r="BJ1231" i="1"/>
  <c r="BG1233" i="1" l="1"/>
  <c r="BH1232" i="1" s="1"/>
  <c r="BI1232" i="1" s="1"/>
  <c r="BF1234" i="1"/>
  <c r="BJ1232" i="1"/>
  <c r="BG1234" i="1" l="1"/>
  <c r="BH1233" i="1" s="1"/>
  <c r="BI1233" i="1" s="1"/>
  <c r="BF1235" i="1"/>
  <c r="BJ1233" i="1"/>
  <c r="BG1235" i="1" l="1"/>
  <c r="BH1234" i="1" s="1"/>
  <c r="BI1234" i="1" s="1"/>
  <c r="BF1236" i="1"/>
  <c r="BJ1234" i="1"/>
  <c r="BG1236" i="1" l="1"/>
  <c r="BH1235" i="1" s="1"/>
  <c r="BI1235" i="1" s="1"/>
  <c r="BF1237" i="1"/>
  <c r="BJ1235" i="1"/>
  <c r="BG1237" i="1" l="1"/>
  <c r="BH1236" i="1" s="1"/>
  <c r="BI1236" i="1" s="1"/>
  <c r="BF1238" i="1"/>
  <c r="BJ1236" i="1"/>
  <c r="BG1238" i="1" l="1"/>
  <c r="BH1237" i="1" s="1"/>
  <c r="BI1237" i="1" s="1"/>
  <c r="BF1239" i="1"/>
  <c r="BJ1237" i="1"/>
  <c r="BG1239" i="1" l="1"/>
  <c r="BH1238" i="1" s="1"/>
  <c r="BI1238" i="1" s="1"/>
  <c r="BF1240" i="1"/>
  <c r="BJ1238" i="1"/>
  <c r="BG1240" i="1" l="1"/>
  <c r="BH1239" i="1" s="1"/>
  <c r="BI1239" i="1" s="1"/>
  <c r="BF1241" i="1"/>
  <c r="BJ1239" i="1"/>
  <c r="BG1241" i="1" l="1"/>
  <c r="BH1240" i="1" s="1"/>
  <c r="BI1240" i="1" s="1"/>
  <c r="BF1242" i="1"/>
  <c r="BJ1240" i="1"/>
  <c r="BG1242" i="1" l="1"/>
  <c r="BH1241" i="1" s="1"/>
  <c r="BI1241" i="1" s="1"/>
  <c r="BF1243" i="1"/>
  <c r="BJ1241" i="1"/>
  <c r="BG1243" i="1" l="1"/>
  <c r="BH1242" i="1" s="1"/>
  <c r="BI1242" i="1" s="1"/>
  <c r="BF1244" i="1"/>
  <c r="BJ1242" i="1"/>
  <c r="BG1244" i="1" l="1"/>
  <c r="BH1243" i="1" s="1"/>
  <c r="BI1243" i="1" s="1"/>
  <c r="BF1245" i="1"/>
  <c r="BJ1243" i="1"/>
  <c r="BG1245" i="1" l="1"/>
  <c r="BH1244" i="1" s="1"/>
  <c r="BI1244" i="1" s="1"/>
  <c r="BF1246" i="1"/>
  <c r="BJ1244" i="1"/>
  <c r="BG1246" i="1" l="1"/>
  <c r="BH1245" i="1" s="1"/>
  <c r="BI1245" i="1" s="1"/>
  <c r="BF1247" i="1"/>
  <c r="BJ1245" i="1"/>
  <c r="BG1247" i="1" l="1"/>
  <c r="BH1246" i="1" s="1"/>
  <c r="BI1246" i="1" s="1"/>
  <c r="BF1248" i="1"/>
  <c r="BJ1246" i="1"/>
  <c r="BG1248" i="1" l="1"/>
  <c r="BH1247" i="1" s="1"/>
  <c r="BI1247" i="1" s="1"/>
  <c r="BF1249" i="1"/>
  <c r="BJ1247" i="1"/>
  <c r="BG1249" i="1" l="1"/>
  <c r="BH1248" i="1" s="1"/>
  <c r="BI1248" i="1" s="1"/>
  <c r="BF1250" i="1"/>
  <c r="BJ1248" i="1"/>
  <c r="BG1250" i="1" l="1"/>
  <c r="BH1249" i="1" s="1"/>
  <c r="BI1249" i="1" s="1"/>
  <c r="BF1251" i="1"/>
  <c r="BJ1249" i="1"/>
  <c r="BG1251" i="1" l="1"/>
  <c r="BH1250" i="1" s="1"/>
  <c r="BI1250" i="1" s="1"/>
  <c r="BF1252" i="1"/>
  <c r="BJ1250" i="1"/>
  <c r="BG1252" i="1" l="1"/>
  <c r="BH1251" i="1" s="1"/>
  <c r="BI1251" i="1" s="1"/>
  <c r="BF1253" i="1"/>
  <c r="BJ1251" i="1"/>
  <c r="BG1253" i="1" l="1"/>
  <c r="BH1252" i="1" s="1"/>
  <c r="BI1252" i="1" s="1"/>
  <c r="BF1254" i="1"/>
  <c r="BJ1252" i="1"/>
  <c r="BG1254" i="1" l="1"/>
  <c r="BH1253" i="1" s="1"/>
  <c r="BI1253" i="1" s="1"/>
  <c r="BF1255" i="1"/>
  <c r="BJ1253" i="1"/>
  <c r="BG1255" i="1" l="1"/>
  <c r="BH1254" i="1" s="1"/>
  <c r="BI1254" i="1" s="1"/>
  <c r="BF1256" i="1"/>
  <c r="BJ1254" i="1"/>
  <c r="BG1256" i="1" l="1"/>
  <c r="BH1255" i="1" s="1"/>
  <c r="BI1255" i="1" s="1"/>
  <c r="BF1257" i="1"/>
  <c r="BJ1255" i="1"/>
  <c r="BG1257" i="1" l="1"/>
  <c r="BH1256" i="1" s="1"/>
  <c r="BI1256" i="1" s="1"/>
  <c r="BF1258" i="1"/>
  <c r="BJ1256" i="1"/>
  <c r="BG1258" i="1" l="1"/>
  <c r="BH1257" i="1" s="1"/>
  <c r="BI1257" i="1" s="1"/>
  <c r="BF1259" i="1"/>
  <c r="BJ1257" i="1"/>
  <c r="BG1259" i="1" l="1"/>
  <c r="BH1258" i="1" s="1"/>
  <c r="BI1258" i="1" s="1"/>
  <c r="BF1260" i="1"/>
  <c r="BJ1258" i="1"/>
  <c r="BG1260" i="1" l="1"/>
  <c r="BH1259" i="1" s="1"/>
  <c r="BI1259" i="1" s="1"/>
  <c r="BF1261" i="1"/>
  <c r="BJ1259" i="1"/>
  <c r="BG1261" i="1" l="1"/>
  <c r="BH1260" i="1" s="1"/>
  <c r="BI1260" i="1" s="1"/>
  <c r="BF1262" i="1"/>
  <c r="BJ1260" i="1"/>
  <c r="BG1262" i="1" l="1"/>
  <c r="BH1261" i="1" s="1"/>
  <c r="BI1261" i="1" s="1"/>
  <c r="BF1263" i="1"/>
  <c r="BJ1261" i="1"/>
  <c r="BG1263" i="1" l="1"/>
  <c r="BH1262" i="1" s="1"/>
  <c r="BI1262" i="1" s="1"/>
  <c r="BF1264" i="1"/>
  <c r="BJ1262" i="1"/>
  <c r="BG1264" i="1" l="1"/>
  <c r="BH1263" i="1" s="1"/>
  <c r="BI1263" i="1" s="1"/>
  <c r="BF1265" i="1"/>
  <c r="BJ1263" i="1"/>
  <c r="BG1265" i="1" l="1"/>
  <c r="BH1264" i="1" s="1"/>
  <c r="BI1264" i="1" s="1"/>
  <c r="BF1266" i="1"/>
  <c r="BJ1264" i="1"/>
  <c r="BG1266" i="1" l="1"/>
  <c r="BH1265" i="1" s="1"/>
  <c r="BI1265" i="1" s="1"/>
  <c r="BF1267" i="1"/>
  <c r="BJ1265" i="1"/>
  <c r="BG1267" i="1" l="1"/>
  <c r="BH1266" i="1" s="1"/>
  <c r="BI1266" i="1" s="1"/>
  <c r="BF1268" i="1"/>
  <c r="BJ1266" i="1"/>
  <c r="BG1268" i="1" l="1"/>
  <c r="BH1267" i="1" s="1"/>
  <c r="BI1267" i="1" s="1"/>
  <c r="BF1269" i="1"/>
  <c r="BJ1267" i="1"/>
  <c r="BG1269" i="1" l="1"/>
  <c r="BH1268" i="1" s="1"/>
  <c r="BI1268" i="1" s="1"/>
  <c r="BF1270" i="1"/>
  <c r="BJ1268" i="1"/>
  <c r="BG1270" i="1" l="1"/>
  <c r="BH1269" i="1" s="1"/>
  <c r="BI1269" i="1" s="1"/>
  <c r="BF1271" i="1"/>
  <c r="BJ1269" i="1"/>
  <c r="BG1271" i="1" l="1"/>
  <c r="BH1270" i="1" s="1"/>
  <c r="BI1270" i="1" s="1"/>
  <c r="BF1272" i="1"/>
  <c r="BJ1270" i="1"/>
  <c r="BG1272" i="1" l="1"/>
  <c r="BH1271" i="1" s="1"/>
  <c r="BI1271" i="1" s="1"/>
  <c r="BF1273" i="1"/>
  <c r="BJ1271" i="1"/>
  <c r="BG1273" i="1" l="1"/>
  <c r="BH1272" i="1" s="1"/>
  <c r="BI1272" i="1" s="1"/>
  <c r="BF1274" i="1"/>
  <c r="BJ1272" i="1"/>
  <c r="BG1274" i="1" l="1"/>
  <c r="BH1273" i="1" s="1"/>
  <c r="BI1273" i="1" s="1"/>
  <c r="BF1275" i="1"/>
  <c r="BJ1273" i="1"/>
  <c r="BG1275" i="1" l="1"/>
  <c r="BH1274" i="1" s="1"/>
  <c r="BI1274" i="1" s="1"/>
  <c r="BF1276" i="1"/>
  <c r="BJ1274" i="1"/>
  <c r="BG1276" i="1" l="1"/>
  <c r="BH1275" i="1" s="1"/>
  <c r="BI1275" i="1" s="1"/>
  <c r="BF1277" i="1"/>
  <c r="BJ1275" i="1"/>
  <c r="BG1277" i="1" l="1"/>
  <c r="BH1276" i="1" s="1"/>
  <c r="BI1276" i="1" s="1"/>
  <c r="BF1278" i="1"/>
  <c r="BJ1276" i="1"/>
  <c r="BG1278" i="1" l="1"/>
  <c r="BH1277" i="1" s="1"/>
  <c r="BI1277" i="1" s="1"/>
  <c r="BF1279" i="1"/>
  <c r="BJ1277" i="1"/>
  <c r="BG1279" i="1" l="1"/>
  <c r="BH1278" i="1" s="1"/>
  <c r="BI1278" i="1" s="1"/>
  <c r="BF1280" i="1"/>
  <c r="BJ1278" i="1"/>
  <c r="BG1280" i="1" l="1"/>
  <c r="BH1279" i="1" s="1"/>
  <c r="BI1279" i="1" s="1"/>
  <c r="BF1281" i="1"/>
  <c r="BJ1279" i="1"/>
  <c r="BG1281" i="1" l="1"/>
  <c r="BH1280" i="1" s="1"/>
  <c r="BI1280" i="1" s="1"/>
  <c r="BF1282" i="1"/>
  <c r="BJ1280" i="1"/>
  <c r="BG1282" i="1" l="1"/>
  <c r="BH1281" i="1" s="1"/>
  <c r="BI1281" i="1" s="1"/>
  <c r="BF1283" i="1"/>
  <c r="BJ1281" i="1"/>
  <c r="BG1283" i="1" l="1"/>
  <c r="BH1282" i="1" s="1"/>
  <c r="BI1282" i="1" s="1"/>
  <c r="BF1284" i="1"/>
  <c r="BJ1282" i="1"/>
  <c r="BG1284" i="1" l="1"/>
  <c r="BH1283" i="1" s="1"/>
  <c r="BI1283" i="1" s="1"/>
  <c r="BF1285" i="1"/>
  <c r="BJ1283" i="1"/>
  <c r="BG1285" i="1" l="1"/>
  <c r="BH1284" i="1" s="1"/>
  <c r="BI1284" i="1" s="1"/>
  <c r="BF1286" i="1"/>
  <c r="BJ1284" i="1"/>
  <c r="BG1286" i="1" l="1"/>
  <c r="BH1285" i="1" s="1"/>
  <c r="BI1285" i="1" s="1"/>
  <c r="BF1287" i="1"/>
  <c r="BJ1285" i="1"/>
  <c r="BG1287" i="1" l="1"/>
  <c r="BH1286" i="1" s="1"/>
  <c r="BI1286" i="1" s="1"/>
  <c r="BF1288" i="1"/>
  <c r="BJ1286" i="1"/>
  <c r="BG1288" i="1" l="1"/>
  <c r="BH1287" i="1" s="1"/>
  <c r="BI1287" i="1" s="1"/>
  <c r="BF1289" i="1"/>
  <c r="BJ1287" i="1"/>
  <c r="BG1289" i="1" l="1"/>
  <c r="BH1288" i="1" s="1"/>
  <c r="BI1288" i="1" s="1"/>
  <c r="BF1290" i="1"/>
  <c r="BJ1288" i="1"/>
  <c r="BG1290" i="1" l="1"/>
  <c r="BH1289" i="1" s="1"/>
  <c r="BI1289" i="1" s="1"/>
  <c r="BF1291" i="1"/>
  <c r="BJ1289" i="1"/>
  <c r="BG1291" i="1" l="1"/>
  <c r="BH1290" i="1" s="1"/>
  <c r="BI1290" i="1" s="1"/>
  <c r="BF1292" i="1"/>
  <c r="BJ1290" i="1"/>
  <c r="BG1292" i="1" l="1"/>
  <c r="BH1291" i="1" s="1"/>
  <c r="BI1291" i="1" s="1"/>
  <c r="BF1293" i="1"/>
  <c r="BJ1291" i="1"/>
  <c r="BG1293" i="1" l="1"/>
  <c r="BH1292" i="1" s="1"/>
  <c r="BI1292" i="1" s="1"/>
  <c r="BF1294" i="1"/>
  <c r="BJ1292" i="1"/>
  <c r="BG1294" i="1" l="1"/>
  <c r="BH1293" i="1" s="1"/>
  <c r="BI1293" i="1" s="1"/>
  <c r="BF1295" i="1"/>
  <c r="BJ1293" i="1"/>
  <c r="BG1295" i="1" l="1"/>
  <c r="BH1294" i="1" s="1"/>
  <c r="BI1294" i="1" s="1"/>
  <c r="BF1296" i="1"/>
  <c r="BJ1294" i="1"/>
  <c r="BG1296" i="1" l="1"/>
  <c r="BH1295" i="1" s="1"/>
  <c r="BI1295" i="1" s="1"/>
  <c r="BF1297" i="1"/>
  <c r="BJ1295" i="1"/>
  <c r="BG1297" i="1" l="1"/>
  <c r="BH1296" i="1" s="1"/>
  <c r="BI1296" i="1" s="1"/>
  <c r="BF1298" i="1"/>
  <c r="BJ1296" i="1"/>
  <c r="BG1298" i="1" l="1"/>
  <c r="BH1297" i="1" s="1"/>
  <c r="BI1297" i="1" s="1"/>
  <c r="BF1299" i="1"/>
  <c r="BJ1297" i="1"/>
  <c r="BG1299" i="1" l="1"/>
  <c r="BH1298" i="1" s="1"/>
  <c r="BF1300" i="1"/>
  <c r="BJ1298" i="1"/>
  <c r="BI1298" i="1"/>
  <c r="BG1300" i="1" l="1"/>
  <c r="BH1299" i="1" s="1"/>
  <c r="BI1299" i="1" s="1"/>
  <c r="BF1301" i="1"/>
  <c r="BJ1299" i="1"/>
  <c r="BG1301" i="1" l="1"/>
  <c r="BH1300" i="1" s="1"/>
  <c r="BI1300" i="1" s="1"/>
  <c r="BF1302" i="1"/>
  <c r="BJ1300" i="1"/>
  <c r="BG1302" i="1" l="1"/>
  <c r="BH1301" i="1" s="1"/>
  <c r="BI1301" i="1" s="1"/>
  <c r="BF1303" i="1"/>
  <c r="BJ1301" i="1"/>
  <c r="BG1303" i="1" l="1"/>
  <c r="BH1302" i="1" s="1"/>
  <c r="BI1302" i="1" s="1"/>
  <c r="BF1304" i="1"/>
  <c r="BJ1302" i="1"/>
  <c r="BG1304" i="1" l="1"/>
  <c r="BH1303" i="1" s="1"/>
  <c r="BF1305" i="1"/>
  <c r="BJ1303" i="1"/>
  <c r="BI1303" i="1"/>
  <c r="BG1305" i="1" l="1"/>
  <c r="BH1304" i="1" s="1"/>
  <c r="BI1304" i="1" s="1"/>
  <c r="BF1306" i="1"/>
  <c r="BJ1304" i="1"/>
  <c r="BG1306" i="1" l="1"/>
  <c r="BH1305" i="1" s="1"/>
  <c r="BI1305" i="1" s="1"/>
  <c r="BF1307" i="1"/>
  <c r="BJ1305" i="1"/>
  <c r="BG1307" i="1" l="1"/>
  <c r="BH1306" i="1" s="1"/>
  <c r="BI1306" i="1" s="1"/>
  <c r="BF1308" i="1"/>
  <c r="BJ1306" i="1"/>
  <c r="BG1308" i="1" l="1"/>
  <c r="BH1307" i="1" s="1"/>
  <c r="BI1307" i="1" s="1"/>
  <c r="BF1309" i="1"/>
  <c r="BJ1307" i="1"/>
  <c r="BG1309" i="1" l="1"/>
  <c r="BH1308" i="1" s="1"/>
  <c r="BI1308" i="1" s="1"/>
  <c r="BF1310" i="1"/>
  <c r="BJ1308" i="1"/>
  <c r="BG1310" i="1" l="1"/>
  <c r="BH1309" i="1" s="1"/>
  <c r="BI1309" i="1" s="1"/>
  <c r="BF1311" i="1"/>
  <c r="BJ1309" i="1"/>
  <c r="BG1311" i="1" l="1"/>
  <c r="BH1310" i="1" s="1"/>
  <c r="BI1310" i="1" s="1"/>
  <c r="BF1312" i="1"/>
  <c r="BJ1310" i="1"/>
  <c r="BG1312" i="1" l="1"/>
  <c r="BH1311" i="1" s="1"/>
  <c r="BI1311" i="1" s="1"/>
  <c r="BF1313" i="1"/>
  <c r="BJ1311" i="1"/>
  <c r="BG1313" i="1" l="1"/>
  <c r="BH1312" i="1" s="1"/>
  <c r="BI1312" i="1" s="1"/>
  <c r="BF1314" i="1"/>
  <c r="BJ1312" i="1"/>
  <c r="BG1314" i="1" l="1"/>
  <c r="BH1313" i="1" s="1"/>
  <c r="BI1313" i="1" s="1"/>
  <c r="BF1315" i="1"/>
  <c r="BJ1313" i="1"/>
  <c r="BG1315" i="1" l="1"/>
  <c r="BH1314" i="1" s="1"/>
  <c r="BI1314" i="1" s="1"/>
  <c r="BF1316" i="1"/>
  <c r="BJ1314" i="1"/>
  <c r="BG1316" i="1" l="1"/>
  <c r="BH1315" i="1" s="1"/>
  <c r="BI1315" i="1" s="1"/>
  <c r="BF1317" i="1"/>
  <c r="BJ1315" i="1"/>
  <c r="BG1317" i="1" l="1"/>
  <c r="BH1316" i="1" s="1"/>
  <c r="BI1316" i="1" s="1"/>
  <c r="BF1318" i="1"/>
  <c r="BJ1316" i="1"/>
  <c r="BG1318" i="1" l="1"/>
  <c r="BH1317" i="1" s="1"/>
  <c r="BI1317" i="1" s="1"/>
  <c r="BF1319" i="1"/>
  <c r="BJ1317" i="1"/>
  <c r="BG1319" i="1" l="1"/>
  <c r="BH1318" i="1" s="1"/>
  <c r="BI1318" i="1" s="1"/>
  <c r="BF1320" i="1"/>
  <c r="BJ1318" i="1"/>
  <c r="BG1320" i="1" l="1"/>
  <c r="BH1319" i="1" s="1"/>
  <c r="BI1319" i="1" s="1"/>
  <c r="BF1321" i="1"/>
  <c r="BJ1319" i="1"/>
  <c r="BG1321" i="1" l="1"/>
  <c r="BH1320" i="1" s="1"/>
  <c r="BI1320" i="1" s="1"/>
  <c r="BF1322" i="1"/>
  <c r="BJ1320" i="1"/>
  <c r="BG1322" i="1" l="1"/>
  <c r="BH1321" i="1" s="1"/>
  <c r="BI1321" i="1" s="1"/>
  <c r="BF1323" i="1"/>
  <c r="BJ1321" i="1"/>
  <c r="BG1323" i="1" l="1"/>
  <c r="BH1322" i="1" s="1"/>
  <c r="BI1322" i="1" s="1"/>
  <c r="BF1324" i="1"/>
  <c r="BJ1322" i="1"/>
  <c r="BG1324" i="1" l="1"/>
  <c r="BH1323" i="1" s="1"/>
  <c r="BI1323" i="1" s="1"/>
  <c r="BF1325" i="1"/>
  <c r="BJ1323" i="1"/>
  <c r="BG1325" i="1" l="1"/>
  <c r="BH1324" i="1" s="1"/>
  <c r="BI1324" i="1" s="1"/>
  <c r="BF1326" i="1"/>
  <c r="BJ1324" i="1"/>
  <c r="BG1326" i="1" l="1"/>
  <c r="BH1325" i="1" s="1"/>
  <c r="BI1325" i="1" s="1"/>
  <c r="BF1327" i="1"/>
  <c r="BJ1325" i="1"/>
  <c r="BG1327" i="1" l="1"/>
  <c r="BH1326" i="1" s="1"/>
  <c r="BI1326" i="1" s="1"/>
  <c r="BF1328" i="1"/>
  <c r="BJ1326" i="1"/>
  <c r="BG1328" i="1" l="1"/>
  <c r="BH1327" i="1" s="1"/>
  <c r="BI1327" i="1" s="1"/>
  <c r="BF1329" i="1"/>
  <c r="BJ1327" i="1"/>
  <c r="BG1329" i="1" l="1"/>
  <c r="BH1328" i="1" s="1"/>
  <c r="BI1328" i="1" s="1"/>
  <c r="BF1330" i="1"/>
  <c r="BJ1328" i="1"/>
  <c r="BG1330" i="1" l="1"/>
  <c r="BH1329" i="1" s="1"/>
  <c r="BI1329" i="1" s="1"/>
  <c r="BF1331" i="1"/>
  <c r="BJ1329" i="1"/>
  <c r="BG1331" i="1" l="1"/>
  <c r="BH1330" i="1" s="1"/>
  <c r="BI1330" i="1" s="1"/>
  <c r="BF1332" i="1"/>
  <c r="BJ1330" i="1"/>
  <c r="BG1332" i="1" l="1"/>
  <c r="BH1331" i="1" s="1"/>
  <c r="BI1331" i="1" s="1"/>
  <c r="BF1333" i="1"/>
  <c r="BJ1331" i="1"/>
  <c r="BG1333" i="1" l="1"/>
  <c r="BH1332" i="1" s="1"/>
  <c r="BI1332" i="1" s="1"/>
  <c r="BF1334" i="1"/>
  <c r="BJ1332" i="1"/>
  <c r="BG1334" i="1" l="1"/>
  <c r="BH1333" i="1" s="1"/>
  <c r="BI1333" i="1" s="1"/>
  <c r="BF1335" i="1"/>
  <c r="BJ1333" i="1"/>
  <c r="BG1335" i="1" l="1"/>
  <c r="BH1334" i="1" s="1"/>
  <c r="BI1334" i="1" s="1"/>
  <c r="BF1336" i="1"/>
  <c r="BJ1334" i="1"/>
  <c r="BG1336" i="1" l="1"/>
  <c r="BH1335" i="1" s="1"/>
  <c r="BI1335" i="1" s="1"/>
  <c r="BF1337" i="1"/>
  <c r="BJ1335" i="1"/>
  <c r="BG1337" i="1" l="1"/>
  <c r="BH1336" i="1" s="1"/>
  <c r="BI1336" i="1" s="1"/>
  <c r="BF1338" i="1"/>
  <c r="BJ1336" i="1"/>
  <c r="BG1338" i="1" l="1"/>
  <c r="BH1337" i="1" s="1"/>
  <c r="BI1337" i="1" s="1"/>
  <c r="BF1339" i="1"/>
  <c r="BJ1337" i="1"/>
  <c r="BG1339" i="1" l="1"/>
  <c r="BH1338" i="1" s="1"/>
  <c r="BI1338" i="1" s="1"/>
  <c r="BF1340" i="1"/>
  <c r="BJ1338" i="1"/>
  <c r="BG1340" i="1" l="1"/>
  <c r="BH1339" i="1" s="1"/>
  <c r="BI1339" i="1" s="1"/>
  <c r="BF1341" i="1"/>
  <c r="BJ1339" i="1"/>
  <c r="BG1341" i="1" l="1"/>
  <c r="BH1340" i="1" s="1"/>
  <c r="BI1340" i="1" s="1"/>
  <c r="BF1342" i="1"/>
  <c r="BJ1340" i="1"/>
  <c r="BG1342" i="1" l="1"/>
  <c r="BH1341" i="1" s="1"/>
  <c r="BI1341" i="1" s="1"/>
  <c r="BF1343" i="1"/>
  <c r="BJ1341" i="1"/>
  <c r="BG1343" i="1" l="1"/>
  <c r="BH1342" i="1" s="1"/>
  <c r="BI1342" i="1" s="1"/>
  <c r="BF1344" i="1"/>
  <c r="BJ1342" i="1"/>
  <c r="BG1344" i="1" l="1"/>
  <c r="BH1343" i="1" s="1"/>
  <c r="BI1343" i="1" s="1"/>
  <c r="BF1345" i="1"/>
  <c r="BJ1343" i="1"/>
  <c r="BG1345" i="1" l="1"/>
  <c r="BH1344" i="1" s="1"/>
  <c r="BI1344" i="1" s="1"/>
  <c r="BF1346" i="1"/>
  <c r="BJ1344" i="1"/>
  <c r="BG1346" i="1" l="1"/>
  <c r="BH1345" i="1" s="1"/>
  <c r="BF1347" i="1"/>
  <c r="BJ1345" i="1"/>
  <c r="BI1345" i="1"/>
  <c r="BG1347" i="1" l="1"/>
  <c r="BH1346" i="1" s="1"/>
  <c r="BI1346" i="1" s="1"/>
  <c r="BF1348" i="1"/>
  <c r="BJ1346" i="1"/>
  <c r="BG1348" i="1" l="1"/>
  <c r="BH1347" i="1" s="1"/>
  <c r="BI1347" i="1" s="1"/>
  <c r="BF1349" i="1"/>
  <c r="BJ1347" i="1"/>
  <c r="BG1349" i="1" l="1"/>
  <c r="BH1348" i="1" s="1"/>
  <c r="BI1348" i="1" s="1"/>
  <c r="BF1350" i="1"/>
  <c r="BJ1348" i="1"/>
  <c r="BG1350" i="1" l="1"/>
  <c r="BH1349" i="1" s="1"/>
  <c r="BI1349" i="1" s="1"/>
  <c r="BF1351" i="1"/>
  <c r="BJ1349" i="1"/>
  <c r="BG1351" i="1" l="1"/>
  <c r="BH1350" i="1" s="1"/>
  <c r="BI1350" i="1" s="1"/>
  <c r="BF1352" i="1"/>
  <c r="BJ1350" i="1"/>
  <c r="BG1352" i="1" l="1"/>
  <c r="BH1351" i="1" s="1"/>
  <c r="BI1351" i="1" s="1"/>
  <c r="BF1353" i="1"/>
  <c r="BJ1351" i="1"/>
  <c r="BG1353" i="1" l="1"/>
  <c r="BH1352" i="1" s="1"/>
  <c r="BI1352" i="1" s="1"/>
  <c r="BF1354" i="1"/>
  <c r="BJ1352" i="1"/>
  <c r="BG1354" i="1" l="1"/>
  <c r="BH1353" i="1" s="1"/>
  <c r="BI1353" i="1" s="1"/>
  <c r="BF1355" i="1"/>
  <c r="BJ1353" i="1"/>
  <c r="BG1355" i="1" l="1"/>
  <c r="BH1354" i="1" s="1"/>
  <c r="BI1354" i="1" s="1"/>
  <c r="BF1356" i="1"/>
  <c r="BJ1354" i="1"/>
  <c r="BG1356" i="1" l="1"/>
  <c r="BH1355" i="1" s="1"/>
  <c r="BI1355" i="1" s="1"/>
  <c r="BF1357" i="1"/>
  <c r="BJ1355" i="1"/>
  <c r="BG1357" i="1" l="1"/>
  <c r="BH1356" i="1" s="1"/>
  <c r="BI1356" i="1" s="1"/>
  <c r="BF1358" i="1"/>
  <c r="BJ1356" i="1"/>
  <c r="BG1358" i="1" l="1"/>
  <c r="BH1357" i="1" s="1"/>
  <c r="BI1357" i="1" s="1"/>
  <c r="BF1359" i="1"/>
  <c r="BJ1357" i="1"/>
  <c r="BG1359" i="1" l="1"/>
  <c r="BH1358" i="1" s="1"/>
  <c r="BI1358" i="1" s="1"/>
  <c r="BF1360" i="1"/>
  <c r="BJ1358" i="1"/>
  <c r="BG1360" i="1" l="1"/>
  <c r="BH1359" i="1" s="1"/>
  <c r="BI1359" i="1" s="1"/>
  <c r="BF1361" i="1"/>
  <c r="BJ1359" i="1"/>
  <c r="BG1361" i="1" l="1"/>
  <c r="BH1360" i="1" s="1"/>
  <c r="BI1360" i="1" s="1"/>
  <c r="BF1362" i="1"/>
  <c r="BJ1360" i="1"/>
  <c r="BG1362" i="1" l="1"/>
  <c r="BH1361" i="1" s="1"/>
  <c r="BI1361" i="1" s="1"/>
  <c r="BF1363" i="1"/>
  <c r="BJ1361" i="1"/>
  <c r="BG1363" i="1" l="1"/>
  <c r="BH1362" i="1" s="1"/>
  <c r="BI1362" i="1" s="1"/>
  <c r="BF1364" i="1"/>
  <c r="BJ1362" i="1"/>
  <c r="BG1364" i="1" l="1"/>
  <c r="BH1363" i="1" s="1"/>
  <c r="BI1363" i="1" s="1"/>
  <c r="BF1365" i="1"/>
  <c r="BJ1363" i="1"/>
  <c r="BG1365" i="1" l="1"/>
  <c r="BH1364" i="1" s="1"/>
  <c r="BI1364" i="1" s="1"/>
  <c r="BF1366" i="1"/>
  <c r="BJ1364" i="1"/>
  <c r="BG1366" i="1" l="1"/>
  <c r="BH1365" i="1" s="1"/>
  <c r="BI1365" i="1" s="1"/>
  <c r="BF1367" i="1"/>
  <c r="BJ1365" i="1"/>
  <c r="BG1367" i="1" l="1"/>
  <c r="BH1366" i="1" s="1"/>
  <c r="BI1366" i="1" s="1"/>
  <c r="BF1368" i="1"/>
  <c r="BJ1366" i="1"/>
  <c r="BG1368" i="1" l="1"/>
  <c r="BH1367" i="1" s="1"/>
  <c r="BI1367" i="1" s="1"/>
  <c r="BF1369" i="1"/>
  <c r="BJ1367" i="1"/>
  <c r="BG1369" i="1" l="1"/>
  <c r="BH1368" i="1" s="1"/>
  <c r="BI1368" i="1" s="1"/>
  <c r="BF1370" i="1"/>
  <c r="BJ1368" i="1"/>
  <c r="BG1370" i="1" l="1"/>
  <c r="BH1369" i="1" s="1"/>
  <c r="BI1369" i="1" s="1"/>
  <c r="BF1371" i="1"/>
  <c r="BJ1369" i="1"/>
  <c r="BG1371" i="1" l="1"/>
  <c r="BH1370" i="1" s="1"/>
  <c r="BI1370" i="1" s="1"/>
  <c r="BF1372" i="1"/>
  <c r="BJ1370" i="1"/>
  <c r="BG1372" i="1" l="1"/>
  <c r="BH1371" i="1" s="1"/>
  <c r="BI1371" i="1" s="1"/>
  <c r="BF1373" i="1"/>
  <c r="BJ1371" i="1"/>
  <c r="BG1373" i="1" l="1"/>
  <c r="BH1372" i="1" s="1"/>
  <c r="BI1372" i="1" s="1"/>
  <c r="BF1374" i="1"/>
  <c r="BJ1372" i="1"/>
  <c r="BG1374" i="1" l="1"/>
  <c r="BH1373" i="1" s="1"/>
  <c r="BI1373" i="1" s="1"/>
  <c r="BF1375" i="1"/>
  <c r="BJ1373" i="1"/>
  <c r="BG1375" i="1" l="1"/>
  <c r="BH1374" i="1" s="1"/>
  <c r="BI1374" i="1" s="1"/>
  <c r="BF1376" i="1"/>
  <c r="BJ1374" i="1"/>
  <c r="BG1376" i="1" l="1"/>
  <c r="BH1375" i="1" s="1"/>
  <c r="BI1375" i="1" s="1"/>
  <c r="BF1377" i="1"/>
  <c r="BJ1375" i="1"/>
  <c r="BG1377" i="1" l="1"/>
  <c r="BH1376" i="1" s="1"/>
  <c r="BI1376" i="1" s="1"/>
  <c r="BF1378" i="1"/>
  <c r="BJ1376" i="1"/>
  <c r="BG1378" i="1" l="1"/>
  <c r="BH1377" i="1" s="1"/>
  <c r="BI1377" i="1" s="1"/>
  <c r="BF1379" i="1"/>
  <c r="BJ1377" i="1"/>
  <c r="BG1379" i="1" l="1"/>
  <c r="BH1378" i="1" s="1"/>
  <c r="BI1378" i="1" s="1"/>
  <c r="BF1380" i="1"/>
  <c r="BJ1378" i="1"/>
  <c r="BG1380" i="1" l="1"/>
  <c r="BH1379" i="1" s="1"/>
  <c r="BI1379" i="1" s="1"/>
  <c r="BF1381" i="1"/>
  <c r="BJ1379" i="1"/>
  <c r="BG1381" i="1" l="1"/>
  <c r="BH1380" i="1" s="1"/>
  <c r="BI1380" i="1" s="1"/>
  <c r="BF1382" i="1"/>
  <c r="BJ1380" i="1"/>
  <c r="BG1382" i="1" l="1"/>
  <c r="BH1381" i="1" s="1"/>
  <c r="BI1381" i="1" s="1"/>
  <c r="BF1383" i="1"/>
  <c r="BJ1381" i="1"/>
  <c r="BG1383" i="1" l="1"/>
  <c r="BH1382" i="1" s="1"/>
  <c r="BI1382" i="1" s="1"/>
  <c r="BF1384" i="1"/>
  <c r="BJ1382" i="1"/>
  <c r="BG1384" i="1" l="1"/>
  <c r="BH1383" i="1" s="1"/>
  <c r="BI1383" i="1" s="1"/>
  <c r="BF1385" i="1"/>
  <c r="BJ1383" i="1"/>
  <c r="BG1385" i="1" l="1"/>
  <c r="BH1384" i="1" s="1"/>
  <c r="BI1384" i="1" s="1"/>
  <c r="BF1386" i="1"/>
  <c r="BJ1384" i="1"/>
  <c r="BG1386" i="1" l="1"/>
  <c r="BH1385" i="1" s="1"/>
  <c r="BI1385" i="1" s="1"/>
  <c r="BF1387" i="1"/>
  <c r="BJ1385" i="1"/>
  <c r="BG1387" i="1" l="1"/>
  <c r="BH1386" i="1" s="1"/>
  <c r="BI1386" i="1" s="1"/>
  <c r="BF1388" i="1"/>
  <c r="BJ1386" i="1"/>
  <c r="BG1388" i="1" l="1"/>
  <c r="BH1387" i="1" s="1"/>
  <c r="BI1387" i="1" s="1"/>
  <c r="BF1389" i="1"/>
  <c r="BJ1387" i="1"/>
  <c r="BG1389" i="1" l="1"/>
  <c r="BH1388" i="1" s="1"/>
  <c r="BI1388" i="1" s="1"/>
  <c r="BF1390" i="1"/>
  <c r="BJ1388" i="1"/>
  <c r="BG1390" i="1" l="1"/>
  <c r="BH1389" i="1" s="1"/>
  <c r="BI1389" i="1" s="1"/>
  <c r="BF1391" i="1"/>
  <c r="BJ1389" i="1"/>
  <c r="BG1391" i="1" l="1"/>
  <c r="BH1390" i="1" s="1"/>
  <c r="BF1392" i="1"/>
  <c r="BJ1390" i="1"/>
  <c r="BI1390" i="1"/>
  <c r="BG1392" i="1" l="1"/>
  <c r="BH1391" i="1" s="1"/>
  <c r="BI1391" i="1" s="1"/>
  <c r="BF1393" i="1"/>
  <c r="BJ1391" i="1"/>
  <c r="BG1393" i="1" l="1"/>
  <c r="BH1392" i="1" s="1"/>
  <c r="BI1392" i="1" s="1"/>
  <c r="BF1394" i="1"/>
  <c r="BJ1392" i="1"/>
  <c r="BG1394" i="1" l="1"/>
  <c r="BH1393" i="1" s="1"/>
  <c r="BI1393" i="1" s="1"/>
  <c r="BF1395" i="1"/>
  <c r="BJ1393" i="1"/>
  <c r="BG1395" i="1" l="1"/>
  <c r="BH1394" i="1" s="1"/>
  <c r="BI1394" i="1" s="1"/>
  <c r="BF1396" i="1"/>
  <c r="BJ1394" i="1"/>
  <c r="BG1396" i="1" l="1"/>
  <c r="BH1395" i="1" s="1"/>
  <c r="BI1395" i="1" s="1"/>
  <c r="BF1397" i="1"/>
  <c r="BJ1395" i="1"/>
  <c r="BG1397" i="1" l="1"/>
  <c r="BH1396" i="1" s="1"/>
  <c r="BI1396" i="1" s="1"/>
  <c r="BF1398" i="1"/>
  <c r="BJ1396" i="1"/>
  <c r="BG1398" i="1" l="1"/>
  <c r="BH1397" i="1" s="1"/>
  <c r="BI1397" i="1" s="1"/>
  <c r="BF1399" i="1"/>
  <c r="BJ1397" i="1"/>
  <c r="BG1399" i="1" l="1"/>
  <c r="BH1398" i="1" s="1"/>
  <c r="BI1398" i="1" s="1"/>
  <c r="BF1400" i="1"/>
  <c r="BJ1398" i="1"/>
  <c r="BG1400" i="1" l="1"/>
  <c r="BH1399" i="1" s="1"/>
  <c r="BI1399" i="1" s="1"/>
  <c r="BF1401" i="1"/>
  <c r="BJ1399" i="1"/>
  <c r="BG1401" i="1" l="1"/>
  <c r="BH1400" i="1" s="1"/>
  <c r="BI1400" i="1" s="1"/>
  <c r="BF1402" i="1"/>
  <c r="BJ1400" i="1"/>
  <c r="BG1402" i="1" l="1"/>
  <c r="BH1401" i="1" s="1"/>
  <c r="BI1401" i="1" s="1"/>
  <c r="BF1403" i="1"/>
  <c r="BJ1401" i="1"/>
  <c r="BG1403" i="1" l="1"/>
  <c r="BH1402" i="1" s="1"/>
  <c r="BI1402" i="1" s="1"/>
  <c r="BF1404" i="1"/>
  <c r="BJ1402" i="1"/>
  <c r="BG1404" i="1" l="1"/>
  <c r="BH1403" i="1" s="1"/>
  <c r="BI1403" i="1" s="1"/>
  <c r="BF1405" i="1"/>
  <c r="BJ1403" i="1"/>
  <c r="BG1405" i="1" l="1"/>
  <c r="BH1404" i="1" s="1"/>
  <c r="BI1404" i="1" s="1"/>
  <c r="BF1406" i="1"/>
  <c r="BJ1404" i="1"/>
  <c r="BG1406" i="1" l="1"/>
  <c r="BH1405" i="1" s="1"/>
  <c r="BI1405" i="1" s="1"/>
  <c r="BF1407" i="1"/>
  <c r="BJ1405" i="1"/>
  <c r="BG1407" i="1" l="1"/>
  <c r="BH1406" i="1" s="1"/>
  <c r="BI1406" i="1" s="1"/>
  <c r="BF1408" i="1"/>
  <c r="BJ1406" i="1"/>
  <c r="BG1408" i="1" l="1"/>
  <c r="BH1407" i="1" s="1"/>
  <c r="BI1407" i="1" s="1"/>
  <c r="BF1409" i="1"/>
  <c r="BJ1407" i="1"/>
  <c r="BG1409" i="1" l="1"/>
  <c r="BH1408" i="1" s="1"/>
  <c r="BF1410" i="1"/>
  <c r="BJ1408" i="1"/>
  <c r="BI1408" i="1"/>
  <c r="BG1410" i="1" l="1"/>
  <c r="BH1409" i="1" s="1"/>
  <c r="BI1409" i="1" s="1"/>
  <c r="BF1411" i="1"/>
  <c r="BJ1409" i="1"/>
  <c r="BG1411" i="1" l="1"/>
  <c r="BH1410" i="1" s="1"/>
  <c r="BI1410" i="1" s="1"/>
  <c r="BF1412" i="1"/>
  <c r="BJ1410" i="1"/>
  <c r="BG1412" i="1" l="1"/>
  <c r="BH1411" i="1" s="1"/>
  <c r="BI1411" i="1" s="1"/>
  <c r="BF1413" i="1"/>
  <c r="BJ1411" i="1"/>
  <c r="BG1413" i="1" l="1"/>
  <c r="BH1412" i="1" s="1"/>
  <c r="BI1412" i="1" s="1"/>
  <c r="BF1414" i="1"/>
  <c r="BJ1412" i="1"/>
  <c r="BG1414" i="1" l="1"/>
  <c r="BH1413" i="1" s="1"/>
  <c r="BI1413" i="1" s="1"/>
  <c r="BF1415" i="1"/>
  <c r="BJ1413" i="1"/>
  <c r="BG1415" i="1" l="1"/>
  <c r="BH1414" i="1" s="1"/>
  <c r="BI1414" i="1" s="1"/>
  <c r="BF1416" i="1"/>
  <c r="BJ1414" i="1"/>
  <c r="BG1416" i="1" l="1"/>
  <c r="BH1415" i="1" s="1"/>
  <c r="BI1415" i="1" s="1"/>
  <c r="BF1417" i="1"/>
  <c r="BJ1415" i="1"/>
  <c r="BG1417" i="1" l="1"/>
  <c r="BH1416" i="1" s="1"/>
  <c r="BI1416" i="1" s="1"/>
  <c r="BF1418" i="1"/>
  <c r="BJ1416" i="1"/>
  <c r="BG1418" i="1" l="1"/>
  <c r="BH1417" i="1" s="1"/>
  <c r="BI1417" i="1" s="1"/>
  <c r="BF1419" i="1"/>
  <c r="BJ1417" i="1"/>
  <c r="BG1419" i="1" l="1"/>
  <c r="BH1418" i="1" s="1"/>
  <c r="BI1418" i="1" s="1"/>
  <c r="BF1420" i="1"/>
  <c r="BJ1418" i="1"/>
  <c r="BG1420" i="1" l="1"/>
  <c r="BH1419" i="1" s="1"/>
  <c r="BI1419" i="1" s="1"/>
  <c r="BF1421" i="1"/>
  <c r="BJ1419" i="1"/>
  <c r="BG1421" i="1" l="1"/>
  <c r="BH1420" i="1" s="1"/>
  <c r="BI1420" i="1" s="1"/>
  <c r="BF1422" i="1"/>
  <c r="BJ1420" i="1"/>
  <c r="BG1422" i="1" l="1"/>
  <c r="BH1421" i="1" s="1"/>
  <c r="BI1421" i="1" s="1"/>
  <c r="BF1423" i="1"/>
  <c r="BJ1421" i="1"/>
  <c r="BG1423" i="1" l="1"/>
  <c r="BH1422" i="1" s="1"/>
  <c r="BI1422" i="1" s="1"/>
  <c r="BF1424" i="1"/>
  <c r="BJ1422" i="1"/>
  <c r="BG1424" i="1" l="1"/>
  <c r="BH1423" i="1" s="1"/>
  <c r="BI1423" i="1" s="1"/>
  <c r="BF1425" i="1"/>
  <c r="BJ1423" i="1"/>
  <c r="BG1425" i="1" l="1"/>
  <c r="BH1424" i="1" s="1"/>
  <c r="BI1424" i="1" s="1"/>
  <c r="BF1426" i="1"/>
  <c r="BJ1424" i="1"/>
  <c r="BG1426" i="1" l="1"/>
  <c r="BH1425" i="1" s="1"/>
  <c r="BI1425" i="1" s="1"/>
  <c r="BF1427" i="1"/>
  <c r="BJ1425" i="1"/>
  <c r="BG1427" i="1" l="1"/>
  <c r="BH1426" i="1" s="1"/>
  <c r="BI1426" i="1" s="1"/>
  <c r="BF1428" i="1"/>
  <c r="BJ1426" i="1"/>
  <c r="BG1428" i="1" l="1"/>
  <c r="BH1427" i="1" s="1"/>
  <c r="BI1427" i="1" s="1"/>
  <c r="BF1429" i="1"/>
  <c r="BJ1427" i="1"/>
  <c r="BG1429" i="1" l="1"/>
  <c r="BH1428" i="1" s="1"/>
  <c r="BI1428" i="1" s="1"/>
  <c r="BF1430" i="1"/>
  <c r="BJ1428" i="1"/>
  <c r="BG1430" i="1" l="1"/>
  <c r="BH1429" i="1" s="1"/>
  <c r="BI1429" i="1" s="1"/>
  <c r="BF1431" i="1"/>
  <c r="BJ1429" i="1"/>
  <c r="BG1431" i="1" l="1"/>
  <c r="BH1430" i="1" s="1"/>
  <c r="BI1430" i="1" s="1"/>
  <c r="BF1432" i="1"/>
  <c r="BJ1430" i="1"/>
  <c r="BG1432" i="1" l="1"/>
  <c r="BH1431" i="1" s="1"/>
  <c r="BI1431" i="1" s="1"/>
  <c r="BF1433" i="1"/>
  <c r="BJ1431" i="1"/>
  <c r="BG1433" i="1" l="1"/>
  <c r="BH1432" i="1" s="1"/>
  <c r="BI1432" i="1" s="1"/>
  <c r="BF1434" i="1"/>
  <c r="BJ1432" i="1"/>
  <c r="BG1434" i="1" l="1"/>
  <c r="BH1433" i="1" s="1"/>
  <c r="BI1433" i="1" s="1"/>
  <c r="BF1435" i="1"/>
  <c r="BJ1433" i="1"/>
  <c r="BG1435" i="1" l="1"/>
  <c r="BH1434" i="1" s="1"/>
  <c r="BI1434" i="1" s="1"/>
  <c r="BF1436" i="1"/>
  <c r="BJ1434" i="1"/>
  <c r="BG1436" i="1" l="1"/>
  <c r="BH1435" i="1" s="1"/>
  <c r="BI1435" i="1" s="1"/>
  <c r="BF1437" i="1"/>
  <c r="BJ1435" i="1"/>
  <c r="BG1437" i="1" l="1"/>
  <c r="BH1436" i="1" s="1"/>
  <c r="BI1436" i="1" s="1"/>
  <c r="BF1438" i="1"/>
  <c r="BJ1436" i="1"/>
  <c r="BG1438" i="1" l="1"/>
  <c r="BH1437" i="1" s="1"/>
  <c r="BI1437" i="1" s="1"/>
  <c r="BF1439" i="1"/>
  <c r="BJ1437" i="1"/>
  <c r="BG1439" i="1" l="1"/>
  <c r="BH1438" i="1" s="1"/>
  <c r="BI1438" i="1" s="1"/>
  <c r="BF1440" i="1"/>
  <c r="BJ1438" i="1"/>
  <c r="BG1440" i="1" l="1"/>
  <c r="BH1439" i="1" s="1"/>
  <c r="BI1439" i="1" s="1"/>
  <c r="BF1441" i="1"/>
  <c r="BJ1439" i="1"/>
  <c r="BG1441" i="1" l="1"/>
  <c r="BH1440" i="1" s="1"/>
  <c r="BI1440" i="1" s="1"/>
  <c r="BF1442" i="1"/>
  <c r="BJ1440" i="1"/>
  <c r="BG1442" i="1" l="1"/>
  <c r="BH1441" i="1" s="1"/>
  <c r="BI1441" i="1" s="1"/>
  <c r="BF1443" i="1"/>
  <c r="BJ1441" i="1"/>
  <c r="BG1443" i="1" l="1"/>
  <c r="BH1442" i="1" s="1"/>
  <c r="BI1442" i="1" s="1"/>
  <c r="BF1444" i="1"/>
  <c r="BJ1442" i="1"/>
  <c r="BG1444" i="1" l="1"/>
  <c r="BH1443" i="1" s="1"/>
  <c r="BI1443" i="1" s="1"/>
  <c r="BF1445" i="1"/>
  <c r="BJ1443" i="1"/>
  <c r="BG1445" i="1" l="1"/>
  <c r="BH1444" i="1" s="1"/>
  <c r="BI1444" i="1" s="1"/>
  <c r="BF1446" i="1"/>
  <c r="BJ1444" i="1"/>
  <c r="BG1446" i="1" l="1"/>
  <c r="BH1445" i="1" s="1"/>
  <c r="BI1445" i="1" s="1"/>
  <c r="BF1447" i="1"/>
  <c r="BJ1445" i="1"/>
  <c r="BG1447" i="1" l="1"/>
  <c r="BH1446" i="1" s="1"/>
  <c r="BI1446" i="1" s="1"/>
  <c r="BF1448" i="1"/>
  <c r="BJ1446" i="1"/>
  <c r="BG1448" i="1" l="1"/>
  <c r="BH1447" i="1" s="1"/>
  <c r="BI1447" i="1" s="1"/>
  <c r="BF1449" i="1"/>
  <c r="BJ1447" i="1"/>
  <c r="BG1449" i="1" l="1"/>
  <c r="BH1448" i="1" s="1"/>
  <c r="BI1448" i="1" s="1"/>
  <c r="BF1450" i="1"/>
  <c r="BJ1448" i="1"/>
  <c r="BG1450" i="1" l="1"/>
  <c r="BH1449" i="1" s="1"/>
  <c r="BI1449" i="1" s="1"/>
  <c r="BF1451" i="1"/>
  <c r="BJ1449" i="1"/>
  <c r="BG1451" i="1" l="1"/>
  <c r="BH1450" i="1" s="1"/>
  <c r="BI1450" i="1" s="1"/>
  <c r="BF1452" i="1"/>
  <c r="BJ1450" i="1"/>
  <c r="BG1452" i="1" l="1"/>
  <c r="BH1451" i="1" s="1"/>
  <c r="BI1451" i="1" s="1"/>
  <c r="BF1453" i="1"/>
  <c r="BJ1451" i="1"/>
  <c r="BG1453" i="1" l="1"/>
  <c r="BH1452" i="1" s="1"/>
  <c r="BI1452" i="1" s="1"/>
  <c r="BF1454" i="1"/>
  <c r="BJ1452" i="1"/>
  <c r="BG1454" i="1" l="1"/>
  <c r="BH1453" i="1" s="1"/>
  <c r="BI1453" i="1" s="1"/>
  <c r="BF1455" i="1"/>
  <c r="BJ1453" i="1"/>
  <c r="BG1455" i="1" l="1"/>
  <c r="BH1454" i="1" s="1"/>
  <c r="BI1454" i="1" s="1"/>
  <c r="BF1456" i="1"/>
  <c r="BJ1454" i="1"/>
  <c r="BG1456" i="1" l="1"/>
  <c r="BH1455" i="1" s="1"/>
  <c r="BF1457" i="1"/>
  <c r="BJ1455" i="1"/>
  <c r="BI1455" i="1"/>
  <c r="BG1457" i="1" l="1"/>
  <c r="BH1456" i="1" s="1"/>
  <c r="BI1456" i="1" s="1"/>
  <c r="BF1458" i="1"/>
  <c r="BJ1456" i="1"/>
  <c r="BG1458" i="1" l="1"/>
  <c r="BH1457" i="1" s="1"/>
  <c r="BI1457" i="1" s="1"/>
  <c r="BF1459" i="1"/>
  <c r="BJ1457" i="1"/>
  <c r="BG1459" i="1" l="1"/>
  <c r="BH1458" i="1" s="1"/>
  <c r="BI1458" i="1" s="1"/>
  <c r="BF1460" i="1"/>
  <c r="BJ1458" i="1"/>
  <c r="BF1461" i="1" l="1"/>
  <c r="BG1460" i="1"/>
  <c r="BH1459" i="1" s="1"/>
  <c r="BI1459" i="1" s="1"/>
  <c r="BJ1459" i="1"/>
  <c r="BJ1460" i="1" l="1"/>
  <c r="BG1461" i="1"/>
  <c r="BF1462" i="1"/>
  <c r="BG1462" i="1" l="1"/>
  <c r="BH1461" i="1" s="1"/>
  <c r="BI1461" i="1" s="1"/>
  <c r="BF1463" i="1"/>
  <c r="BJ1461" i="1"/>
  <c r="BH1460" i="1"/>
  <c r="BI1460" i="1" s="1"/>
  <c r="BG1463" i="1" l="1"/>
  <c r="BH1462" i="1" s="1"/>
  <c r="BI1462" i="1" s="1"/>
  <c r="BF1464" i="1"/>
  <c r="BJ1462" i="1"/>
  <c r="BG1464" i="1" l="1"/>
  <c r="BH1463" i="1" s="1"/>
  <c r="BI1463" i="1" s="1"/>
  <c r="BF1465" i="1"/>
  <c r="BJ1463" i="1"/>
  <c r="BG1465" i="1" l="1"/>
  <c r="BH1464" i="1" s="1"/>
  <c r="BI1464" i="1" s="1"/>
  <c r="BF1466" i="1"/>
  <c r="BJ1464" i="1"/>
  <c r="BG1466" i="1" l="1"/>
  <c r="BH1465" i="1" s="1"/>
  <c r="BI1465" i="1" s="1"/>
  <c r="BF1467" i="1"/>
  <c r="BJ1465" i="1"/>
  <c r="BG1467" i="1" l="1"/>
  <c r="BH1466" i="1" s="1"/>
  <c r="BI1466" i="1" s="1"/>
  <c r="BF1468" i="1"/>
  <c r="BJ1466" i="1"/>
  <c r="BG1468" i="1" l="1"/>
  <c r="BH1467" i="1" s="1"/>
  <c r="BI1467" i="1" s="1"/>
  <c r="BF1469" i="1"/>
  <c r="BJ1467" i="1"/>
  <c r="BG1469" i="1" l="1"/>
  <c r="BH1468" i="1" s="1"/>
  <c r="BF1470" i="1"/>
  <c r="BJ1468" i="1"/>
  <c r="BI1468" i="1"/>
  <c r="BG1470" i="1" l="1"/>
  <c r="BH1469" i="1" s="1"/>
  <c r="BI1469" i="1" s="1"/>
  <c r="BF1471" i="1"/>
  <c r="BJ1469" i="1"/>
  <c r="BG1471" i="1" l="1"/>
  <c r="BH1470" i="1" s="1"/>
  <c r="BI1470" i="1" s="1"/>
  <c r="BF1472" i="1"/>
  <c r="BJ1470" i="1"/>
  <c r="BG1472" i="1" l="1"/>
  <c r="BH1471" i="1" s="1"/>
  <c r="BI1471" i="1" s="1"/>
  <c r="BF1473" i="1"/>
  <c r="BJ1471" i="1"/>
  <c r="BG1473" i="1" l="1"/>
  <c r="BH1472" i="1" s="1"/>
  <c r="BI1472" i="1" s="1"/>
  <c r="BF1474" i="1"/>
  <c r="BJ1472" i="1"/>
  <c r="BG1474" i="1" l="1"/>
  <c r="BH1473" i="1" s="1"/>
  <c r="BI1473" i="1" s="1"/>
  <c r="BF1475" i="1"/>
  <c r="BJ1473" i="1"/>
  <c r="BG1475" i="1" l="1"/>
  <c r="BH1474" i="1" s="1"/>
  <c r="BI1474" i="1" s="1"/>
  <c r="BF1476" i="1"/>
  <c r="BJ1474" i="1"/>
  <c r="BG1476" i="1" l="1"/>
  <c r="BH1475" i="1" s="1"/>
  <c r="BI1475" i="1" s="1"/>
  <c r="BF1477" i="1"/>
  <c r="BJ1475" i="1"/>
  <c r="BG1477" i="1" l="1"/>
  <c r="BH1476" i="1" s="1"/>
  <c r="BI1476" i="1" s="1"/>
  <c r="BF1478" i="1"/>
  <c r="BJ1476" i="1"/>
  <c r="BG1478" i="1" l="1"/>
  <c r="BH1477" i="1" s="1"/>
  <c r="BI1477" i="1" s="1"/>
  <c r="BF1479" i="1"/>
  <c r="BJ1477" i="1"/>
  <c r="BG1479" i="1" l="1"/>
  <c r="BH1478" i="1" s="1"/>
  <c r="BI1478" i="1" s="1"/>
  <c r="BF1480" i="1"/>
  <c r="BJ1478" i="1"/>
  <c r="BG1480" i="1" l="1"/>
  <c r="BH1479" i="1" s="1"/>
  <c r="BI1479" i="1" s="1"/>
  <c r="BF1481" i="1"/>
  <c r="BJ1479" i="1"/>
  <c r="BG1481" i="1" l="1"/>
  <c r="BH1480" i="1" s="1"/>
  <c r="BI1480" i="1" s="1"/>
  <c r="BF1482" i="1"/>
  <c r="BJ1480" i="1"/>
  <c r="BG1482" i="1" l="1"/>
  <c r="BH1481" i="1" s="1"/>
  <c r="BI1481" i="1" s="1"/>
  <c r="BF1483" i="1"/>
  <c r="BJ1481" i="1"/>
  <c r="BG1483" i="1" l="1"/>
  <c r="BH1482" i="1" s="1"/>
  <c r="BI1482" i="1" s="1"/>
  <c r="BF1484" i="1"/>
  <c r="BJ1482" i="1"/>
  <c r="BG1484" i="1" l="1"/>
  <c r="BH1483" i="1" s="1"/>
  <c r="BI1483" i="1" s="1"/>
  <c r="BF1485" i="1"/>
  <c r="BJ1483" i="1"/>
  <c r="BG1485" i="1" l="1"/>
  <c r="BH1484" i="1" s="1"/>
  <c r="BI1484" i="1" s="1"/>
  <c r="BF1486" i="1"/>
  <c r="BJ1484" i="1"/>
  <c r="BG1486" i="1" l="1"/>
  <c r="BH1485" i="1" s="1"/>
  <c r="BI1485" i="1" s="1"/>
  <c r="BF1487" i="1"/>
  <c r="BJ1485" i="1"/>
  <c r="BG1487" i="1" l="1"/>
  <c r="BH1486" i="1" s="1"/>
  <c r="BI1486" i="1" s="1"/>
  <c r="BF1488" i="1"/>
  <c r="BJ1486" i="1"/>
  <c r="BG1488" i="1" l="1"/>
  <c r="BH1487" i="1" s="1"/>
  <c r="BI1487" i="1" s="1"/>
  <c r="BF1489" i="1"/>
  <c r="BJ1487" i="1"/>
  <c r="BG1489" i="1" l="1"/>
  <c r="BH1488" i="1" s="1"/>
  <c r="BI1488" i="1" s="1"/>
  <c r="BF1490" i="1"/>
  <c r="BJ1488" i="1"/>
  <c r="BG1490" i="1" l="1"/>
  <c r="BH1489" i="1" s="1"/>
  <c r="BF1491" i="1"/>
  <c r="BJ1489" i="1"/>
  <c r="BI1489" i="1"/>
  <c r="BG1491" i="1" l="1"/>
  <c r="BH1490" i="1" s="1"/>
  <c r="BI1490" i="1" s="1"/>
  <c r="BF1492" i="1"/>
  <c r="BJ1490" i="1"/>
  <c r="BG1492" i="1" l="1"/>
  <c r="BH1491" i="1" s="1"/>
  <c r="BI1491" i="1" s="1"/>
  <c r="BF1493" i="1"/>
  <c r="BJ1491" i="1"/>
  <c r="BG1493" i="1" l="1"/>
  <c r="BH1492" i="1" s="1"/>
  <c r="BI1492" i="1" s="1"/>
  <c r="BF1494" i="1"/>
  <c r="BJ1492" i="1"/>
  <c r="BG1494" i="1" l="1"/>
  <c r="BH1493" i="1" s="1"/>
  <c r="BI1493" i="1" s="1"/>
  <c r="BF1495" i="1"/>
  <c r="BJ1493" i="1"/>
  <c r="BG1495" i="1" l="1"/>
  <c r="BH1494" i="1" s="1"/>
  <c r="BI1494" i="1" s="1"/>
  <c r="BF1496" i="1"/>
  <c r="BJ1494" i="1"/>
  <c r="BG1496" i="1" l="1"/>
  <c r="BH1495" i="1" s="1"/>
  <c r="BI1495" i="1" s="1"/>
  <c r="BF1497" i="1"/>
  <c r="BJ1495" i="1"/>
  <c r="BG1497" i="1" l="1"/>
  <c r="BH1496" i="1" s="1"/>
  <c r="BI1496" i="1" s="1"/>
  <c r="BF1498" i="1"/>
  <c r="BJ1496" i="1"/>
  <c r="BG1498" i="1" l="1"/>
  <c r="BH1497" i="1" s="1"/>
  <c r="BI1497" i="1" s="1"/>
  <c r="BF1499" i="1"/>
  <c r="BJ1497" i="1"/>
  <c r="BG1499" i="1" l="1"/>
  <c r="BH1498" i="1" s="1"/>
  <c r="BI1498" i="1" s="1"/>
  <c r="BF1500" i="1"/>
  <c r="BJ1498" i="1"/>
  <c r="BG1500" i="1" l="1"/>
  <c r="BH1499" i="1" s="1"/>
  <c r="BI1499" i="1" s="1"/>
  <c r="BF1501" i="1"/>
  <c r="BJ1499" i="1"/>
  <c r="BG1501" i="1" l="1"/>
  <c r="BH1500" i="1" s="1"/>
  <c r="BI1500" i="1" s="1"/>
  <c r="BF1502" i="1"/>
  <c r="BJ1500" i="1"/>
  <c r="BG1502" i="1" l="1"/>
  <c r="BH1501" i="1" s="1"/>
  <c r="BI1501" i="1" s="1"/>
  <c r="BF1503" i="1"/>
  <c r="BJ1501" i="1"/>
  <c r="BG1503" i="1" l="1"/>
  <c r="BH1502" i="1" s="1"/>
  <c r="BI1502" i="1" s="1"/>
  <c r="BF1504" i="1"/>
  <c r="BJ1502" i="1"/>
  <c r="BG1504" i="1" l="1"/>
  <c r="BH1503" i="1" s="1"/>
  <c r="BI1503" i="1" s="1"/>
  <c r="BF1505" i="1"/>
  <c r="BJ1503" i="1"/>
  <c r="BG1505" i="1" l="1"/>
  <c r="BH1504" i="1" s="1"/>
  <c r="BI1504" i="1" s="1"/>
  <c r="BF1506" i="1"/>
  <c r="BJ1504" i="1"/>
  <c r="BG1506" i="1" l="1"/>
  <c r="BH1505" i="1" s="1"/>
  <c r="BI1505" i="1" s="1"/>
  <c r="BF1507" i="1"/>
  <c r="BJ1505" i="1"/>
  <c r="BG1507" i="1" l="1"/>
  <c r="BH1506" i="1" s="1"/>
  <c r="BI1506" i="1" s="1"/>
  <c r="BF1508" i="1"/>
  <c r="BJ1506" i="1"/>
  <c r="BG1508" i="1" l="1"/>
  <c r="BH1507" i="1" s="1"/>
  <c r="BI1507" i="1" s="1"/>
  <c r="BF1509" i="1"/>
  <c r="BJ1507" i="1"/>
  <c r="BG1509" i="1" l="1"/>
  <c r="BH1508" i="1" s="1"/>
  <c r="BI1508" i="1" s="1"/>
  <c r="BF1510" i="1"/>
  <c r="BJ1508" i="1"/>
  <c r="BG1510" i="1" l="1"/>
  <c r="BH1509" i="1" s="1"/>
  <c r="BI1509" i="1" s="1"/>
  <c r="BF1511" i="1"/>
  <c r="BJ1509" i="1"/>
  <c r="BG1511" i="1" l="1"/>
  <c r="BH1510" i="1" s="1"/>
  <c r="BI1510" i="1" s="1"/>
  <c r="BF1512" i="1"/>
  <c r="BJ1510" i="1"/>
  <c r="BG1512" i="1" l="1"/>
  <c r="BH1511" i="1" s="1"/>
  <c r="BI1511" i="1" s="1"/>
  <c r="BF1513" i="1"/>
  <c r="BJ1511" i="1"/>
  <c r="BG1513" i="1" l="1"/>
  <c r="BH1512" i="1" s="1"/>
  <c r="BI1512" i="1" s="1"/>
  <c r="BF1514" i="1"/>
  <c r="BJ1512" i="1"/>
  <c r="BG1514" i="1" l="1"/>
  <c r="BH1513" i="1" s="1"/>
  <c r="BI1513" i="1" s="1"/>
  <c r="BF1515" i="1"/>
  <c r="BJ1513" i="1"/>
  <c r="BG1515" i="1" l="1"/>
  <c r="BH1514" i="1" s="1"/>
  <c r="BI1514" i="1" s="1"/>
  <c r="BF1516" i="1"/>
  <c r="BJ1514" i="1"/>
  <c r="BG1516" i="1" l="1"/>
  <c r="BH1515" i="1" s="1"/>
  <c r="BI1515" i="1" s="1"/>
  <c r="BF1517" i="1"/>
  <c r="BJ1515" i="1"/>
  <c r="BG1517" i="1" l="1"/>
  <c r="BH1516" i="1" s="1"/>
  <c r="BI1516" i="1" s="1"/>
  <c r="BF1518" i="1"/>
  <c r="BJ1516" i="1"/>
  <c r="BG1518" i="1" l="1"/>
  <c r="BH1517" i="1" s="1"/>
  <c r="BI1517" i="1" s="1"/>
  <c r="BF1519" i="1"/>
  <c r="BJ1517" i="1"/>
  <c r="BG1519" i="1" l="1"/>
  <c r="BH1518" i="1" s="1"/>
  <c r="BI1518" i="1" s="1"/>
  <c r="BF1520" i="1"/>
  <c r="BJ1518" i="1"/>
  <c r="BG1520" i="1" l="1"/>
  <c r="BH1519" i="1" s="1"/>
  <c r="BI1519" i="1" s="1"/>
  <c r="BF1521" i="1"/>
  <c r="BJ1519" i="1"/>
  <c r="BG1521" i="1" l="1"/>
  <c r="BH1520" i="1" s="1"/>
  <c r="BI1520" i="1" s="1"/>
  <c r="BF1522" i="1"/>
  <c r="BJ1520" i="1"/>
  <c r="BG1522" i="1" l="1"/>
  <c r="BH1521" i="1" s="1"/>
  <c r="BI1521" i="1" s="1"/>
  <c r="BF1523" i="1"/>
  <c r="BJ1521" i="1"/>
  <c r="BG1523" i="1" l="1"/>
  <c r="BH1522" i="1" s="1"/>
  <c r="BI1522" i="1" s="1"/>
  <c r="BF1524" i="1"/>
  <c r="BJ1522" i="1"/>
  <c r="BG1524" i="1" l="1"/>
  <c r="BH1523" i="1" s="1"/>
  <c r="BI1523" i="1" s="1"/>
  <c r="BF1525" i="1"/>
  <c r="BJ1523" i="1"/>
  <c r="BG1525" i="1" l="1"/>
  <c r="BH1524" i="1" s="1"/>
  <c r="BI1524" i="1" s="1"/>
  <c r="BF1526" i="1"/>
  <c r="BJ1524" i="1"/>
  <c r="BG1526" i="1" l="1"/>
  <c r="BH1525" i="1" s="1"/>
  <c r="BI1525" i="1" s="1"/>
  <c r="BF1527" i="1"/>
  <c r="BJ1525" i="1"/>
  <c r="BG1527" i="1" l="1"/>
  <c r="BH1526" i="1" s="1"/>
  <c r="BI1526" i="1" s="1"/>
  <c r="BF1528" i="1"/>
  <c r="BJ1526" i="1"/>
  <c r="BG1528" i="1" l="1"/>
  <c r="BH1527" i="1" s="1"/>
  <c r="BI1527" i="1" s="1"/>
  <c r="BF1529" i="1"/>
  <c r="BJ1527" i="1"/>
  <c r="BG1529" i="1" l="1"/>
  <c r="BH1528" i="1" s="1"/>
  <c r="BI1528" i="1" s="1"/>
  <c r="BF1530" i="1"/>
  <c r="BJ1528" i="1"/>
  <c r="BG1530" i="1" l="1"/>
  <c r="BH1529" i="1" s="1"/>
  <c r="BI1529" i="1" s="1"/>
  <c r="BF1531" i="1"/>
  <c r="BJ1529" i="1"/>
  <c r="BG1531" i="1" l="1"/>
  <c r="BH1530" i="1" s="1"/>
  <c r="BI1530" i="1" s="1"/>
  <c r="BF1532" i="1"/>
  <c r="BJ1530" i="1"/>
  <c r="BG1532" i="1" l="1"/>
  <c r="BH1531" i="1" s="1"/>
  <c r="BI1531" i="1" s="1"/>
  <c r="BF1533" i="1"/>
  <c r="BJ1531" i="1"/>
  <c r="BG1533" i="1" l="1"/>
  <c r="BH1532" i="1" s="1"/>
  <c r="BI1532" i="1" s="1"/>
  <c r="BF1534" i="1"/>
  <c r="BJ1532" i="1"/>
  <c r="BG1534" i="1" l="1"/>
  <c r="BH1533" i="1" s="1"/>
  <c r="BI1533" i="1" s="1"/>
  <c r="BF1535" i="1"/>
  <c r="BJ1533" i="1"/>
  <c r="BG1535" i="1" l="1"/>
  <c r="BH1534" i="1" s="1"/>
  <c r="BI1534" i="1" s="1"/>
  <c r="BF1536" i="1"/>
  <c r="BJ1534" i="1"/>
  <c r="BG1536" i="1" l="1"/>
  <c r="BH1535" i="1" s="1"/>
  <c r="BI1535" i="1" s="1"/>
  <c r="BF1537" i="1"/>
  <c r="BJ1535" i="1"/>
  <c r="BG1537" i="1" l="1"/>
  <c r="BH1536" i="1" s="1"/>
  <c r="BI1536" i="1" s="1"/>
  <c r="BF1538" i="1"/>
  <c r="BJ1536" i="1"/>
  <c r="BG1538" i="1" l="1"/>
  <c r="BH1537" i="1" s="1"/>
  <c r="BI1537" i="1" s="1"/>
  <c r="BF1539" i="1"/>
  <c r="BJ1537" i="1"/>
  <c r="BG1539" i="1" l="1"/>
  <c r="BH1538" i="1" s="1"/>
  <c r="BI1538" i="1" s="1"/>
  <c r="BF1540" i="1"/>
  <c r="BJ1538" i="1"/>
  <c r="BG1540" i="1" l="1"/>
  <c r="BH1539" i="1" s="1"/>
  <c r="BI1539" i="1" s="1"/>
  <c r="BF1541" i="1"/>
  <c r="BJ1539" i="1"/>
  <c r="BG1541" i="1" l="1"/>
  <c r="BH1540" i="1" s="1"/>
  <c r="BI1540" i="1" s="1"/>
  <c r="BF1542" i="1"/>
  <c r="BJ1540" i="1"/>
  <c r="BG1542" i="1" l="1"/>
  <c r="BH1541" i="1" s="1"/>
  <c r="BI1541" i="1" s="1"/>
  <c r="BF1543" i="1"/>
  <c r="BJ1541" i="1"/>
  <c r="BG1543" i="1" l="1"/>
  <c r="BH1542" i="1" s="1"/>
  <c r="BI1542" i="1" s="1"/>
  <c r="BF1544" i="1"/>
  <c r="BJ1542" i="1"/>
  <c r="BG1544" i="1" l="1"/>
  <c r="BH1543" i="1" s="1"/>
  <c r="BI1543" i="1" s="1"/>
  <c r="BF1545" i="1"/>
  <c r="BJ1543" i="1"/>
  <c r="BG1545" i="1" l="1"/>
  <c r="BH1544" i="1" s="1"/>
  <c r="BI1544" i="1" s="1"/>
  <c r="BF1546" i="1"/>
  <c r="BJ1544" i="1"/>
  <c r="BG1546" i="1" l="1"/>
  <c r="BH1545" i="1" s="1"/>
  <c r="BI1545" i="1" s="1"/>
  <c r="BF1547" i="1"/>
  <c r="BJ1545" i="1"/>
  <c r="BG1547" i="1" l="1"/>
  <c r="BH1546" i="1" s="1"/>
  <c r="BI1546" i="1" s="1"/>
  <c r="BF1548" i="1"/>
  <c r="BJ1546" i="1"/>
  <c r="BG1548" i="1" l="1"/>
  <c r="BH1547" i="1" s="1"/>
  <c r="BI1547" i="1" s="1"/>
  <c r="BF1549" i="1"/>
  <c r="BJ1547" i="1"/>
  <c r="BG1549" i="1" l="1"/>
  <c r="BH1548" i="1" s="1"/>
  <c r="BI1548" i="1" s="1"/>
  <c r="BF1550" i="1"/>
  <c r="BJ1548" i="1"/>
  <c r="BG1550" i="1" l="1"/>
  <c r="BH1549" i="1" s="1"/>
  <c r="BI1549" i="1" s="1"/>
  <c r="BF1551" i="1"/>
  <c r="BJ1549" i="1"/>
  <c r="BG1551" i="1" l="1"/>
  <c r="BH1550" i="1" s="1"/>
  <c r="BI1550" i="1" s="1"/>
  <c r="BF1552" i="1"/>
  <c r="BJ1550" i="1"/>
  <c r="BG1552" i="1" l="1"/>
  <c r="BH1551" i="1" s="1"/>
  <c r="BI1551" i="1" s="1"/>
  <c r="BF1553" i="1"/>
  <c r="BJ1551" i="1"/>
  <c r="BG1553" i="1" l="1"/>
  <c r="BH1552" i="1" s="1"/>
  <c r="BI1552" i="1" s="1"/>
  <c r="BF1554" i="1"/>
  <c r="BJ1552" i="1"/>
  <c r="BG1554" i="1" l="1"/>
  <c r="BH1553" i="1" s="1"/>
  <c r="BI1553" i="1" s="1"/>
  <c r="BF1555" i="1"/>
  <c r="BJ1553" i="1"/>
  <c r="BG1555" i="1" l="1"/>
  <c r="BH1554" i="1" s="1"/>
  <c r="BI1554" i="1" s="1"/>
  <c r="BF1556" i="1"/>
  <c r="BJ1554" i="1"/>
  <c r="BG1556" i="1" l="1"/>
  <c r="BH1555" i="1" s="1"/>
  <c r="BI1555" i="1" s="1"/>
  <c r="BF1557" i="1"/>
  <c r="BJ1555" i="1"/>
  <c r="BG1557" i="1" l="1"/>
  <c r="BH1556" i="1" s="1"/>
  <c r="BI1556" i="1" s="1"/>
  <c r="BF1558" i="1"/>
  <c r="BJ1556" i="1"/>
  <c r="BG1558" i="1" l="1"/>
  <c r="BH1557" i="1" s="1"/>
  <c r="BI1557" i="1" s="1"/>
  <c r="BF1559" i="1"/>
  <c r="BJ1557" i="1"/>
  <c r="BG1559" i="1" l="1"/>
  <c r="BH1558" i="1" s="1"/>
  <c r="BI1558" i="1" s="1"/>
  <c r="BF1560" i="1"/>
  <c r="BJ1558" i="1"/>
  <c r="BG1560" i="1" l="1"/>
  <c r="BH1559" i="1" s="1"/>
  <c r="BI1559" i="1" s="1"/>
  <c r="BF1561" i="1"/>
  <c r="BJ1559" i="1"/>
  <c r="BG1561" i="1" l="1"/>
  <c r="BH1560" i="1" s="1"/>
  <c r="BI1560" i="1" s="1"/>
  <c r="BF1562" i="1"/>
  <c r="BJ1560" i="1"/>
  <c r="BG1562" i="1" l="1"/>
  <c r="BH1561" i="1" s="1"/>
  <c r="BI1561" i="1" s="1"/>
  <c r="BF1563" i="1"/>
  <c r="BJ1561" i="1"/>
  <c r="BG1563" i="1" l="1"/>
  <c r="BH1562" i="1" s="1"/>
  <c r="BI1562" i="1" s="1"/>
  <c r="BF1564" i="1"/>
  <c r="BJ1562" i="1"/>
  <c r="BG1564" i="1" l="1"/>
  <c r="BH1563" i="1" s="1"/>
  <c r="BI1563" i="1" s="1"/>
  <c r="BF1565" i="1"/>
  <c r="BJ1563" i="1"/>
  <c r="BG1565" i="1" l="1"/>
  <c r="BH1564" i="1" s="1"/>
  <c r="BI1564" i="1" s="1"/>
  <c r="BF1566" i="1"/>
  <c r="BJ1564" i="1"/>
  <c r="BG1566" i="1" l="1"/>
  <c r="BH1565" i="1" s="1"/>
  <c r="BI1565" i="1" s="1"/>
  <c r="BF1567" i="1"/>
  <c r="BJ1565" i="1"/>
  <c r="BG1567" i="1" l="1"/>
  <c r="BH1566" i="1" s="1"/>
  <c r="BI1566" i="1" s="1"/>
  <c r="BF1568" i="1"/>
  <c r="BJ1566" i="1"/>
  <c r="BG1568" i="1" l="1"/>
  <c r="BH1567" i="1" s="1"/>
  <c r="BI1567" i="1" s="1"/>
  <c r="BF1569" i="1"/>
  <c r="BJ1567" i="1"/>
  <c r="BG1569" i="1" l="1"/>
  <c r="BH1568" i="1" s="1"/>
  <c r="BI1568" i="1" s="1"/>
  <c r="BF1570" i="1"/>
  <c r="BJ1568" i="1"/>
  <c r="BG1570" i="1" l="1"/>
  <c r="BH1569" i="1" s="1"/>
  <c r="BI1569" i="1" s="1"/>
  <c r="BF1571" i="1"/>
  <c r="BJ1569" i="1"/>
  <c r="BG1571" i="1" l="1"/>
  <c r="BH1570" i="1" s="1"/>
  <c r="BI1570" i="1" s="1"/>
  <c r="BF1572" i="1"/>
  <c r="BJ1570" i="1"/>
  <c r="BG1572" i="1" l="1"/>
  <c r="BH1571" i="1" s="1"/>
  <c r="BI1571" i="1" s="1"/>
  <c r="BF1573" i="1"/>
  <c r="BJ1571" i="1"/>
  <c r="BG1573" i="1" l="1"/>
  <c r="BH1572" i="1" s="1"/>
  <c r="BI1572" i="1" s="1"/>
  <c r="BF1574" i="1"/>
  <c r="BJ1572" i="1"/>
  <c r="BG1574" i="1" l="1"/>
  <c r="BH1573" i="1" s="1"/>
  <c r="BI1573" i="1" s="1"/>
  <c r="BF1575" i="1"/>
  <c r="BJ1573" i="1"/>
  <c r="BG1575" i="1" l="1"/>
  <c r="BH1574" i="1" s="1"/>
  <c r="BI1574" i="1" s="1"/>
  <c r="BF1576" i="1"/>
  <c r="BJ1574" i="1"/>
  <c r="BG1576" i="1" l="1"/>
  <c r="BH1575" i="1" s="1"/>
  <c r="BI1575" i="1" s="1"/>
  <c r="BF1577" i="1"/>
  <c r="BJ1575" i="1"/>
  <c r="BG1577" i="1" l="1"/>
  <c r="BH1576" i="1" s="1"/>
  <c r="BI1576" i="1" s="1"/>
  <c r="BF1578" i="1"/>
  <c r="BJ1576" i="1"/>
  <c r="BG1578" i="1" l="1"/>
  <c r="BH1577" i="1" s="1"/>
  <c r="BI1577" i="1" s="1"/>
  <c r="BF1579" i="1"/>
  <c r="BJ1577" i="1"/>
  <c r="BG1579" i="1" l="1"/>
  <c r="BH1578" i="1" s="1"/>
  <c r="BI1578" i="1" s="1"/>
  <c r="BF1580" i="1"/>
  <c r="BJ1578" i="1"/>
  <c r="BG1580" i="1" l="1"/>
  <c r="BH1579" i="1" s="1"/>
  <c r="BI1579" i="1" s="1"/>
  <c r="BF1581" i="1"/>
  <c r="BJ1579" i="1"/>
  <c r="BG1581" i="1" l="1"/>
  <c r="BH1580" i="1" s="1"/>
  <c r="BI1580" i="1" s="1"/>
  <c r="BF1582" i="1"/>
  <c r="BJ1580" i="1"/>
  <c r="BG1582" i="1" l="1"/>
  <c r="BH1581" i="1" s="1"/>
  <c r="BI1581" i="1" s="1"/>
  <c r="BF1583" i="1"/>
  <c r="BJ1581" i="1"/>
  <c r="BG1583" i="1" l="1"/>
  <c r="BH1582" i="1" s="1"/>
  <c r="BI1582" i="1" s="1"/>
  <c r="BF1584" i="1"/>
  <c r="BJ1582" i="1"/>
  <c r="BG1584" i="1" l="1"/>
  <c r="BH1583" i="1" s="1"/>
  <c r="BI1583" i="1" s="1"/>
  <c r="BF1585" i="1"/>
  <c r="BJ1583" i="1"/>
  <c r="BG1585" i="1" l="1"/>
  <c r="BH1584" i="1" s="1"/>
  <c r="BI1584" i="1" s="1"/>
  <c r="BF1586" i="1"/>
  <c r="BJ1584" i="1"/>
  <c r="BG1586" i="1" l="1"/>
  <c r="BH1585" i="1" s="1"/>
  <c r="BI1585" i="1" s="1"/>
  <c r="BF1587" i="1"/>
  <c r="BJ1585" i="1"/>
  <c r="BG1587" i="1" l="1"/>
  <c r="BH1586" i="1" s="1"/>
  <c r="BI1586" i="1" s="1"/>
  <c r="BF1588" i="1"/>
  <c r="BJ1586" i="1"/>
  <c r="BG1588" i="1" l="1"/>
  <c r="BH1587" i="1" s="1"/>
  <c r="BI1587" i="1" s="1"/>
  <c r="BF1589" i="1"/>
  <c r="BJ1587" i="1"/>
  <c r="BG1589" i="1" l="1"/>
  <c r="BH1588" i="1" s="1"/>
  <c r="BI1588" i="1" s="1"/>
  <c r="BF1590" i="1"/>
  <c r="BJ1588" i="1"/>
  <c r="BG1590" i="1" l="1"/>
  <c r="BH1589" i="1" s="1"/>
  <c r="BI1589" i="1" s="1"/>
  <c r="BF1591" i="1"/>
  <c r="BJ1589" i="1"/>
  <c r="BG1591" i="1" l="1"/>
  <c r="BH1590" i="1" s="1"/>
  <c r="BI1590" i="1" s="1"/>
  <c r="BF1592" i="1"/>
  <c r="BJ1590" i="1"/>
  <c r="BG1592" i="1" l="1"/>
  <c r="BH1591" i="1" s="1"/>
  <c r="BI1591" i="1" s="1"/>
  <c r="BF1593" i="1"/>
  <c r="BJ1591" i="1"/>
  <c r="BG1593" i="1" l="1"/>
  <c r="BH1592" i="1" s="1"/>
  <c r="BI1592" i="1" s="1"/>
  <c r="BF1594" i="1"/>
  <c r="BJ1592" i="1"/>
  <c r="BG1594" i="1" l="1"/>
  <c r="BH1593" i="1" s="1"/>
  <c r="BI1593" i="1" s="1"/>
  <c r="BF1595" i="1"/>
  <c r="BJ1593" i="1"/>
  <c r="BG1595" i="1" l="1"/>
  <c r="BH1594" i="1" s="1"/>
  <c r="BI1594" i="1" s="1"/>
  <c r="BF1596" i="1"/>
  <c r="BJ1594" i="1"/>
  <c r="BG1596" i="1" l="1"/>
  <c r="BH1595" i="1" s="1"/>
  <c r="BI1595" i="1" s="1"/>
  <c r="BF1597" i="1"/>
  <c r="BJ1595" i="1"/>
  <c r="BG1597" i="1" l="1"/>
  <c r="BH1596" i="1" s="1"/>
  <c r="BI1596" i="1" s="1"/>
  <c r="BF1598" i="1"/>
  <c r="BJ1596" i="1"/>
  <c r="BG1598" i="1" l="1"/>
  <c r="BH1597" i="1" s="1"/>
  <c r="BI1597" i="1" s="1"/>
  <c r="BF1599" i="1"/>
  <c r="BJ1597" i="1"/>
  <c r="BG1599" i="1" l="1"/>
  <c r="BH1598" i="1" s="1"/>
  <c r="BI1598" i="1" s="1"/>
  <c r="BF1600" i="1"/>
  <c r="BJ1598" i="1"/>
  <c r="BG1600" i="1" l="1"/>
  <c r="BH1599" i="1" s="1"/>
  <c r="BI1599" i="1" s="1"/>
  <c r="BF1601" i="1"/>
  <c r="BJ1599" i="1"/>
  <c r="BG1601" i="1" l="1"/>
  <c r="BH1600" i="1" s="1"/>
  <c r="BI1600" i="1" s="1"/>
  <c r="BF1602" i="1"/>
  <c r="BJ1600" i="1"/>
  <c r="BG1602" i="1" l="1"/>
  <c r="BH1601" i="1" s="1"/>
  <c r="BI1601" i="1" s="1"/>
  <c r="BF1603" i="1"/>
  <c r="BJ1601" i="1"/>
  <c r="BG1603" i="1" l="1"/>
  <c r="BH1602" i="1" s="1"/>
  <c r="BI1602" i="1" s="1"/>
  <c r="BF1604" i="1"/>
  <c r="BJ1602" i="1"/>
  <c r="BG1604" i="1" l="1"/>
  <c r="BH1603" i="1" s="1"/>
  <c r="BI1603" i="1" s="1"/>
  <c r="BF1605" i="1"/>
  <c r="BJ1603" i="1"/>
  <c r="BG1605" i="1" l="1"/>
  <c r="BH1604" i="1" s="1"/>
  <c r="BI1604" i="1" s="1"/>
  <c r="BF1606" i="1"/>
  <c r="BJ1604" i="1"/>
  <c r="BG1606" i="1" l="1"/>
  <c r="BH1605" i="1" s="1"/>
  <c r="BI1605" i="1" s="1"/>
  <c r="BF1607" i="1"/>
  <c r="BJ1605" i="1"/>
  <c r="BG1607" i="1" l="1"/>
  <c r="BH1606" i="1" s="1"/>
  <c r="BI1606" i="1" s="1"/>
  <c r="BF1608" i="1"/>
  <c r="BJ1606" i="1"/>
  <c r="BG1608" i="1" l="1"/>
  <c r="BH1607" i="1" s="1"/>
  <c r="BI1607" i="1" s="1"/>
  <c r="BF1609" i="1"/>
  <c r="BJ1607" i="1"/>
  <c r="BG1609" i="1" l="1"/>
  <c r="BH1608" i="1" s="1"/>
  <c r="BI1608" i="1" s="1"/>
  <c r="BF1610" i="1"/>
  <c r="BJ1608" i="1"/>
  <c r="BG1610" i="1" l="1"/>
  <c r="BH1609" i="1" s="1"/>
  <c r="BI1609" i="1" s="1"/>
  <c r="BF1611" i="1"/>
  <c r="BJ1609" i="1"/>
  <c r="BG1611" i="1" l="1"/>
  <c r="BH1610" i="1" s="1"/>
  <c r="BI1610" i="1" s="1"/>
  <c r="BF1612" i="1"/>
  <c r="BJ1610" i="1"/>
  <c r="BG1612" i="1" l="1"/>
  <c r="BH1611" i="1" s="1"/>
  <c r="BI1611" i="1" s="1"/>
  <c r="BF1613" i="1"/>
  <c r="BJ1611" i="1"/>
  <c r="BG1613" i="1" l="1"/>
  <c r="BH1612" i="1" s="1"/>
  <c r="BI1612" i="1" s="1"/>
  <c r="BF1614" i="1"/>
  <c r="BJ1612" i="1"/>
  <c r="BG1614" i="1" l="1"/>
  <c r="BH1613" i="1" s="1"/>
  <c r="BI1613" i="1" s="1"/>
  <c r="BF1615" i="1"/>
  <c r="BJ1613" i="1"/>
  <c r="BG1615" i="1" l="1"/>
  <c r="BH1614" i="1" s="1"/>
  <c r="BI1614" i="1" s="1"/>
  <c r="BF1616" i="1"/>
  <c r="BJ1614" i="1"/>
  <c r="BG1616" i="1" l="1"/>
  <c r="BH1615" i="1" s="1"/>
  <c r="BI1615" i="1" s="1"/>
  <c r="BF1617" i="1"/>
  <c r="BJ1615" i="1"/>
  <c r="BG1617" i="1" l="1"/>
  <c r="BH1616" i="1" s="1"/>
  <c r="BI1616" i="1" s="1"/>
  <c r="BF1618" i="1"/>
  <c r="BJ1616" i="1"/>
  <c r="BG1618" i="1" l="1"/>
  <c r="BH1617" i="1" s="1"/>
  <c r="BI1617" i="1" s="1"/>
  <c r="BF1619" i="1"/>
  <c r="BJ1617" i="1"/>
  <c r="BG1619" i="1" l="1"/>
  <c r="BH1618" i="1" s="1"/>
  <c r="BI1618" i="1" s="1"/>
  <c r="BF1620" i="1"/>
  <c r="BJ1618" i="1"/>
  <c r="BG1620" i="1" l="1"/>
  <c r="BH1619" i="1" s="1"/>
  <c r="BI1619" i="1" s="1"/>
  <c r="BF1621" i="1"/>
  <c r="BJ1619" i="1"/>
  <c r="BG1621" i="1" l="1"/>
  <c r="BH1620" i="1" s="1"/>
  <c r="BI1620" i="1" s="1"/>
  <c r="BF1622" i="1"/>
  <c r="BJ1620" i="1"/>
  <c r="BG1622" i="1" l="1"/>
  <c r="BH1621" i="1" s="1"/>
  <c r="BI1621" i="1" s="1"/>
  <c r="BF1623" i="1"/>
  <c r="BJ1621" i="1"/>
  <c r="BG1623" i="1" l="1"/>
  <c r="BH1622" i="1" s="1"/>
  <c r="BI1622" i="1" s="1"/>
  <c r="BF1624" i="1"/>
  <c r="BJ1622" i="1"/>
  <c r="BG1624" i="1" l="1"/>
  <c r="BH1623" i="1" s="1"/>
  <c r="BI1623" i="1" s="1"/>
  <c r="BF1625" i="1"/>
  <c r="BJ1623" i="1"/>
  <c r="BG1625" i="1" l="1"/>
  <c r="BH1624" i="1" s="1"/>
  <c r="BI1624" i="1" s="1"/>
  <c r="BF1626" i="1"/>
  <c r="BJ1624" i="1"/>
  <c r="BG1626" i="1" l="1"/>
  <c r="BH1625" i="1" s="1"/>
  <c r="BI1625" i="1" s="1"/>
  <c r="BF1627" i="1"/>
  <c r="BJ1625" i="1"/>
  <c r="BG1627" i="1" l="1"/>
  <c r="BH1626" i="1" s="1"/>
  <c r="BI1626" i="1" s="1"/>
  <c r="BF1628" i="1"/>
  <c r="BJ1626" i="1"/>
  <c r="BG1628" i="1" l="1"/>
  <c r="BH1627" i="1" s="1"/>
  <c r="BI1627" i="1" s="1"/>
  <c r="BF1629" i="1"/>
  <c r="BJ1627" i="1"/>
  <c r="BG1629" i="1" l="1"/>
  <c r="BH1628" i="1" s="1"/>
  <c r="BI1628" i="1" s="1"/>
  <c r="BF1630" i="1"/>
  <c r="BJ1628" i="1"/>
  <c r="BG1630" i="1" l="1"/>
  <c r="BH1629" i="1" s="1"/>
  <c r="BI1629" i="1" s="1"/>
  <c r="BF1631" i="1"/>
  <c r="BJ1629" i="1"/>
  <c r="BG1631" i="1" l="1"/>
  <c r="BH1630" i="1" s="1"/>
  <c r="BI1630" i="1" s="1"/>
  <c r="BF1632" i="1"/>
  <c r="BJ1630" i="1"/>
  <c r="BG1632" i="1" l="1"/>
  <c r="BH1631" i="1" s="1"/>
  <c r="BI1631" i="1" s="1"/>
  <c r="BF1633" i="1"/>
  <c r="BJ1631" i="1"/>
  <c r="BG1633" i="1" l="1"/>
  <c r="BH1632" i="1" s="1"/>
  <c r="BI1632" i="1" s="1"/>
  <c r="BF1634" i="1"/>
  <c r="BJ1632" i="1"/>
  <c r="BG1634" i="1" l="1"/>
  <c r="BH1633" i="1" s="1"/>
  <c r="BI1633" i="1" s="1"/>
  <c r="BF1635" i="1"/>
  <c r="BJ1633" i="1"/>
  <c r="BG1635" i="1" l="1"/>
  <c r="BH1634" i="1" s="1"/>
  <c r="BI1634" i="1" s="1"/>
  <c r="BF1636" i="1"/>
  <c r="BJ1634" i="1"/>
  <c r="BG1636" i="1" l="1"/>
  <c r="BH1635" i="1" s="1"/>
  <c r="BI1635" i="1" s="1"/>
  <c r="BF1637" i="1"/>
  <c r="BJ1635" i="1"/>
  <c r="BG1637" i="1" l="1"/>
  <c r="BH1636" i="1" s="1"/>
  <c r="BI1636" i="1" s="1"/>
  <c r="BF1638" i="1"/>
  <c r="BJ1636" i="1"/>
  <c r="BG1638" i="1" l="1"/>
  <c r="BH1637" i="1" s="1"/>
  <c r="BI1637" i="1" s="1"/>
  <c r="BF1639" i="1"/>
  <c r="BJ1637" i="1"/>
  <c r="BG1639" i="1" l="1"/>
  <c r="BH1638" i="1" s="1"/>
  <c r="BI1638" i="1" s="1"/>
  <c r="BF1640" i="1"/>
  <c r="BJ1638" i="1"/>
  <c r="BG1640" i="1" l="1"/>
  <c r="BH1639" i="1" s="1"/>
  <c r="BI1639" i="1" s="1"/>
  <c r="BF1641" i="1"/>
  <c r="BJ1639" i="1"/>
  <c r="BG1641" i="1" l="1"/>
  <c r="BH1640" i="1" s="1"/>
  <c r="BI1640" i="1" s="1"/>
  <c r="BF1642" i="1"/>
  <c r="BJ1640" i="1"/>
  <c r="BG1642" i="1" l="1"/>
  <c r="BH1641" i="1" s="1"/>
  <c r="BI1641" i="1" s="1"/>
  <c r="BF1643" i="1"/>
  <c r="BJ1641" i="1"/>
  <c r="BG1643" i="1" l="1"/>
  <c r="BH1642" i="1" s="1"/>
  <c r="BI1642" i="1" s="1"/>
  <c r="BF1644" i="1"/>
  <c r="BJ1642" i="1"/>
  <c r="BG1644" i="1" l="1"/>
  <c r="BH1643" i="1" s="1"/>
  <c r="BI1643" i="1" s="1"/>
  <c r="BF1645" i="1"/>
  <c r="BJ1643" i="1"/>
  <c r="BG1645" i="1" l="1"/>
  <c r="BH1644" i="1" s="1"/>
  <c r="BI1644" i="1" s="1"/>
  <c r="BF1646" i="1"/>
  <c r="BJ1644" i="1"/>
  <c r="BG1646" i="1" l="1"/>
  <c r="BH1645" i="1" s="1"/>
  <c r="BI1645" i="1" s="1"/>
  <c r="BF1647" i="1"/>
  <c r="BJ1645" i="1"/>
  <c r="BG1647" i="1" l="1"/>
  <c r="BH1646" i="1" s="1"/>
  <c r="BI1646" i="1" s="1"/>
  <c r="BF1648" i="1"/>
  <c r="BJ1646" i="1"/>
  <c r="BG1648" i="1" l="1"/>
  <c r="BH1647" i="1" s="1"/>
  <c r="BF1649" i="1"/>
  <c r="BJ1647" i="1"/>
  <c r="BI1647" i="1"/>
  <c r="BG1649" i="1" l="1"/>
  <c r="BH1648" i="1" s="1"/>
  <c r="BI1648" i="1" s="1"/>
  <c r="BF1650" i="1"/>
  <c r="BJ1648" i="1"/>
  <c r="BG1650" i="1" l="1"/>
  <c r="BH1649" i="1" s="1"/>
  <c r="BI1649" i="1" s="1"/>
  <c r="BF1651" i="1"/>
  <c r="BJ1649" i="1"/>
  <c r="BG1651" i="1" l="1"/>
  <c r="BH1650" i="1" s="1"/>
  <c r="BI1650" i="1" s="1"/>
  <c r="BF1652" i="1"/>
  <c r="BJ1650" i="1"/>
  <c r="BG1652" i="1" l="1"/>
  <c r="BH1651" i="1" s="1"/>
  <c r="BI1651" i="1" s="1"/>
  <c r="BF1653" i="1"/>
  <c r="BJ1651" i="1"/>
  <c r="BG1653" i="1" l="1"/>
  <c r="BH1652" i="1" s="1"/>
  <c r="BI1652" i="1" s="1"/>
  <c r="BF1654" i="1"/>
  <c r="BJ1652" i="1"/>
  <c r="BG1654" i="1" l="1"/>
  <c r="BH1653" i="1" s="1"/>
  <c r="BI1653" i="1" s="1"/>
  <c r="BF1655" i="1"/>
  <c r="BJ1653" i="1"/>
  <c r="BG1655" i="1" l="1"/>
  <c r="BH1654" i="1" s="1"/>
  <c r="BI1654" i="1" s="1"/>
  <c r="BF1656" i="1"/>
  <c r="BJ1654" i="1"/>
  <c r="BG1656" i="1" l="1"/>
  <c r="BH1655" i="1" s="1"/>
  <c r="BI1655" i="1" s="1"/>
  <c r="BF1657" i="1"/>
  <c r="BJ1655" i="1"/>
  <c r="BG1657" i="1" l="1"/>
  <c r="BH1656" i="1" s="1"/>
  <c r="BF1658" i="1"/>
  <c r="BJ1656" i="1"/>
  <c r="BI1656" i="1"/>
  <c r="BG1658" i="1" l="1"/>
  <c r="BH1657" i="1" s="1"/>
  <c r="BI1657" i="1" s="1"/>
  <c r="BF1659" i="1"/>
  <c r="BJ1657" i="1"/>
  <c r="BG1659" i="1" l="1"/>
  <c r="BH1658" i="1" s="1"/>
  <c r="BI1658" i="1" s="1"/>
  <c r="BF1660" i="1"/>
  <c r="BJ1658" i="1"/>
  <c r="BG1660" i="1" l="1"/>
  <c r="BH1659" i="1" s="1"/>
  <c r="BF1661" i="1"/>
  <c r="BJ1659" i="1"/>
  <c r="BI1659" i="1"/>
  <c r="BG1661" i="1" l="1"/>
  <c r="BH1660" i="1" s="1"/>
  <c r="BI1660" i="1" s="1"/>
  <c r="BF1662" i="1"/>
  <c r="BJ1660" i="1"/>
  <c r="BG1662" i="1" l="1"/>
  <c r="BH1661" i="1" s="1"/>
  <c r="BI1661" i="1" s="1"/>
  <c r="BF1663" i="1"/>
  <c r="BJ1661" i="1"/>
  <c r="BG1663" i="1" l="1"/>
  <c r="BH1662" i="1" s="1"/>
  <c r="BI1662" i="1" s="1"/>
  <c r="BF1664" i="1"/>
  <c r="BJ1662" i="1"/>
  <c r="BG1664" i="1" l="1"/>
  <c r="BH1663" i="1" s="1"/>
  <c r="BI1663" i="1" s="1"/>
  <c r="BF1665" i="1"/>
  <c r="BJ1663" i="1"/>
  <c r="BG1665" i="1" l="1"/>
  <c r="BH1664" i="1" s="1"/>
  <c r="BF1666" i="1"/>
  <c r="BJ1664" i="1"/>
  <c r="BI1664" i="1"/>
  <c r="BG1666" i="1" l="1"/>
  <c r="BH1665" i="1" s="1"/>
  <c r="BI1665" i="1" s="1"/>
  <c r="BF1667" i="1"/>
  <c r="BJ1665" i="1"/>
  <c r="BG1667" i="1" l="1"/>
  <c r="BH1666" i="1" s="1"/>
  <c r="BI1666" i="1" s="1"/>
  <c r="BF1668" i="1"/>
  <c r="BJ1666" i="1"/>
  <c r="BG1668" i="1" l="1"/>
  <c r="BH1667" i="1" s="1"/>
  <c r="BI1667" i="1" s="1"/>
  <c r="BF1669" i="1"/>
  <c r="BJ1667" i="1"/>
  <c r="BG1669" i="1" l="1"/>
  <c r="BH1668" i="1" s="1"/>
  <c r="BI1668" i="1" s="1"/>
  <c r="BF1670" i="1"/>
  <c r="BJ1668" i="1"/>
  <c r="BG1670" i="1" l="1"/>
  <c r="BH1669" i="1" s="1"/>
  <c r="BI1669" i="1" s="1"/>
  <c r="BF1671" i="1"/>
  <c r="BJ1669" i="1"/>
  <c r="BG1671" i="1" l="1"/>
  <c r="BH1670" i="1" s="1"/>
  <c r="BI1670" i="1" s="1"/>
  <c r="BF1672" i="1"/>
  <c r="BJ1670" i="1"/>
  <c r="BG1672" i="1" l="1"/>
  <c r="BH1671" i="1" s="1"/>
  <c r="BI1671" i="1" s="1"/>
  <c r="BF1673" i="1"/>
  <c r="BJ1671" i="1"/>
  <c r="BG1673" i="1" l="1"/>
  <c r="BH1672" i="1" s="1"/>
  <c r="BI1672" i="1" s="1"/>
  <c r="BF1674" i="1"/>
  <c r="BJ1672" i="1"/>
  <c r="BG1674" i="1" l="1"/>
  <c r="BH1673" i="1" s="1"/>
  <c r="BI1673" i="1" s="1"/>
  <c r="BF1675" i="1"/>
  <c r="BJ1673" i="1"/>
  <c r="BG1675" i="1" l="1"/>
  <c r="BH1674" i="1" s="1"/>
  <c r="BI1674" i="1" s="1"/>
  <c r="BF1676" i="1"/>
  <c r="BJ1674" i="1"/>
  <c r="BG1676" i="1" l="1"/>
  <c r="BH1675" i="1" s="1"/>
  <c r="BI1675" i="1" s="1"/>
  <c r="BF1677" i="1"/>
  <c r="BJ1675" i="1"/>
  <c r="BG1677" i="1" l="1"/>
  <c r="BH1676" i="1" s="1"/>
  <c r="BI1676" i="1" s="1"/>
  <c r="BF1678" i="1"/>
  <c r="BJ1676" i="1"/>
  <c r="BG1678" i="1" l="1"/>
  <c r="BH1677" i="1" s="1"/>
  <c r="BI1677" i="1" s="1"/>
  <c r="BF1679" i="1"/>
  <c r="BJ1677" i="1"/>
  <c r="BG1679" i="1" l="1"/>
  <c r="BH1678" i="1" s="1"/>
  <c r="BI1678" i="1" s="1"/>
  <c r="BF1680" i="1"/>
  <c r="BJ1678" i="1"/>
  <c r="BG1680" i="1" l="1"/>
  <c r="BH1679" i="1" s="1"/>
  <c r="BI1679" i="1" s="1"/>
  <c r="BF1681" i="1"/>
  <c r="BJ1679" i="1"/>
  <c r="BG1681" i="1" l="1"/>
  <c r="BH1680" i="1" s="1"/>
  <c r="BI1680" i="1" s="1"/>
  <c r="BF1682" i="1"/>
  <c r="BJ1680" i="1"/>
  <c r="BG1682" i="1" l="1"/>
  <c r="BH1681" i="1" s="1"/>
  <c r="BI1681" i="1" s="1"/>
  <c r="BF1683" i="1"/>
  <c r="BJ1681" i="1"/>
  <c r="BG1683" i="1" l="1"/>
  <c r="BH1682" i="1" s="1"/>
  <c r="BI1682" i="1" s="1"/>
  <c r="BF1684" i="1"/>
  <c r="BJ1682" i="1"/>
  <c r="BG1684" i="1" l="1"/>
  <c r="BH1683" i="1" s="1"/>
  <c r="BI1683" i="1" s="1"/>
  <c r="BF1685" i="1"/>
  <c r="BJ1683" i="1"/>
  <c r="BG1685" i="1" l="1"/>
  <c r="BH1684" i="1" s="1"/>
  <c r="BI1684" i="1" s="1"/>
  <c r="BF1686" i="1"/>
  <c r="BJ1684" i="1"/>
  <c r="BG1686" i="1" l="1"/>
  <c r="BH1685" i="1" s="1"/>
  <c r="BI1685" i="1" s="1"/>
  <c r="BF1687" i="1"/>
  <c r="BJ1685" i="1"/>
  <c r="BG1687" i="1" l="1"/>
  <c r="BH1686" i="1" s="1"/>
  <c r="BI1686" i="1" s="1"/>
  <c r="BF1688" i="1"/>
  <c r="BJ1686" i="1"/>
  <c r="BG1688" i="1" l="1"/>
  <c r="BH1687" i="1" s="1"/>
  <c r="BI1687" i="1" s="1"/>
  <c r="BF1689" i="1"/>
  <c r="BJ1687" i="1"/>
  <c r="BG1689" i="1" l="1"/>
  <c r="BH1688" i="1" s="1"/>
  <c r="BI1688" i="1" s="1"/>
  <c r="BF1690" i="1"/>
  <c r="BJ1688" i="1"/>
  <c r="BG1690" i="1" l="1"/>
  <c r="BH1689" i="1" s="1"/>
  <c r="BI1689" i="1" s="1"/>
  <c r="BF1691" i="1"/>
  <c r="BJ1689" i="1"/>
  <c r="BG1691" i="1" l="1"/>
  <c r="BH1690" i="1" s="1"/>
  <c r="BI1690" i="1" s="1"/>
  <c r="BF1692" i="1"/>
  <c r="BJ1690" i="1"/>
  <c r="BG1692" i="1" l="1"/>
  <c r="BH1691" i="1" s="1"/>
  <c r="BI1691" i="1" s="1"/>
  <c r="BF1693" i="1"/>
  <c r="BJ1691" i="1"/>
  <c r="BG1693" i="1" l="1"/>
  <c r="BH1692" i="1" s="1"/>
  <c r="BI1692" i="1" s="1"/>
  <c r="BF1694" i="1"/>
  <c r="BJ1692" i="1"/>
  <c r="BG1694" i="1" l="1"/>
  <c r="BH1693" i="1" s="1"/>
  <c r="BI1693" i="1" s="1"/>
  <c r="BF1695" i="1"/>
  <c r="BJ1693" i="1"/>
  <c r="BG1695" i="1" l="1"/>
  <c r="BH1694" i="1" s="1"/>
  <c r="BI1694" i="1" s="1"/>
  <c r="BF1696" i="1"/>
  <c r="BJ1694" i="1"/>
  <c r="BG1696" i="1" l="1"/>
  <c r="BH1695" i="1" s="1"/>
  <c r="BI1695" i="1" s="1"/>
  <c r="BF1697" i="1"/>
  <c r="BJ1695" i="1"/>
  <c r="BG1697" i="1" l="1"/>
  <c r="BH1696" i="1" s="1"/>
  <c r="BI1696" i="1" s="1"/>
  <c r="BF1698" i="1"/>
  <c r="BJ1696" i="1"/>
  <c r="BG1698" i="1" l="1"/>
  <c r="BH1697" i="1" s="1"/>
  <c r="BI1697" i="1" s="1"/>
  <c r="BF1699" i="1"/>
  <c r="BJ1697" i="1"/>
  <c r="BG1699" i="1" l="1"/>
  <c r="BH1698" i="1" s="1"/>
  <c r="BI1698" i="1" s="1"/>
  <c r="BF1700" i="1"/>
  <c r="BJ1698" i="1"/>
  <c r="BG1700" i="1" l="1"/>
  <c r="BH1699" i="1" s="1"/>
  <c r="BI1699" i="1" s="1"/>
  <c r="BF1701" i="1"/>
  <c r="BJ1699" i="1"/>
  <c r="BG1701" i="1" l="1"/>
  <c r="BH1700" i="1" s="1"/>
  <c r="BI1700" i="1" s="1"/>
  <c r="BF1702" i="1"/>
  <c r="BJ1700" i="1"/>
  <c r="BG1702" i="1" l="1"/>
  <c r="BH1701" i="1" s="1"/>
  <c r="BI1701" i="1" s="1"/>
  <c r="BF1703" i="1"/>
  <c r="BJ1701" i="1"/>
  <c r="BG1703" i="1" l="1"/>
  <c r="BH1702" i="1" s="1"/>
  <c r="BI1702" i="1" s="1"/>
  <c r="BF1704" i="1"/>
  <c r="BJ1702" i="1"/>
  <c r="BG1704" i="1" l="1"/>
  <c r="BH1703" i="1" s="1"/>
  <c r="BI1703" i="1" s="1"/>
  <c r="BF1705" i="1"/>
  <c r="BJ1703" i="1"/>
  <c r="BG1705" i="1" l="1"/>
  <c r="BH1704" i="1" s="1"/>
  <c r="BI1704" i="1" s="1"/>
  <c r="BF1706" i="1"/>
  <c r="BJ1704" i="1"/>
  <c r="BG1706" i="1" l="1"/>
  <c r="BH1705" i="1" s="1"/>
  <c r="BI1705" i="1" s="1"/>
  <c r="BF1707" i="1"/>
  <c r="BJ1705" i="1"/>
  <c r="BG1707" i="1" l="1"/>
  <c r="BH1706" i="1" s="1"/>
  <c r="BI1706" i="1" s="1"/>
  <c r="BF1708" i="1"/>
  <c r="BJ1706" i="1"/>
  <c r="BG1708" i="1" l="1"/>
  <c r="BH1707" i="1" s="1"/>
  <c r="BI1707" i="1" s="1"/>
  <c r="BF1709" i="1"/>
  <c r="BJ1707" i="1"/>
  <c r="BG1709" i="1" l="1"/>
  <c r="BH1708" i="1" s="1"/>
  <c r="BI1708" i="1" s="1"/>
  <c r="BF1710" i="1"/>
  <c r="BJ1708" i="1"/>
  <c r="BG1710" i="1" l="1"/>
  <c r="BH1709" i="1" s="1"/>
  <c r="BI1709" i="1" s="1"/>
  <c r="BF1711" i="1"/>
  <c r="BJ1709" i="1"/>
  <c r="BG1711" i="1" l="1"/>
  <c r="BH1710" i="1" s="1"/>
  <c r="BI1710" i="1" s="1"/>
  <c r="BF1712" i="1"/>
  <c r="BJ1710" i="1"/>
  <c r="BG1712" i="1" l="1"/>
  <c r="BH1711" i="1" s="1"/>
  <c r="BI1711" i="1" s="1"/>
  <c r="BF1713" i="1"/>
  <c r="BJ1711" i="1"/>
  <c r="BG1713" i="1" l="1"/>
  <c r="BH1712" i="1" s="1"/>
  <c r="BI1712" i="1" s="1"/>
  <c r="BF1714" i="1"/>
  <c r="BJ1712" i="1"/>
  <c r="BG1714" i="1" l="1"/>
  <c r="BH1713" i="1" s="1"/>
  <c r="BI1713" i="1" s="1"/>
  <c r="BF1715" i="1"/>
  <c r="BJ1713" i="1"/>
  <c r="BG1715" i="1" l="1"/>
  <c r="BH1714" i="1" s="1"/>
  <c r="BI1714" i="1" s="1"/>
  <c r="BF1716" i="1"/>
  <c r="BJ1714" i="1"/>
  <c r="BG1716" i="1" l="1"/>
  <c r="BH1715" i="1" s="1"/>
  <c r="BI1715" i="1" s="1"/>
  <c r="BF1717" i="1"/>
  <c r="BJ1715" i="1"/>
  <c r="BG1717" i="1" l="1"/>
  <c r="BH1716" i="1" s="1"/>
  <c r="BI1716" i="1" s="1"/>
  <c r="BF1718" i="1"/>
  <c r="BJ1716" i="1"/>
  <c r="BG1718" i="1" l="1"/>
  <c r="BH1717" i="1" s="1"/>
  <c r="BI1717" i="1" s="1"/>
  <c r="BF1719" i="1"/>
  <c r="BJ1717" i="1"/>
  <c r="BG1719" i="1" l="1"/>
  <c r="BH1718" i="1" s="1"/>
  <c r="BI1718" i="1" s="1"/>
  <c r="BF1720" i="1"/>
  <c r="BJ1718" i="1"/>
  <c r="BG1720" i="1" l="1"/>
  <c r="BH1719" i="1" s="1"/>
  <c r="BI1719" i="1" s="1"/>
  <c r="BF1721" i="1"/>
  <c r="BJ1719" i="1"/>
  <c r="BG1721" i="1" l="1"/>
  <c r="BH1720" i="1" s="1"/>
  <c r="BI1720" i="1" s="1"/>
  <c r="BF1722" i="1"/>
  <c r="BJ1720" i="1"/>
  <c r="BG1722" i="1" l="1"/>
  <c r="BH1721" i="1" s="1"/>
  <c r="BI1721" i="1" s="1"/>
  <c r="BF1723" i="1"/>
  <c r="BJ1721" i="1"/>
  <c r="BG1723" i="1" l="1"/>
  <c r="BH1722" i="1" s="1"/>
  <c r="BI1722" i="1" s="1"/>
  <c r="BF1724" i="1"/>
  <c r="BJ1722" i="1"/>
  <c r="BG1724" i="1" l="1"/>
  <c r="BH1723" i="1" s="1"/>
  <c r="BI1723" i="1" s="1"/>
  <c r="BF1725" i="1"/>
  <c r="BJ1723" i="1"/>
  <c r="BG1725" i="1" l="1"/>
  <c r="BH1724" i="1" s="1"/>
  <c r="BI1724" i="1" s="1"/>
  <c r="BF1726" i="1"/>
  <c r="BJ1724" i="1"/>
  <c r="BG1726" i="1" l="1"/>
  <c r="BH1725" i="1" s="1"/>
  <c r="BI1725" i="1" s="1"/>
  <c r="BF1727" i="1"/>
  <c r="BJ1725" i="1"/>
  <c r="BG1727" i="1" l="1"/>
  <c r="BH1726" i="1" s="1"/>
  <c r="BI1726" i="1" s="1"/>
  <c r="BF1728" i="1"/>
  <c r="BJ1726" i="1"/>
  <c r="BG1728" i="1" l="1"/>
  <c r="BH1727" i="1" s="1"/>
  <c r="BI1727" i="1" s="1"/>
  <c r="BF1729" i="1"/>
  <c r="BJ1727" i="1"/>
  <c r="BG1729" i="1" l="1"/>
  <c r="BH1728" i="1" s="1"/>
  <c r="BI1728" i="1" s="1"/>
  <c r="BF1730" i="1"/>
  <c r="BJ1728" i="1"/>
  <c r="BG1730" i="1" l="1"/>
  <c r="BH1729" i="1" s="1"/>
  <c r="BI1729" i="1" s="1"/>
  <c r="BF1731" i="1"/>
  <c r="BJ1729" i="1"/>
  <c r="BG1731" i="1" l="1"/>
  <c r="BH1730" i="1" s="1"/>
  <c r="BI1730" i="1" s="1"/>
  <c r="BF1732" i="1"/>
  <c r="BJ1730" i="1"/>
  <c r="BG1732" i="1" l="1"/>
  <c r="BH1731" i="1" s="1"/>
  <c r="BI1731" i="1" s="1"/>
  <c r="BF1733" i="1"/>
  <c r="BJ1731" i="1"/>
  <c r="BG1733" i="1" l="1"/>
  <c r="BH1732" i="1" s="1"/>
  <c r="BI1732" i="1" s="1"/>
  <c r="BF1734" i="1"/>
  <c r="BJ1732" i="1"/>
  <c r="BG1734" i="1" l="1"/>
  <c r="BH1733" i="1" s="1"/>
  <c r="BI1733" i="1" s="1"/>
  <c r="BF1735" i="1"/>
  <c r="BJ1733" i="1"/>
  <c r="BG1735" i="1" l="1"/>
  <c r="BH1734" i="1" s="1"/>
  <c r="BI1734" i="1" s="1"/>
  <c r="BF1736" i="1"/>
  <c r="BJ1734" i="1"/>
  <c r="BG1736" i="1" l="1"/>
  <c r="BH1735" i="1" s="1"/>
  <c r="BI1735" i="1" s="1"/>
  <c r="BF1737" i="1"/>
  <c r="BJ1735" i="1"/>
  <c r="BG1737" i="1" l="1"/>
  <c r="BH1736" i="1" s="1"/>
  <c r="BI1736" i="1" s="1"/>
  <c r="BF1738" i="1"/>
  <c r="BJ1736" i="1"/>
  <c r="BG1738" i="1" l="1"/>
  <c r="BH1737" i="1" s="1"/>
  <c r="BI1737" i="1" s="1"/>
  <c r="BF1739" i="1"/>
  <c r="BJ1737" i="1"/>
  <c r="BG1739" i="1" l="1"/>
  <c r="BH1738" i="1" s="1"/>
  <c r="BI1738" i="1" s="1"/>
  <c r="BF1740" i="1"/>
  <c r="BJ1738" i="1"/>
  <c r="BG1740" i="1" l="1"/>
  <c r="BH1739" i="1" s="1"/>
  <c r="BI1739" i="1" s="1"/>
  <c r="BF1741" i="1"/>
  <c r="BJ1739" i="1"/>
  <c r="BG1741" i="1" l="1"/>
  <c r="BH1740" i="1" s="1"/>
  <c r="BF1742" i="1"/>
  <c r="BJ1740" i="1"/>
  <c r="BI1740" i="1"/>
  <c r="BG1742" i="1" l="1"/>
  <c r="BH1741" i="1" s="1"/>
  <c r="BI1741" i="1" s="1"/>
  <c r="BF1743" i="1"/>
  <c r="BJ1741" i="1"/>
  <c r="BG1743" i="1" l="1"/>
  <c r="BH1742" i="1" s="1"/>
  <c r="BI1742" i="1" s="1"/>
  <c r="BF1744" i="1"/>
  <c r="BJ1742" i="1"/>
  <c r="BG1744" i="1" l="1"/>
  <c r="BH1743" i="1" s="1"/>
  <c r="BI1743" i="1" s="1"/>
  <c r="BF1745" i="1"/>
  <c r="BJ1743" i="1"/>
  <c r="BG1745" i="1" l="1"/>
  <c r="BH1744" i="1" s="1"/>
  <c r="BI1744" i="1" s="1"/>
  <c r="BF1746" i="1"/>
  <c r="BJ1744" i="1"/>
  <c r="BG1746" i="1" l="1"/>
  <c r="BH1745" i="1" s="1"/>
  <c r="BI1745" i="1" s="1"/>
  <c r="BF1747" i="1"/>
  <c r="BJ1745" i="1"/>
  <c r="BG1747" i="1" l="1"/>
  <c r="BH1746" i="1" s="1"/>
  <c r="BI1746" i="1" s="1"/>
  <c r="BF1748" i="1"/>
  <c r="BJ1746" i="1"/>
  <c r="BG1748" i="1" l="1"/>
  <c r="BH1747" i="1" s="1"/>
  <c r="BI1747" i="1" s="1"/>
  <c r="BF1749" i="1"/>
  <c r="BJ1747" i="1"/>
  <c r="BG1749" i="1" l="1"/>
  <c r="BH1748" i="1" s="1"/>
  <c r="BI1748" i="1" s="1"/>
  <c r="BF1750" i="1"/>
  <c r="BJ1748" i="1"/>
  <c r="BG1750" i="1" l="1"/>
  <c r="BH1749" i="1" s="1"/>
  <c r="BI1749" i="1" s="1"/>
  <c r="BF1751" i="1"/>
  <c r="BJ1749" i="1"/>
  <c r="BG1751" i="1" l="1"/>
  <c r="BH1750" i="1" s="1"/>
  <c r="BI1750" i="1" s="1"/>
  <c r="BF1752" i="1"/>
  <c r="BJ1750" i="1"/>
  <c r="BG1752" i="1" l="1"/>
  <c r="BH1751" i="1" s="1"/>
  <c r="BI1751" i="1" s="1"/>
  <c r="BF1753" i="1"/>
  <c r="BJ1751" i="1"/>
  <c r="BG1753" i="1" l="1"/>
  <c r="BH1752" i="1" s="1"/>
  <c r="BI1752" i="1" s="1"/>
  <c r="BF1754" i="1"/>
  <c r="BJ1752" i="1"/>
  <c r="BG1754" i="1" l="1"/>
  <c r="BH1753" i="1" s="1"/>
  <c r="BI1753" i="1" s="1"/>
  <c r="BF1755" i="1"/>
  <c r="BJ1753" i="1"/>
  <c r="BG1755" i="1" l="1"/>
  <c r="BH1754" i="1" s="1"/>
  <c r="BI1754" i="1" s="1"/>
  <c r="BF1756" i="1"/>
  <c r="BJ1754" i="1"/>
  <c r="BG1756" i="1" l="1"/>
  <c r="BH1755" i="1" s="1"/>
  <c r="BI1755" i="1" s="1"/>
  <c r="BF1757" i="1"/>
  <c r="BJ1755" i="1"/>
  <c r="BG1757" i="1" l="1"/>
  <c r="BH1756" i="1" s="1"/>
  <c r="BI1756" i="1" s="1"/>
  <c r="BF1758" i="1"/>
  <c r="BJ1756" i="1"/>
  <c r="BG1758" i="1" l="1"/>
  <c r="BH1757" i="1" s="1"/>
  <c r="BI1757" i="1" s="1"/>
  <c r="BF1759" i="1"/>
  <c r="BJ1757" i="1"/>
  <c r="BG1759" i="1" l="1"/>
  <c r="BH1758" i="1" s="1"/>
  <c r="BI1758" i="1" s="1"/>
  <c r="BF1760" i="1"/>
  <c r="BJ1758" i="1"/>
  <c r="BG1760" i="1" l="1"/>
  <c r="BH1759" i="1" s="1"/>
  <c r="BI1759" i="1" s="1"/>
  <c r="BF1761" i="1"/>
  <c r="BJ1759" i="1"/>
  <c r="BG1761" i="1" l="1"/>
  <c r="BH1760" i="1" s="1"/>
  <c r="BI1760" i="1" s="1"/>
  <c r="BF1762" i="1"/>
  <c r="BJ1760" i="1"/>
  <c r="BG1762" i="1" l="1"/>
  <c r="BH1761" i="1" s="1"/>
  <c r="BI1761" i="1" s="1"/>
  <c r="BF1763" i="1"/>
  <c r="BJ1761" i="1"/>
  <c r="BG1763" i="1" l="1"/>
  <c r="BH1762" i="1" s="1"/>
  <c r="BI1762" i="1" s="1"/>
  <c r="BF1764" i="1"/>
  <c r="BJ1762" i="1"/>
  <c r="BG1764" i="1" l="1"/>
  <c r="BH1763" i="1" s="1"/>
  <c r="BI1763" i="1" s="1"/>
  <c r="BF1765" i="1"/>
  <c r="BJ1763" i="1"/>
  <c r="BG1765" i="1" l="1"/>
  <c r="BH1764" i="1" s="1"/>
  <c r="BI1764" i="1" s="1"/>
  <c r="BF1766" i="1"/>
  <c r="BJ1764" i="1"/>
  <c r="BG1766" i="1" l="1"/>
  <c r="BH1765" i="1" s="1"/>
  <c r="BI1765" i="1" s="1"/>
  <c r="BF1767" i="1"/>
  <c r="BJ1765" i="1"/>
  <c r="BG1767" i="1" l="1"/>
  <c r="BH1766" i="1" s="1"/>
  <c r="BI1766" i="1" s="1"/>
  <c r="BF1768" i="1"/>
  <c r="BJ1766" i="1"/>
  <c r="BG1768" i="1" l="1"/>
  <c r="BH1767" i="1" s="1"/>
  <c r="BI1767" i="1" s="1"/>
  <c r="BF1769" i="1"/>
  <c r="BJ1767" i="1"/>
  <c r="BG1769" i="1" l="1"/>
  <c r="BH1768" i="1" s="1"/>
  <c r="BI1768" i="1" s="1"/>
  <c r="BF1770" i="1"/>
  <c r="BJ1768" i="1"/>
  <c r="BG1770" i="1" l="1"/>
  <c r="BH1769" i="1" s="1"/>
  <c r="BI1769" i="1" s="1"/>
  <c r="BF1771" i="1"/>
  <c r="BJ1769" i="1"/>
  <c r="BG1771" i="1" l="1"/>
  <c r="BH1770" i="1" s="1"/>
  <c r="BI1770" i="1" s="1"/>
  <c r="BF1772" i="1"/>
  <c r="BJ1770" i="1"/>
  <c r="BG1772" i="1" l="1"/>
  <c r="BH1771" i="1" s="1"/>
  <c r="BI1771" i="1" s="1"/>
  <c r="BF1773" i="1"/>
  <c r="BJ1771" i="1"/>
  <c r="BG1773" i="1" l="1"/>
  <c r="BH1772" i="1" s="1"/>
  <c r="BI1772" i="1" s="1"/>
  <c r="BF1774" i="1"/>
  <c r="BJ1772" i="1"/>
  <c r="BG1774" i="1" l="1"/>
  <c r="BH1773" i="1" s="1"/>
  <c r="BI1773" i="1" s="1"/>
  <c r="BF1775" i="1"/>
  <c r="BJ1773" i="1"/>
  <c r="BG1775" i="1" l="1"/>
  <c r="BH1774" i="1" s="1"/>
  <c r="BI1774" i="1" s="1"/>
  <c r="BF1776" i="1"/>
  <c r="BJ1774" i="1"/>
  <c r="BG1776" i="1" l="1"/>
  <c r="BH1775" i="1" s="1"/>
  <c r="BI1775" i="1" s="1"/>
  <c r="BF1777" i="1"/>
  <c r="BJ1775" i="1"/>
  <c r="BG1777" i="1" l="1"/>
  <c r="BH1776" i="1" s="1"/>
  <c r="BI1776" i="1" s="1"/>
  <c r="BF1778" i="1"/>
  <c r="BJ1776" i="1"/>
  <c r="BG1778" i="1" l="1"/>
  <c r="BH1777" i="1" s="1"/>
  <c r="BI1777" i="1" s="1"/>
  <c r="BF1779" i="1"/>
  <c r="BJ1777" i="1"/>
  <c r="BG1779" i="1" l="1"/>
  <c r="BH1778" i="1" s="1"/>
  <c r="BI1778" i="1" s="1"/>
  <c r="BF1780" i="1"/>
  <c r="BJ1778" i="1"/>
  <c r="BG1780" i="1" l="1"/>
  <c r="BH1779" i="1" s="1"/>
  <c r="BI1779" i="1" s="1"/>
  <c r="BF1781" i="1"/>
  <c r="BJ1779" i="1"/>
  <c r="BG1781" i="1" l="1"/>
  <c r="BH1780" i="1" s="1"/>
  <c r="BI1780" i="1" s="1"/>
  <c r="BF1782" i="1"/>
  <c r="BJ1780" i="1"/>
  <c r="BG1782" i="1" l="1"/>
  <c r="BH1781" i="1" s="1"/>
  <c r="BI1781" i="1" s="1"/>
  <c r="BF1783" i="1"/>
  <c r="BJ1781" i="1"/>
  <c r="BG1783" i="1" l="1"/>
  <c r="BH1782" i="1" s="1"/>
  <c r="BI1782" i="1" s="1"/>
  <c r="BF1784" i="1"/>
  <c r="BJ1782" i="1"/>
  <c r="BG1784" i="1" l="1"/>
  <c r="BH1783" i="1" s="1"/>
  <c r="BI1783" i="1" s="1"/>
  <c r="BF1785" i="1"/>
  <c r="BJ1783" i="1"/>
  <c r="BG1785" i="1" l="1"/>
  <c r="BH1784" i="1" s="1"/>
  <c r="BI1784" i="1" s="1"/>
  <c r="BF1786" i="1"/>
  <c r="BJ1784" i="1"/>
  <c r="BG1786" i="1" l="1"/>
  <c r="BH1785" i="1" s="1"/>
  <c r="BI1785" i="1" s="1"/>
  <c r="BF1787" i="1"/>
  <c r="BJ1785" i="1"/>
  <c r="BG1787" i="1" l="1"/>
  <c r="BH1786" i="1" s="1"/>
  <c r="BI1786" i="1" s="1"/>
  <c r="BF1788" i="1"/>
  <c r="BJ1786" i="1"/>
  <c r="BG1788" i="1" l="1"/>
  <c r="BH1787" i="1" s="1"/>
  <c r="BI1787" i="1" s="1"/>
  <c r="BF1789" i="1"/>
  <c r="BJ1787" i="1"/>
  <c r="BG1789" i="1" l="1"/>
  <c r="BH1788" i="1" s="1"/>
  <c r="BI1788" i="1" s="1"/>
  <c r="BF1790" i="1"/>
  <c r="BJ1788" i="1"/>
  <c r="BG1790" i="1" l="1"/>
  <c r="BH1789" i="1" s="1"/>
  <c r="BI1789" i="1" s="1"/>
  <c r="BF1791" i="1"/>
  <c r="BJ1789" i="1"/>
  <c r="BG1791" i="1" l="1"/>
  <c r="BH1790" i="1" s="1"/>
  <c r="BI1790" i="1" s="1"/>
  <c r="BF1792" i="1"/>
  <c r="BJ1790" i="1"/>
  <c r="BG1792" i="1" l="1"/>
  <c r="BH1791" i="1" s="1"/>
  <c r="BI1791" i="1" s="1"/>
  <c r="BF1793" i="1"/>
  <c r="BJ1791" i="1"/>
  <c r="BG1793" i="1" l="1"/>
  <c r="BH1792" i="1" s="1"/>
  <c r="BI1792" i="1" s="1"/>
  <c r="BF1794" i="1"/>
  <c r="BJ1792" i="1"/>
  <c r="BG1794" i="1" l="1"/>
  <c r="BH1793" i="1" s="1"/>
  <c r="BI1793" i="1" s="1"/>
  <c r="BF1795" i="1"/>
  <c r="BJ1793" i="1"/>
  <c r="BG1795" i="1" l="1"/>
  <c r="BH1794" i="1" s="1"/>
  <c r="BI1794" i="1" s="1"/>
  <c r="BF1796" i="1"/>
  <c r="BJ1794" i="1"/>
  <c r="BG1796" i="1" l="1"/>
  <c r="BH1795" i="1" s="1"/>
  <c r="BI1795" i="1" s="1"/>
  <c r="BF1797" i="1"/>
  <c r="BJ1795" i="1"/>
  <c r="BG1797" i="1" l="1"/>
  <c r="BH1796" i="1" s="1"/>
  <c r="BI1796" i="1" s="1"/>
  <c r="BF1798" i="1"/>
  <c r="BJ1796" i="1"/>
  <c r="BG1798" i="1" l="1"/>
  <c r="BH1797" i="1" s="1"/>
  <c r="BI1797" i="1" s="1"/>
  <c r="BF1799" i="1"/>
  <c r="BJ1797" i="1"/>
  <c r="BG1799" i="1" l="1"/>
  <c r="BH1798" i="1" s="1"/>
  <c r="BI1798" i="1" s="1"/>
  <c r="BF1800" i="1"/>
  <c r="BJ1798" i="1"/>
  <c r="BG1800" i="1" l="1"/>
  <c r="BH1799" i="1" s="1"/>
  <c r="BI1799" i="1" s="1"/>
  <c r="BF1801" i="1"/>
  <c r="BJ1799" i="1"/>
  <c r="BG1801" i="1" l="1"/>
  <c r="BH1800" i="1" s="1"/>
  <c r="BI1800" i="1" s="1"/>
  <c r="BF1802" i="1"/>
  <c r="BJ1800" i="1"/>
  <c r="BG1802" i="1" l="1"/>
  <c r="BH1801" i="1" s="1"/>
  <c r="BI1801" i="1" s="1"/>
  <c r="BF1803" i="1"/>
  <c r="BJ1801" i="1"/>
  <c r="BG1803" i="1" l="1"/>
  <c r="BH1802" i="1" s="1"/>
  <c r="BI1802" i="1" s="1"/>
  <c r="BF1804" i="1"/>
  <c r="BJ1802" i="1"/>
  <c r="BG1804" i="1" l="1"/>
  <c r="BH1803" i="1" s="1"/>
  <c r="BI1803" i="1" s="1"/>
  <c r="BF1805" i="1"/>
  <c r="BJ1803" i="1"/>
  <c r="BG1805" i="1" l="1"/>
  <c r="BH1804" i="1" s="1"/>
  <c r="BI1804" i="1" s="1"/>
  <c r="BF1806" i="1"/>
  <c r="BJ1804" i="1"/>
  <c r="BG1806" i="1" l="1"/>
  <c r="BH1805" i="1" s="1"/>
  <c r="BI1805" i="1" s="1"/>
  <c r="BF1807" i="1"/>
  <c r="BJ1805" i="1"/>
  <c r="BG1807" i="1" l="1"/>
  <c r="BH1806" i="1" s="1"/>
  <c r="BI1806" i="1" s="1"/>
  <c r="BF1808" i="1"/>
  <c r="BJ1806" i="1"/>
  <c r="BG1808" i="1" l="1"/>
  <c r="BH1807" i="1" s="1"/>
  <c r="BI1807" i="1" s="1"/>
  <c r="BF1809" i="1"/>
  <c r="BJ1807" i="1"/>
  <c r="BG1809" i="1" l="1"/>
  <c r="BH1808" i="1" s="1"/>
  <c r="BI1808" i="1" s="1"/>
  <c r="BF1810" i="1"/>
  <c r="BJ1808" i="1"/>
  <c r="BG1810" i="1" l="1"/>
  <c r="BH1809" i="1" s="1"/>
  <c r="BI1809" i="1" s="1"/>
  <c r="BF1811" i="1"/>
  <c r="BJ1809" i="1"/>
  <c r="BG1811" i="1" l="1"/>
  <c r="BH1810" i="1" s="1"/>
  <c r="BF1812" i="1"/>
  <c r="BJ1810" i="1"/>
  <c r="BI1810" i="1"/>
  <c r="BG1812" i="1" l="1"/>
  <c r="BH1811" i="1" s="1"/>
  <c r="BI1811" i="1" s="1"/>
  <c r="BF1813" i="1"/>
  <c r="BJ1811" i="1"/>
  <c r="BG1813" i="1" l="1"/>
  <c r="BH1812" i="1" s="1"/>
  <c r="BI1812" i="1" s="1"/>
  <c r="BF1814" i="1"/>
  <c r="BJ1812" i="1"/>
  <c r="BG1814" i="1" l="1"/>
  <c r="BH1813" i="1" s="1"/>
  <c r="BI1813" i="1" s="1"/>
  <c r="BF1815" i="1"/>
  <c r="BJ1813" i="1"/>
  <c r="BG1815" i="1" l="1"/>
  <c r="BH1814" i="1" s="1"/>
  <c r="BI1814" i="1" s="1"/>
  <c r="BF1816" i="1"/>
  <c r="BJ1814" i="1"/>
  <c r="BG1816" i="1" l="1"/>
  <c r="BH1815" i="1" s="1"/>
  <c r="BI1815" i="1" s="1"/>
  <c r="BF1817" i="1"/>
  <c r="BJ1815" i="1"/>
  <c r="BG1817" i="1" l="1"/>
  <c r="BH1816" i="1" s="1"/>
  <c r="BI1816" i="1" s="1"/>
  <c r="BF1818" i="1"/>
  <c r="BJ1816" i="1"/>
  <c r="BG1818" i="1" l="1"/>
  <c r="BH1817" i="1" s="1"/>
  <c r="BI1817" i="1" s="1"/>
  <c r="BF1819" i="1"/>
  <c r="BJ1817" i="1"/>
  <c r="BG1819" i="1" l="1"/>
  <c r="BH1818" i="1" s="1"/>
  <c r="BI1818" i="1" s="1"/>
  <c r="BF1820" i="1"/>
  <c r="BJ1818" i="1"/>
  <c r="BG1820" i="1" l="1"/>
  <c r="BH1819" i="1" s="1"/>
  <c r="BI1819" i="1" s="1"/>
  <c r="BF1821" i="1"/>
  <c r="BJ1819" i="1"/>
  <c r="BG1821" i="1" l="1"/>
  <c r="BH1820" i="1" s="1"/>
  <c r="BI1820" i="1" s="1"/>
  <c r="BF1822" i="1"/>
  <c r="BJ1820" i="1"/>
  <c r="BG1822" i="1" l="1"/>
  <c r="BH1821" i="1" s="1"/>
  <c r="BI1821" i="1" s="1"/>
  <c r="BF1823" i="1"/>
  <c r="BJ1821" i="1"/>
  <c r="BG1823" i="1" l="1"/>
  <c r="BH1822" i="1" s="1"/>
  <c r="BI1822" i="1" s="1"/>
  <c r="BF1824" i="1"/>
  <c r="BJ1822" i="1"/>
  <c r="BG1824" i="1" l="1"/>
  <c r="BH1823" i="1" s="1"/>
  <c r="BI1823" i="1" s="1"/>
  <c r="BF1825" i="1"/>
  <c r="BJ1823" i="1"/>
  <c r="BG1825" i="1" l="1"/>
  <c r="BH1824" i="1" s="1"/>
  <c r="BI1824" i="1" s="1"/>
  <c r="BF1826" i="1"/>
  <c r="BJ1824" i="1"/>
  <c r="BG1826" i="1" l="1"/>
  <c r="BH1825" i="1" s="1"/>
  <c r="BI1825" i="1" s="1"/>
  <c r="BF1827" i="1"/>
  <c r="BJ1825" i="1"/>
  <c r="BG1827" i="1" l="1"/>
  <c r="BH1826" i="1" s="1"/>
  <c r="BI1826" i="1" s="1"/>
  <c r="BF1828" i="1"/>
  <c r="BJ1826" i="1"/>
  <c r="BG1828" i="1" l="1"/>
  <c r="BH1827" i="1" s="1"/>
  <c r="BI1827" i="1" s="1"/>
  <c r="BF1829" i="1"/>
  <c r="BJ1827" i="1"/>
  <c r="BG1829" i="1" l="1"/>
  <c r="BH1828" i="1" s="1"/>
  <c r="BF1830" i="1"/>
  <c r="BJ1828" i="1"/>
  <c r="BI1828" i="1"/>
  <c r="BG1830" i="1" l="1"/>
  <c r="BH1829" i="1" s="1"/>
  <c r="BI1829" i="1" s="1"/>
  <c r="BF1831" i="1"/>
  <c r="BJ1829" i="1"/>
  <c r="BG1831" i="1" l="1"/>
  <c r="BH1830" i="1" s="1"/>
  <c r="BI1830" i="1" s="1"/>
  <c r="BF1832" i="1"/>
  <c r="BJ1830" i="1"/>
  <c r="BG1832" i="1" l="1"/>
  <c r="BH1831" i="1" s="1"/>
  <c r="BI1831" i="1" s="1"/>
  <c r="BF1833" i="1"/>
  <c r="BJ1831" i="1"/>
  <c r="BG1833" i="1" l="1"/>
  <c r="BH1832" i="1" s="1"/>
  <c r="BI1832" i="1" s="1"/>
  <c r="BF1834" i="1"/>
  <c r="BJ1832" i="1"/>
  <c r="BG1834" i="1" l="1"/>
  <c r="BH1833" i="1" s="1"/>
  <c r="BI1833" i="1" s="1"/>
  <c r="BF1835" i="1"/>
  <c r="BJ1833" i="1"/>
  <c r="BG1835" i="1" l="1"/>
  <c r="BH1834" i="1" s="1"/>
  <c r="BI1834" i="1" s="1"/>
  <c r="BF1836" i="1"/>
  <c r="BJ1834" i="1"/>
  <c r="BG1836" i="1" l="1"/>
  <c r="BH1835" i="1" s="1"/>
  <c r="BI1835" i="1" s="1"/>
  <c r="BF1837" i="1"/>
  <c r="BJ1835" i="1"/>
  <c r="BG1837" i="1" l="1"/>
  <c r="BH1836" i="1" s="1"/>
  <c r="BI1836" i="1" s="1"/>
  <c r="BF1838" i="1"/>
  <c r="BJ1836" i="1"/>
  <c r="BG1838" i="1" l="1"/>
  <c r="BH1837" i="1" s="1"/>
  <c r="BI1837" i="1" s="1"/>
  <c r="BF1839" i="1"/>
  <c r="BJ1837" i="1"/>
  <c r="BG1839" i="1" l="1"/>
  <c r="BH1838" i="1" s="1"/>
  <c r="BI1838" i="1" s="1"/>
  <c r="BF1840" i="1"/>
  <c r="BJ1838" i="1"/>
  <c r="BG1840" i="1" l="1"/>
  <c r="BH1839" i="1" s="1"/>
  <c r="BI1839" i="1" s="1"/>
  <c r="BF1841" i="1"/>
  <c r="BJ1839" i="1"/>
  <c r="BG1841" i="1" l="1"/>
  <c r="BH1840" i="1" s="1"/>
  <c r="BI1840" i="1" s="1"/>
  <c r="BF1842" i="1"/>
  <c r="BJ1840" i="1"/>
  <c r="BG1842" i="1" l="1"/>
  <c r="BH1841" i="1" s="1"/>
  <c r="BI1841" i="1" s="1"/>
  <c r="BF1843" i="1"/>
  <c r="BJ1841" i="1"/>
  <c r="BG1843" i="1" l="1"/>
  <c r="BH1842" i="1" s="1"/>
  <c r="BI1842" i="1" s="1"/>
  <c r="BF1844" i="1"/>
  <c r="BJ1842" i="1"/>
  <c r="BG1844" i="1" l="1"/>
  <c r="BH1843" i="1" s="1"/>
  <c r="BI1843" i="1" s="1"/>
  <c r="BF1845" i="1"/>
  <c r="BJ1843" i="1"/>
  <c r="BG1845" i="1" l="1"/>
  <c r="BH1844" i="1" s="1"/>
  <c r="BI1844" i="1" s="1"/>
  <c r="BF1846" i="1"/>
  <c r="BJ1844" i="1"/>
  <c r="BG1846" i="1" l="1"/>
  <c r="BH1845" i="1" s="1"/>
  <c r="BI1845" i="1" s="1"/>
  <c r="BF1847" i="1"/>
  <c r="BJ1845" i="1"/>
  <c r="BG1847" i="1" l="1"/>
  <c r="BH1846" i="1" s="1"/>
  <c r="BI1846" i="1" s="1"/>
  <c r="BF1848" i="1"/>
  <c r="BJ1846" i="1"/>
  <c r="BG1848" i="1" l="1"/>
  <c r="BH1847" i="1" s="1"/>
  <c r="BI1847" i="1" s="1"/>
  <c r="BF1849" i="1"/>
  <c r="BJ1847" i="1"/>
  <c r="BG1849" i="1" l="1"/>
  <c r="BH1848" i="1" s="1"/>
  <c r="BI1848" i="1" s="1"/>
  <c r="BF1850" i="1"/>
  <c r="BJ1848" i="1"/>
  <c r="BG1850" i="1" l="1"/>
  <c r="BH1849" i="1" s="1"/>
  <c r="BI1849" i="1" s="1"/>
  <c r="BF1851" i="1"/>
  <c r="BJ1849" i="1"/>
  <c r="BG1851" i="1" l="1"/>
  <c r="BH1850" i="1" s="1"/>
  <c r="BF1852" i="1"/>
  <c r="BJ1850" i="1"/>
  <c r="BI1850" i="1"/>
  <c r="BG1852" i="1" l="1"/>
  <c r="BH1851" i="1" s="1"/>
  <c r="BI1851" i="1" s="1"/>
  <c r="BF1853" i="1"/>
  <c r="BJ1851" i="1"/>
  <c r="BG1853" i="1" l="1"/>
  <c r="BH1852" i="1" s="1"/>
  <c r="BI1852" i="1" s="1"/>
  <c r="BF1854" i="1"/>
  <c r="BJ1852" i="1"/>
  <c r="BG1854" i="1" l="1"/>
  <c r="BH1853" i="1" s="1"/>
  <c r="BI1853" i="1" s="1"/>
  <c r="BF1855" i="1"/>
  <c r="BJ1853" i="1"/>
  <c r="BG1855" i="1" l="1"/>
  <c r="BH1854" i="1" s="1"/>
  <c r="BI1854" i="1" s="1"/>
  <c r="BF1856" i="1"/>
  <c r="BJ1854" i="1"/>
  <c r="BG1856" i="1" l="1"/>
  <c r="BH1855" i="1" s="1"/>
  <c r="BI1855" i="1" s="1"/>
  <c r="BF1857" i="1"/>
  <c r="BJ1855" i="1"/>
  <c r="BG1857" i="1" l="1"/>
  <c r="BH1856" i="1" s="1"/>
  <c r="BI1856" i="1" s="1"/>
  <c r="BF1858" i="1"/>
  <c r="BJ1856" i="1"/>
  <c r="BG1858" i="1" l="1"/>
  <c r="BH1857" i="1" s="1"/>
  <c r="BI1857" i="1" s="1"/>
  <c r="BF1859" i="1"/>
  <c r="BJ1857" i="1"/>
  <c r="BG1859" i="1" l="1"/>
  <c r="BH1858" i="1" s="1"/>
  <c r="BI1858" i="1" s="1"/>
  <c r="BF1860" i="1"/>
  <c r="BJ1858" i="1"/>
  <c r="BG1860" i="1" l="1"/>
  <c r="BH1859" i="1" s="1"/>
  <c r="BI1859" i="1" s="1"/>
  <c r="BF1861" i="1"/>
  <c r="BJ1859" i="1"/>
  <c r="BG1861" i="1" l="1"/>
  <c r="BH1860" i="1" s="1"/>
  <c r="BI1860" i="1" s="1"/>
  <c r="BF1862" i="1"/>
  <c r="BJ1860" i="1"/>
  <c r="BG1862" i="1" l="1"/>
  <c r="BH1861" i="1" s="1"/>
  <c r="BI1861" i="1" s="1"/>
  <c r="BF1863" i="1"/>
  <c r="BJ1861" i="1"/>
  <c r="BG1863" i="1" l="1"/>
  <c r="BH1862" i="1" s="1"/>
  <c r="BI1862" i="1" s="1"/>
  <c r="BF1864" i="1"/>
  <c r="BJ1862" i="1"/>
  <c r="BG1864" i="1" l="1"/>
  <c r="BH1863" i="1" s="1"/>
  <c r="BI1863" i="1" s="1"/>
  <c r="BF1865" i="1"/>
  <c r="BJ1863" i="1"/>
  <c r="BG1865" i="1" l="1"/>
  <c r="BH1864" i="1" s="1"/>
  <c r="BI1864" i="1" s="1"/>
  <c r="BF1866" i="1"/>
  <c r="BJ1864" i="1"/>
  <c r="BG1866" i="1" l="1"/>
  <c r="BH1865" i="1" s="1"/>
  <c r="BI1865" i="1" s="1"/>
  <c r="BF1867" i="1"/>
  <c r="BJ1865" i="1"/>
  <c r="BG1867" i="1" l="1"/>
  <c r="BH1866" i="1" s="1"/>
  <c r="BI1866" i="1" s="1"/>
  <c r="BF1868" i="1"/>
  <c r="BJ1866" i="1"/>
  <c r="BG1868" i="1" l="1"/>
  <c r="BH1867" i="1" s="1"/>
  <c r="BI1867" i="1" s="1"/>
  <c r="BF1869" i="1"/>
  <c r="BJ1867" i="1"/>
  <c r="BG1869" i="1" l="1"/>
  <c r="BH1868" i="1" s="1"/>
  <c r="BI1868" i="1" s="1"/>
  <c r="BF1870" i="1"/>
  <c r="BJ1868" i="1"/>
  <c r="BG1870" i="1" l="1"/>
  <c r="BH1869" i="1" s="1"/>
  <c r="BI1869" i="1" s="1"/>
  <c r="BF1871" i="1"/>
  <c r="BJ1869" i="1"/>
  <c r="BG1871" i="1" l="1"/>
  <c r="BH1870" i="1" s="1"/>
  <c r="BI1870" i="1" s="1"/>
  <c r="BF1872" i="1"/>
  <c r="BJ1870" i="1"/>
  <c r="BG1872" i="1" l="1"/>
  <c r="BH1871" i="1" s="1"/>
  <c r="BI1871" i="1" s="1"/>
  <c r="BF1873" i="1"/>
  <c r="BJ1871" i="1"/>
  <c r="BG1873" i="1" l="1"/>
  <c r="BH1872" i="1" s="1"/>
  <c r="BI1872" i="1" s="1"/>
  <c r="BF1874" i="1"/>
  <c r="BJ1872" i="1"/>
  <c r="BG1874" i="1" l="1"/>
  <c r="BH1873" i="1" s="1"/>
  <c r="BI1873" i="1" s="1"/>
  <c r="BF1875" i="1"/>
  <c r="BJ1873" i="1"/>
  <c r="BG1875" i="1" l="1"/>
  <c r="BH1874" i="1" s="1"/>
  <c r="BI1874" i="1" s="1"/>
  <c r="BF1876" i="1"/>
  <c r="BJ1874" i="1"/>
  <c r="BG1876" i="1" l="1"/>
  <c r="BH1875" i="1" s="1"/>
  <c r="BI1875" i="1" s="1"/>
  <c r="BF1877" i="1"/>
  <c r="BJ1875" i="1"/>
  <c r="BG1877" i="1" l="1"/>
  <c r="BH1876" i="1" s="1"/>
  <c r="BI1876" i="1" s="1"/>
  <c r="BF1878" i="1"/>
  <c r="BJ1876" i="1"/>
  <c r="BG1878" i="1" l="1"/>
  <c r="BH1877" i="1" s="1"/>
  <c r="BI1877" i="1" s="1"/>
  <c r="BF1879" i="1"/>
  <c r="BJ1877" i="1"/>
  <c r="BG1879" i="1" l="1"/>
  <c r="BH1878" i="1" s="1"/>
  <c r="BI1878" i="1" s="1"/>
  <c r="BF1880" i="1"/>
  <c r="BJ1878" i="1"/>
  <c r="BG1880" i="1" l="1"/>
  <c r="BH1879" i="1" s="1"/>
  <c r="BI1879" i="1" s="1"/>
  <c r="BF1881" i="1"/>
  <c r="BJ1879" i="1"/>
  <c r="BG1881" i="1" l="1"/>
  <c r="BH1880" i="1" s="1"/>
  <c r="BI1880" i="1" s="1"/>
  <c r="BF1882" i="1"/>
  <c r="BJ1880" i="1"/>
  <c r="BG1882" i="1" l="1"/>
  <c r="BH1881" i="1" s="1"/>
  <c r="BI1881" i="1" s="1"/>
  <c r="BF1883" i="1"/>
  <c r="BJ1881" i="1"/>
  <c r="BG1883" i="1" l="1"/>
  <c r="BH1882" i="1" s="1"/>
  <c r="BI1882" i="1" s="1"/>
  <c r="BF1884" i="1"/>
  <c r="BJ1882" i="1"/>
  <c r="BG1884" i="1" l="1"/>
  <c r="BH1883" i="1" s="1"/>
  <c r="BI1883" i="1" s="1"/>
  <c r="BF1885" i="1"/>
  <c r="BJ1883" i="1"/>
  <c r="BG1885" i="1" l="1"/>
  <c r="BH1884" i="1" s="1"/>
  <c r="BI1884" i="1" s="1"/>
  <c r="BF1886" i="1"/>
  <c r="BJ1884" i="1"/>
  <c r="BG1886" i="1" l="1"/>
  <c r="BH1885" i="1" s="1"/>
  <c r="BI1885" i="1" s="1"/>
  <c r="BF1887" i="1"/>
  <c r="BJ1885" i="1"/>
  <c r="BG1887" i="1" l="1"/>
  <c r="BH1886" i="1" s="1"/>
  <c r="BI1886" i="1" s="1"/>
  <c r="BF1888" i="1"/>
  <c r="BJ1886" i="1"/>
  <c r="BG1888" i="1" l="1"/>
  <c r="BH1887" i="1" s="1"/>
  <c r="BI1887" i="1" s="1"/>
  <c r="BF1889" i="1"/>
  <c r="BJ1887" i="1"/>
  <c r="BG1889" i="1" l="1"/>
  <c r="BH1888" i="1" s="1"/>
  <c r="BI1888" i="1" s="1"/>
  <c r="BF1890" i="1"/>
  <c r="BJ1888" i="1"/>
  <c r="BG1890" i="1" l="1"/>
  <c r="BH1889" i="1" s="1"/>
  <c r="BI1889" i="1" s="1"/>
  <c r="BF1891" i="1"/>
  <c r="BJ1889" i="1"/>
  <c r="BG1891" i="1" l="1"/>
  <c r="BH1890" i="1" s="1"/>
  <c r="BI1890" i="1" s="1"/>
  <c r="BF1892" i="1"/>
  <c r="BJ1890" i="1"/>
  <c r="BG1892" i="1" l="1"/>
  <c r="BH1891" i="1" s="1"/>
  <c r="BI1891" i="1" s="1"/>
  <c r="BF1893" i="1"/>
  <c r="BJ1891" i="1"/>
  <c r="BG1893" i="1" l="1"/>
  <c r="BH1892" i="1" s="1"/>
  <c r="BI1892" i="1" s="1"/>
  <c r="BF1894" i="1"/>
  <c r="BJ1892" i="1"/>
  <c r="BG1894" i="1" l="1"/>
  <c r="BH1893" i="1" s="1"/>
  <c r="BI1893" i="1" s="1"/>
  <c r="BF1895" i="1"/>
  <c r="BJ1893" i="1"/>
  <c r="BG1895" i="1" l="1"/>
  <c r="BH1894" i="1" s="1"/>
  <c r="BI1894" i="1" s="1"/>
  <c r="BF1896" i="1"/>
  <c r="BJ1894" i="1"/>
  <c r="BG1896" i="1" l="1"/>
  <c r="BH1895" i="1" s="1"/>
  <c r="BI1895" i="1" s="1"/>
  <c r="BF1897" i="1"/>
  <c r="BJ1895" i="1"/>
  <c r="BG1897" i="1" l="1"/>
  <c r="BH1896" i="1" s="1"/>
  <c r="BI1896" i="1" s="1"/>
  <c r="BF1898" i="1"/>
  <c r="BJ1896" i="1"/>
  <c r="BG1898" i="1" l="1"/>
  <c r="BH1897" i="1" s="1"/>
  <c r="BI1897" i="1" s="1"/>
  <c r="BF1899" i="1"/>
  <c r="BJ1897" i="1"/>
  <c r="BG1899" i="1" l="1"/>
  <c r="BH1898" i="1" s="1"/>
  <c r="BI1898" i="1" s="1"/>
  <c r="BF1900" i="1"/>
  <c r="BJ1898" i="1"/>
  <c r="BG1900" i="1" l="1"/>
  <c r="BH1899" i="1" s="1"/>
  <c r="BI1899" i="1" s="1"/>
  <c r="BF1901" i="1"/>
  <c r="BJ1899" i="1"/>
  <c r="BG1901" i="1" l="1"/>
  <c r="BH1900" i="1" s="1"/>
  <c r="BI1900" i="1" s="1"/>
  <c r="BF1902" i="1"/>
  <c r="BJ1900" i="1"/>
  <c r="BG1902" i="1" l="1"/>
  <c r="BH1901" i="1" s="1"/>
  <c r="BI1901" i="1" s="1"/>
  <c r="BF1903" i="1"/>
  <c r="BJ1901" i="1"/>
  <c r="BG1903" i="1" l="1"/>
  <c r="BH1902" i="1" s="1"/>
  <c r="BI1902" i="1" s="1"/>
  <c r="BF1904" i="1"/>
  <c r="BJ1902" i="1"/>
  <c r="BG1904" i="1" l="1"/>
  <c r="BH1903" i="1" s="1"/>
  <c r="BI1903" i="1" s="1"/>
  <c r="BF1905" i="1"/>
  <c r="BJ1903" i="1"/>
  <c r="BG1905" i="1" l="1"/>
  <c r="BH1904" i="1" s="1"/>
  <c r="BI1904" i="1" s="1"/>
  <c r="BF1906" i="1"/>
  <c r="BJ1904" i="1"/>
  <c r="BG1906" i="1" l="1"/>
  <c r="BH1905" i="1" s="1"/>
  <c r="BI1905" i="1" s="1"/>
  <c r="BF1907" i="1"/>
  <c r="BJ1905" i="1"/>
  <c r="BG1907" i="1" l="1"/>
  <c r="BH1906" i="1" s="1"/>
  <c r="BI1906" i="1" s="1"/>
  <c r="BF1908" i="1"/>
  <c r="BJ1906" i="1"/>
  <c r="BG1908" i="1" l="1"/>
  <c r="BH1907" i="1" s="1"/>
  <c r="BI1907" i="1" s="1"/>
  <c r="BF1909" i="1"/>
  <c r="BJ1907" i="1"/>
  <c r="BG1909" i="1" l="1"/>
  <c r="BH1908" i="1" s="1"/>
  <c r="BI1908" i="1" s="1"/>
  <c r="BF1910" i="1"/>
  <c r="BJ1908" i="1"/>
  <c r="BG1910" i="1" l="1"/>
  <c r="BH1909" i="1" s="1"/>
  <c r="BI1909" i="1" s="1"/>
  <c r="BF1911" i="1"/>
  <c r="BJ1909" i="1"/>
  <c r="BG1911" i="1" l="1"/>
  <c r="BH1910" i="1" s="1"/>
  <c r="BI1910" i="1" s="1"/>
  <c r="BF1912" i="1"/>
  <c r="BJ1910" i="1"/>
  <c r="BG1912" i="1" l="1"/>
  <c r="BH1911" i="1" s="1"/>
  <c r="BI1911" i="1" s="1"/>
  <c r="BF1913" i="1"/>
  <c r="BJ1911" i="1"/>
  <c r="BG1913" i="1" l="1"/>
  <c r="BH1912" i="1" s="1"/>
  <c r="BI1912" i="1" s="1"/>
  <c r="BF1914" i="1"/>
  <c r="BJ1912" i="1"/>
  <c r="BG1914" i="1" l="1"/>
  <c r="BH1913" i="1" s="1"/>
  <c r="BF1915" i="1"/>
  <c r="BJ1913" i="1"/>
  <c r="BI1913" i="1"/>
  <c r="BG1915" i="1" l="1"/>
  <c r="BH1914" i="1" s="1"/>
  <c r="BF1916" i="1"/>
  <c r="BJ1914" i="1"/>
  <c r="BI1914" i="1"/>
  <c r="BG1916" i="1" l="1"/>
  <c r="BH1915" i="1" s="1"/>
  <c r="BI1915" i="1" s="1"/>
  <c r="BF1917" i="1"/>
  <c r="BJ1915" i="1"/>
  <c r="BG1917" i="1" l="1"/>
  <c r="BH1916" i="1" s="1"/>
  <c r="BF1918" i="1"/>
  <c r="BJ1916" i="1"/>
  <c r="BI1916" i="1"/>
  <c r="BG1918" i="1" l="1"/>
  <c r="BH1917" i="1" s="1"/>
  <c r="BI1917" i="1" s="1"/>
  <c r="BF1919" i="1"/>
  <c r="BJ1917" i="1"/>
  <c r="BG1919" i="1" l="1"/>
  <c r="BH1918" i="1" s="1"/>
  <c r="BI1918" i="1" s="1"/>
  <c r="BF1920" i="1"/>
  <c r="BJ1918" i="1"/>
  <c r="BG1920" i="1" l="1"/>
  <c r="BH1919" i="1" s="1"/>
  <c r="BI1919" i="1" s="1"/>
  <c r="BF1921" i="1"/>
  <c r="BJ1919" i="1"/>
  <c r="BG1921" i="1" l="1"/>
  <c r="BH1920" i="1" s="1"/>
  <c r="BI1920" i="1" s="1"/>
  <c r="BF1922" i="1"/>
  <c r="BJ1920" i="1"/>
  <c r="BG1922" i="1" l="1"/>
  <c r="BH1921" i="1" s="1"/>
  <c r="BI1921" i="1" s="1"/>
  <c r="BF1923" i="1"/>
  <c r="BJ1921" i="1"/>
  <c r="BG1923" i="1" l="1"/>
  <c r="BH1922" i="1" s="1"/>
  <c r="BI1922" i="1" s="1"/>
  <c r="BF1924" i="1"/>
  <c r="BJ1922" i="1"/>
  <c r="BG1924" i="1" l="1"/>
  <c r="BH1923" i="1" s="1"/>
  <c r="BF1925" i="1"/>
  <c r="BJ1923" i="1"/>
  <c r="BI1923" i="1"/>
  <c r="BG1925" i="1" l="1"/>
  <c r="BH1924" i="1" s="1"/>
  <c r="BI1924" i="1" s="1"/>
  <c r="BF1926" i="1"/>
  <c r="BJ1924" i="1"/>
  <c r="BG1926" i="1" l="1"/>
  <c r="BH1925" i="1" s="1"/>
  <c r="BI1925" i="1" s="1"/>
  <c r="BF1927" i="1"/>
  <c r="BJ1925" i="1"/>
  <c r="BG1927" i="1" l="1"/>
  <c r="BH1926" i="1" s="1"/>
  <c r="BI1926" i="1" s="1"/>
  <c r="BF1928" i="1"/>
  <c r="BJ1926" i="1"/>
  <c r="BG1928" i="1" l="1"/>
  <c r="BH1927" i="1" s="1"/>
  <c r="BI1927" i="1" s="1"/>
  <c r="BF1929" i="1"/>
  <c r="BJ1927" i="1"/>
  <c r="BG1929" i="1" l="1"/>
  <c r="BH1928" i="1" s="1"/>
  <c r="BI1928" i="1" s="1"/>
  <c r="BF1930" i="1"/>
  <c r="BJ1928" i="1"/>
  <c r="BG1930" i="1" l="1"/>
  <c r="BH1929" i="1" s="1"/>
  <c r="BI1929" i="1" s="1"/>
  <c r="BF1931" i="1"/>
  <c r="BJ1929" i="1"/>
  <c r="BG1931" i="1" l="1"/>
  <c r="BH1930" i="1" s="1"/>
  <c r="BI1930" i="1" s="1"/>
  <c r="BF1932" i="1"/>
  <c r="BJ1930" i="1"/>
  <c r="BG1932" i="1" l="1"/>
  <c r="BH1931" i="1" s="1"/>
  <c r="BI1931" i="1" s="1"/>
  <c r="BF1933" i="1"/>
  <c r="BJ1931" i="1"/>
  <c r="BG1933" i="1" l="1"/>
  <c r="BH1932" i="1" s="1"/>
  <c r="BI1932" i="1" s="1"/>
  <c r="BF1934" i="1"/>
  <c r="BJ1932" i="1"/>
  <c r="BG1934" i="1" l="1"/>
  <c r="BH1933" i="1" s="1"/>
  <c r="BI1933" i="1" s="1"/>
  <c r="BF1935" i="1"/>
  <c r="BJ1933" i="1"/>
  <c r="BG1935" i="1" l="1"/>
  <c r="BH1934" i="1" s="1"/>
  <c r="BI1934" i="1" s="1"/>
  <c r="BF1936" i="1"/>
  <c r="BJ1934" i="1"/>
  <c r="BG1936" i="1" l="1"/>
  <c r="BH1935" i="1" s="1"/>
  <c r="BI1935" i="1" s="1"/>
  <c r="BF1937" i="1"/>
  <c r="BJ1935" i="1"/>
  <c r="BG1937" i="1" l="1"/>
  <c r="BH1936" i="1" s="1"/>
  <c r="BI1936" i="1" s="1"/>
  <c r="BF1938" i="1"/>
  <c r="BJ1936" i="1"/>
  <c r="BG1938" i="1" l="1"/>
  <c r="BH1937" i="1" s="1"/>
  <c r="BI1937" i="1" s="1"/>
  <c r="BF1939" i="1"/>
  <c r="BJ1937" i="1"/>
  <c r="BG1939" i="1" l="1"/>
  <c r="BH1938" i="1" s="1"/>
  <c r="BF1940" i="1"/>
  <c r="BJ1938" i="1"/>
  <c r="BI1938" i="1"/>
  <c r="BG1940" i="1" l="1"/>
  <c r="BH1939" i="1" s="1"/>
  <c r="BI1939" i="1" s="1"/>
  <c r="BF1941" i="1"/>
  <c r="BJ1939" i="1"/>
  <c r="BG1941" i="1" l="1"/>
  <c r="BH1940" i="1" s="1"/>
  <c r="BI1940" i="1" s="1"/>
  <c r="BF1942" i="1"/>
  <c r="BJ1940" i="1"/>
  <c r="BG1942" i="1" l="1"/>
  <c r="BH1941" i="1" s="1"/>
  <c r="BI1941" i="1" s="1"/>
  <c r="BF1943" i="1"/>
  <c r="BJ1941" i="1"/>
  <c r="BG1943" i="1" l="1"/>
  <c r="BH1942" i="1" s="1"/>
  <c r="BI1942" i="1" s="1"/>
  <c r="BF1944" i="1"/>
  <c r="BJ1942" i="1"/>
  <c r="BG1944" i="1" l="1"/>
  <c r="BH1943" i="1" s="1"/>
  <c r="BI1943" i="1" s="1"/>
  <c r="BF1945" i="1"/>
  <c r="BJ1943" i="1"/>
  <c r="BG1945" i="1" l="1"/>
  <c r="BH1944" i="1" s="1"/>
  <c r="BI1944" i="1" s="1"/>
  <c r="BF1946" i="1"/>
  <c r="BJ1944" i="1"/>
  <c r="BG1946" i="1" l="1"/>
  <c r="BH1945" i="1" s="1"/>
  <c r="BI1945" i="1" s="1"/>
  <c r="BF1947" i="1"/>
  <c r="BJ1945" i="1"/>
  <c r="BG1947" i="1" l="1"/>
  <c r="BH1946" i="1" s="1"/>
  <c r="BI1946" i="1" s="1"/>
  <c r="BF1948" i="1"/>
  <c r="BJ1946" i="1"/>
  <c r="BG1948" i="1" l="1"/>
  <c r="BH1947" i="1" s="1"/>
  <c r="BI1947" i="1" s="1"/>
  <c r="BF1949" i="1"/>
  <c r="BJ1947" i="1"/>
  <c r="BG1949" i="1" l="1"/>
  <c r="BH1948" i="1" s="1"/>
  <c r="BI1948" i="1" s="1"/>
  <c r="BF1950" i="1"/>
  <c r="BJ1948" i="1"/>
  <c r="BG1950" i="1" l="1"/>
  <c r="BH1949" i="1" s="1"/>
  <c r="BI1949" i="1" s="1"/>
  <c r="BF1951" i="1"/>
  <c r="BJ1949" i="1"/>
  <c r="BG1951" i="1" l="1"/>
  <c r="BH1950" i="1" s="1"/>
  <c r="BF1952" i="1"/>
  <c r="BJ1950" i="1"/>
  <c r="BI1950" i="1"/>
  <c r="BG1952" i="1" l="1"/>
  <c r="BH1951" i="1" s="1"/>
  <c r="BI1951" i="1" s="1"/>
  <c r="BF1953" i="1"/>
  <c r="BJ1951" i="1"/>
  <c r="BG1953" i="1" l="1"/>
  <c r="BH1952" i="1" s="1"/>
  <c r="BI1952" i="1" s="1"/>
  <c r="BF1954" i="1"/>
  <c r="BJ1952" i="1"/>
  <c r="BG1954" i="1" l="1"/>
  <c r="BH1953" i="1" s="1"/>
  <c r="BI1953" i="1" s="1"/>
  <c r="BF1955" i="1"/>
  <c r="BJ1953" i="1"/>
  <c r="BG1955" i="1" l="1"/>
  <c r="BH1954" i="1" s="1"/>
  <c r="BI1954" i="1" s="1"/>
  <c r="BF1956" i="1"/>
  <c r="BJ1954" i="1"/>
  <c r="BG1956" i="1" l="1"/>
  <c r="BH1955" i="1" s="1"/>
  <c r="BI1955" i="1" s="1"/>
  <c r="BF1957" i="1"/>
  <c r="BJ1955" i="1"/>
  <c r="BG1957" i="1" l="1"/>
  <c r="BH1956" i="1" s="1"/>
  <c r="BI1956" i="1" s="1"/>
  <c r="BF1958" i="1"/>
  <c r="BJ1956" i="1"/>
  <c r="BG1958" i="1" l="1"/>
  <c r="BH1957" i="1" s="1"/>
  <c r="BI1957" i="1" s="1"/>
  <c r="BF1959" i="1"/>
  <c r="BJ1957" i="1"/>
  <c r="BG1959" i="1" l="1"/>
  <c r="BH1958" i="1" s="1"/>
  <c r="BI1958" i="1" s="1"/>
  <c r="BF1960" i="1"/>
  <c r="BJ1958" i="1"/>
  <c r="BG1960" i="1" l="1"/>
  <c r="BH1959" i="1" s="1"/>
  <c r="BI1959" i="1" s="1"/>
  <c r="BF1961" i="1"/>
  <c r="BJ1959" i="1"/>
  <c r="BG1961" i="1" l="1"/>
  <c r="BH1960" i="1" s="1"/>
  <c r="BI1960" i="1" s="1"/>
  <c r="BF1962" i="1"/>
  <c r="BJ1960" i="1"/>
  <c r="BG1962" i="1" l="1"/>
  <c r="BH1961" i="1" s="1"/>
  <c r="BI1961" i="1" s="1"/>
  <c r="BF1963" i="1"/>
  <c r="BJ1961" i="1"/>
  <c r="BG1963" i="1" l="1"/>
  <c r="BH1962" i="1" s="1"/>
  <c r="BI1962" i="1" s="1"/>
  <c r="BF1964" i="1"/>
  <c r="BJ1962" i="1"/>
  <c r="BG1964" i="1" l="1"/>
  <c r="BH1963" i="1" s="1"/>
  <c r="BI1963" i="1" s="1"/>
  <c r="BF1965" i="1"/>
  <c r="BJ1963" i="1"/>
  <c r="BG1965" i="1" l="1"/>
  <c r="BH1964" i="1" s="1"/>
  <c r="BI1964" i="1" s="1"/>
  <c r="BF1966" i="1"/>
  <c r="BJ1964" i="1"/>
  <c r="BG1966" i="1" l="1"/>
  <c r="BH1965" i="1" s="1"/>
  <c r="BI1965" i="1" s="1"/>
  <c r="BF1967" i="1"/>
  <c r="BJ1965" i="1"/>
  <c r="BG1967" i="1" l="1"/>
  <c r="BH1966" i="1" s="1"/>
  <c r="BI1966" i="1" s="1"/>
  <c r="BF1968" i="1"/>
  <c r="BJ1966" i="1"/>
  <c r="BG1968" i="1" l="1"/>
  <c r="BH1967" i="1" s="1"/>
  <c r="BI1967" i="1" s="1"/>
  <c r="BF1969" i="1"/>
  <c r="BJ1967" i="1"/>
  <c r="BG1969" i="1" l="1"/>
  <c r="BH1968" i="1" s="1"/>
  <c r="BI1968" i="1" s="1"/>
  <c r="BF1970" i="1"/>
  <c r="BJ1968" i="1"/>
  <c r="BG1970" i="1" l="1"/>
  <c r="BH1969" i="1" s="1"/>
  <c r="BI1969" i="1" s="1"/>
  <c r="BF1971" i="1"/>
  <c r="BJ1969" i="1"/>
  <c r="BG1971" i="1" l="1"/>
  <c r="BH1970" i="1" s="1"/>
  <c r="BI1970" i="1" s="1"/>
  <c r="BF1972" i="1"/>
  <c r="BJ1970" i="1"/>
  <c r="BG1972" i="1" l="1"/>
  <c r="BH1971" i="1" s="1"/>
  <c r="BI1971" i="1" s="1"/>
  <c r="BF1973" i="1"/>
  <c r="BJ1971" i="1"/>
  <c r="BG1973" i="1" l="1"/>
  <c r="BH1972" i="1" s="1"/>
  <c r="BI1972" i="1" s="1"/>
  <c r="BF1974" i="1"/>
  <c r="BJ1972" i="1"/>
  <c r="BG1974" i="1" l="1"/>
  <c r="BH1973" i="1" s="1"/>
  <c r="BI1973" i="1" s="1"/>
  <c r="BF1975" i="1"/>
  <c r="BJ1973" i="1"/>
  <c r="BG1975" i="1" l="1"/>
  <c r="BH1974" i="1" s="1"/>
  <c r="BI1974" i="1" s="1"/>
  <c r="BF1976" i="1"/>
  <c r="BJ1974" i="1"/>
  <c r="BG1976" i="1" l="1"/>
  <c r="BH1975" i="1" s="1"/>
  <c r="BI1975" i="1" s="1"/>
  <c r="BF1977" i="1"/>
  <c r="BJ1975" i="1"/>
  <c r="BG1977" i="1" l="1"/>
  <c r="BH1976" i="1" s="1"/>
  <c r="BI1976" i="1" s="1"/>
  <c r="BF1978" i="1"/>
  <c r="BJ1976" i="1"/>
  <c r="BG1978" i="1" l="1"/>
  <c r="BH1977" i="1" s="1"/>
  <c r="BI1977" i="1" s="1"/>
  <c r="BF1979" i="1"/>
  <c r="BJ1977" i="1"/>
  <c r="BG1979" i="1" l="1"/>
  <c r="BH1978" i="1" s="1"/>
  <c r="BI1978" i="1" s="1"/>
  <c r="BF1980" i="1"/>
  <c r="BJ1978" i="1"/>
  <c r="BG1980" i="1" l="1"/>
  <c r="BH1979" i="1" s="1"/>
  <c r="BI1979" i="1" s="1"/>
  <c r="BF1981" i="1"/>
  <c r="BJ1979" i="1"/>
  <c r="BG1981" i="1" l="1"/>
  <c r="BH1980" i="1" s="1"/>
  <c r="BI1980" i="1" s="1"/>
  <c r="BF1982" i="1"/>
  <c r="BJ1980" i="1"/>
  <c r="BG1982" i="1" l="1"/>
  <c r="BF1983" i="1"/>
  <c r="BJ1981" i="1"/>
  <c r="BJ1982" i="1" l="1"/>
  <c r="BH1981" i="1"/>
  <c r="BI1981" i="1" s="1"/>
  <c r="BG1983" i="1"/>
  <c r="BF1984" i="1"/>
  <c r="BG1984" i="1" l="1"/>
  <c r="BH1983" i="1" s="1"/>
  <c r="BI1983" i="1" s="1"/>
  <c r="BF1985" i="1"/>
  <c r="BJ1983" i="1"/>
  <c r="BH1982" i="1"/>
  <c r="BI1982" i="1" s="1"/>
  <c r="BG1985" i="1" l="1"/>
  <c r="BH1984" i="1" s="1"/>
  <c r="BI1984" i="1" s="1"/>
  <c r="BF1986" i="1"/>
  <c r="BJ1984" i="1"/>
  <c r="BG1986" i="1" l="1"/>
  <c r="BH1985" i="1" s="1"/>
  <c r="BI1985" i="1" s="1"/>
  <c r="BF1987" i="1"/>
  <c r="BJ1985" i="1"/>
  <c r="BG1987" i="1" l="1"/>
  <c r="BH1986" i="1" s="1"/>
  <c r="BI1986" i="1" s="1"/>
  <c r="BF1988" i="1"/>
  <c r="BJ1986" i="1"/>
  <c r="BG1988" i="1" l="1"/>
  <c r="BH1987" i="1" s="1"/>
  <c r="BI1987" i="1" s="1"/>
  <c r="BF1989" i="1"/>
  <c r="BJ1987" i="1"/>
  <c r="BG1989" i="1" l="1"/>
  <c r="BH1988" i="1" s="1"/>
  <c r="BI1988" i="1" s="1"/>
  <c r="BF1990" i="1"/>
  <c r="BJ1988" i="1"/>
  <c r="BG1990" i="1" l="1"/>
  <c r="BH1989" i="1" s="1"/>
  <c r="BI1989" i="1" s="1"/>
  <c r="BF1991" i="1"/>
  <c r="BJ1989" i="1"/>
  <c r="BG1991" i="1" l="1"/>
  <c r="BH1990" i="1" s="1"/>
  <c r="BI1990" i="1" s="1"/>
  <c r="BF1992" i="1"/>
  <c r="BJ1990" i="1"/>
  <c r="BG1992" i="1" l="1"/>
  <c r="BH1991" i="1" s="1"/>
  <c r="BI1991" i="1" s="1"/>
  <c r="BF1993" i="1"/>
  <c r="BJ1991" i="1"/>
  <c r="BG1993" i="1" l="1"/>
  <c r="BH1992" i="1" s="1"/>
  <c r="BI1992" i="1" s="1"/>
  <c r="BF1994" i="1"/>
  <c r="BJ1992" i="1"/>
  <c r="BG1994" i="1" l="1"/>
  <c r="BH1993" i="1" s="1"/>
  <c r="BI1993" i="1" s="1"/>
  <c r="BF1995" i="1"/>
  <c r="BJ1993" i="1"/>
  <c r="BG1995" i="1" l="1"/>
  <c r="BH1994" i="1" s="1"/>
  <c r="BI1994" i="1" s="1"/>
  <c r="BF1996" i="1"/>
  <c r="BJ1994" i="1"/>
  <c r="BG1996" i="1" l="1"/>
  <c r="BH1995" i="1" s="1"/>
  <c r="BI1995" i="1" s="1"/>
  <c r="BF1997" i="1"/>
  <c r="BJ1995" i="1"/>
  <c r="BG1997" i="1" l="1"/>
  <c r="BH1996" i="1" s="1"/>
  <c r="BI1996" i="1" s="1"/>
  <c r="BF1998" i="1"/>
  <c r="BJ1996" i="1"/>
  <c r="BG1998" i="1" l="1"/>
  <c r="BH1997" i="1" s="1"/>
  <c r="BI1997" i="1" s="1"/>
  <c r="BF1999" i="1"/>
  <c r="BJ1997" i="1"/>
  <c r="BG1999" i="1" l="1"/>
  <c r="BH1998" i="1" s="1"/>
  <c r="BI1998" i="1" s="1"/>
  <c r="BF2000" i="1"/>
  <c r="BJ1998" i="1"/>
  <c r="BG2000" i="1" l="1"/>
  <c r="BH1999" i="1" s="1"/>
  <c r="BI1999" i="1" s="1"/>
  <c r="BF2001" i="1"/>
  <c r="BJ1999" i="1"/>
  <c r="BG2001" i="1" l="1"/>
  <c r="BH2000" i="1" s="1"/>
  <c r="BI2000" i="1" s="1"/>
  <c r="BF2002" i="1"/>
  <c r="BJ2000" i="1"/>
  <c r="BG2002" i="1" l="1"/>
  <c r="BH2001" i="1" s="1"/>
  <c r="BI2001" i="1" s="1"/>
  <c r="BF2003" i="1"/>
  <c r="BJ2001" i="1"/>
  <c r="BG2003" i="1" l="1"/>
  <c r="BH2002" i="1" s="1"/>
  <c r="BI2002" i="1" s="1"/>
  <c r="BF2004" i="1"/>
  <c r="BJ2002" i="1"/>
  <c r="BG2004" i="1" l="1"/>
  <c r="BH2003" i="1" s="1"/>
  <c r="BI2003" i="1" s="1"/>
  <c r="BF2005" i="1"/>
  <c r="BJ2003" i="1"/>
  <c r="BG2005" i="1" l="1"/>
  <c r="BH2004" i="1" s="1"/>
  <c r="BI2004" i="1" s="1"/>
  <c r="BF2006" i="1"/>
  <c r="BJ2004" i="1"/>
  <c r="BG2006" i="1" l="1"/>
  <c r="BH2005" i="1" s="1"/>
  <c r="BI2005" i="1" s="1"/>
  <c r="BF2007" i="1"/>
  <c r="BJ2005" i="1"/>
  <c r="BG2007" i="1" l="1"/>
  <c r="BH2006" i="1" s="1"/>
  <c r="BI2006" i="1" s="1"/>
  <c r="BF2008" i="1"/>
  <c r="BJ2006" i="1"/>
  <c r="BG2008" i="1" l="1"/>
  <c r="BH2007" i="1" s="1"/>
  <c r="BI2007" i="1" s="1"/>
  <c r="BF2009" i="1"/>
  <c r="BJ2007" i="1"/>
  <c r="BG2009" i="1" l="1"/>
  <c r="BH2008" i="1" s="1"/>
  <c r="BI2008" i="1" s="1"/>
  <c r="BF2010" i="1"/>
  <c r="BJ2008" i="1"/>
  <c r="BG2010" i="1" l="1"/>
  <c r="BH2009" i="1" s="1"/>
  <c r="BI2009" i="1" s="1"/>
  <c r="BF2011" i="1"/>
  <c r="BJ2009" i="1"/>
  <c r="BG2011" i="1" l="1"/>
  <c r="BH2010" i="1" s="1"/>
  <c r="BI2010" i="1" s="1"/>
  <c r="BF2012" i="1"/>
  <c r="BJ2010" i="1"/>
  <c r="BG2012" i="1" l="1"/>
  <c r="BH2011" i="1" s="1"/>
  <c r="BI2011" i="1" s="1"/>
  <c r="BF2013" i="1"/>
  <c r="BJ2011" i="1"/>
  <c r="BG2013" i="1" l="1"/>
  <c r="BH2012" i="1" s="1"/>
  <c r="BI2012" i="1" s="1"/>
  <c r="BF2014" i="1"/>
  <c r="BJ2012" i="1"/>
  <c r="BG2014" i="1" l="1"/>
  <c r="BH2013" i="1" s="1"/>
  <c r="BI2013" i="1" s="1"/>
  <c r="BF2015" i="1"/>
  <c r="BJ2013" i="1"/>
  <c r="BG2015" i="1" l="1"/>
  <c r="BH2014" i="1" s="1"/>
  <c r="BI2014" i="1" s="1"/>
  <c r="BF2016" i="1"/>
  <c r="BJ2014" i="1"/>
  <c r="BG2016" i="1" l="1"/>
  <c r="BH2015" i="1" s="1"/>
  <c r="BI2015" i="1" s="1"/>
  <c r="BF2017" i="1"/>
  <c r="BJ2015" i="1"/>
  <c r="BG2017" i="1" l="1"/>
  <c r="BH2016" i="1" s="1"/>
  <c r="BI2016" i="1" s="1"/>
  <c r="BF2018" i="1"/>
  <c r="BJ2016" i="1"/>
  <c r="BG2018" i="1" l="1"/>
  <c r="BH2017" i="1" s="1"/>
  <c r="BI2017" i="1" s="1"/>
  <c r="BF2019" i="1"/>
  <c r="BJ2017" i="1"/>
  <c r="BG2019" i="1" l="1"/>
  <c r="BH2018" i="1" s="1"/>
  <c r="BI2018" i="1" s="1"/>
  <c r="BF2020" i="1"/>
  <c r="BJ2018" i="1"/>
  <c r="BG2020" i="1" l="1"/>
  <c r="BH2019" i="1" s="1"/>
  <c r="BI2019" i="1" s="1"/>
  <c r="BF2021" i="1"/>
  <c r="BJ2019" i="1"/>
  <c r="BG2021" i="1" l="1"/>
  <c r="BH2020" i="1" s="1"/>
  <c r="BI2020" i="1" s="1"/>
  <c r="BF2022" i="1"/>
  <c r="BJ2020" i="1"/>
  <c r="BG2022" i="1" l="1"/>
  <c r="BH2021" i="1" s="1"/>
  <c r="BI2021" i="1" s="1"/>
  <c r="BF2023" i="1"/>
  <c r="BJ2021" i="1"/>
  <c r="BG2023" i="1" l="1"/>
  <c r="BH2022" i="1" s="1"/>
  <c r="BI2022" i="1" s="1"/>
  <c r="BF2024" i="1"/>
  <c r="BJ2022" i="1"/>
  <c r="BG2024" i="1" l="1"/>
  <c r="BH2023" i="1" s="1"/>
  <c r="BI2023" i="1" s="1"/>
  <c r="BF2025" i="1"/>
  <c r="BJ2023" i="1"/>
  <c r="BG2025" i="1" l="1"/>
  <c r="BH2024" i="1" s="1"/>
  <c r="BI2024" i="1" s="1"/>
  <c r="BF2026" i="1"/>
  <c r="BJ2024" i="1"/>
  <c r="BG2026" i="1" l="1"/>
  <c r="BH2025" i="1" s="1"/>
  <c r="BI2025" i="1" s="1"/>
  <c r="BF2027" i="1"/>
  <c r="BJ2025" i="1"/>
  <c r="BG2027" i="1" l="1"/>
  <c r="BH2026" i="1" s="1"/>
  <c r="BI2026" i="1" s="1"/>
  <c r="BF2028" i="1"/>
  <c r="BJ2026" i="1"/>
  <c r="BG2028" i="1" l="1"/>
  <c r="BH2027" i="1" s="1"/>
  <c r="BI2027" i="1" s="1"/>
  <c r="BF2029" i="1"/>
  <c r="BJ2027" i="1"/>
  <c r="BG2029" i="1" l="1"/>
  <c r="BH2028" i="1" s="1"/>
  <c r="BI2028" i="1" s="1"/>
  <c r="BF2030" i="1"/>
  <c r="BJ2028" i="1"/>
  <c r="BG2030" i="1" l="1"/>
  <c r="BH2029" i="1" s="1"/>
  <c r="BI2029" i="1" s="1"/>
  <c r="BF2031" i="1"/>
  <c r="BJ2029" i="1"/>
  <c r="BG2031" i="1" l="1"/>
  <c r="BH2030" i="1" s="1"/>
  <c r="BI2030" i="1" s="1"/>
  <c r="BF2032" i="1"/>
  <c r="BJ2030" i="1"/>
  <c r="BG2032" i="1" l="1"/>
  <c r="BH2031" i="1" s="1"/>
  <c r="BI2031" i="1" s="1"/>
  <c r="BF2033" i="1"/>
  <c r="BJ2031" i="1"/>
  <c r="BG2033" i="1" l="1"/>
  <c r="BH2032" i="1" s="1"/>
  <c r="BI2032" i="1" s="1"/>
  <c r="BF2034" i="1"/>
  <c r="BJ2032" i="1"/>
  <c r="BG2034" i="1" l="1"/>
  <c r="BH2033" i="1" s="1"/>
  <c r="BI2033" i="1" s="1"/>
  <c r="BF2035" i="1"/>
  <c r="BJ2033" i="1"/>
  <c r="BG2035" i="1" l="1"/>
  <c r="BH2034" i="1" s="1"/>
  <c r="BI2034" i="1" s="1"/>
  <c r="BF2036" i="1"/>
  <c r="BJ2034" i="1"/>
  <c r="BG2036" i="1" l="1"/>
  <c r="BH2035" i="1" s="1"/>
  <c r="BI2035" i="1" s="1"/>
  <c r="BF2037" i="1"/>
  <c r="BJ2035" i="1"/>
  <c r="BG2037" i="1" l="1"/>
  <c r="BH2036" i="1" s="1"/>
  <c r="BI2036" i="1" s="1"/>
  <c r="BF2038" i="1"/>
  <c r="BJ2036" i="1"/>
  <c r="BG2038" i="1" l="1"/>
  <c r="BH2037" i="1" s="1"/>
  <c r="BI2037" i="1" s="1"/>
  <c r="BF2039" i="1"/>
  <c r="BJ2037" i="1"/>
  <c r="BG2039" i="1" l="1"/>
  <c r="BH2038" i="1" s="1"/>
  <c r="BI2038" i="1" s="1"/>
  <c r="BF2040" i="1"/>
  <c r="BJ2038" i="1"/>
  <c r="BG2040" i="1" l="1"/>
  <c r="BH2039" i="1" s="1"/>
  <c r="BI2039" i="1" s="1"/>
  <c r="BF2041" i="1"/>
  <c r="BJ2039" i="1"/>
  <c r="BG2041" i="1" l="1"/>
  <c r="BH2040" i="1" s="1"/>
  <c r="BI2040" i="1" s="1"/>
  <c r="BF2042" i="1"/>
  <c r="BJ2040" i="1"/>
  <c r="BG2042" i="1" l="1"/>
  <c r="BH2041" i="1" s="1"/>
  <c r="BI2041" i="1" s="1"/>
  <c r="BF2043" i="1"/>
  <c r="BJ2041" i="1"/>
  <c r="BG2043" i="1" l="1"/>
  <c r="BH2042" i="1" s="1"/>
  <c r="BI2042" i="1" s="1"/>
  <c r="BF2044" i="1"/>
  <c r="BJ2042" i="1"/>
  <c r="BG2044" i="1" l="1"/>
  <c r="BH2043" i="1" s="1"/>
  <c r="BI2043" i="1" s="1"/>
  <c r="BF2045" i="1"/>
  <c r="BJ2043" i="1"/>
  <c r="BG2045" i="1" l="1"/>
  <c r="BH2044" i="1" s="1"/>
  <c r="BI2044" i="1" s="1"/>
  <c r="BF2046" i="1"/>
  <c r="BJ2044" i="1"/>
  <c r="BG2046" i="1" l="1"/>
  <c r="BH2045" i="1" s="1"/>
  <c r="BI2045" i="1" s="1"/>
  <c r="BF2047" i="1"/>
  <c r="BJ2045" i="1"/>
  <c r="BG2047" i="1" l="1"/>
  <c r="BH2046" i="1" s="1"/>
  <c r="BI2046" i="1" s="1"/>
  <c r="BF2048" i="1"/>
  <c r="BJ2046" i="1"/>
  <c r="BG2048" i="1" l="1"/>
  <c r="BH2047" i="1" s="1"/>
  <c r="BF2049" i="1"/>
  <c r="BJ2047" i="1"/>
  <c r="BI2047" i="1"/>
  <c r="BG2049" i="1" l="1"/>
  <c r="BH2048" i="1" s="1"/>
  <c r="BI2048" i="1" s="1"/>
  <c r="BF2050" i="1"/>
  <c r="BJ2048" i="1"/>
  <c r="BG2050" i="1" l="1"/>
  <c r="BH2049" i="1" s="1"/>
  <c r="BI2049" i="1" s="1"/>
  <c r="BF2051" i="1"/>
  <c r="BJ2049" i="1"/>
  <c r="BG2051" i="1" l="1"/>
  <c r="BH2050" i="1" s="1"/>
  <c r="BI2050" i="1" s="1"/>
  <c r="BF2052" i="1"/>
  <c r="BJ2050" i="1"/>
  <c r="BG2052" i="1" l="1"/>
  <c r="BH2051" i="1" s="1"/>
  <c r="BI2051" i="1" s="1"/>
  <c r="BF2053" i="1"/>
  <c r="BJ2051" i="1"/>
  <c r="BG2053" i="1" l="1"/>
  <c r="BH2052" i="1" s="1"/>
  <c r="BI2052" i="1" s="1"/>
  <c r="BF2054" i="1"/>
  <c r="BJ2052" i="1"/>
  <c r="BG2054" i="1" l="1"/>
  <c r="BH2053" i="1" s="1"/>
  <c r="BI2053" i="1" s="1"/>
  <c r="BF2055" i="1"/>
  <c r="BJ2053" i="1"/>
  <c r="BG2055" i="1" l="1"/>
  <c r="BH2054" i="1" s="1"/>
  <c r="BI2054" i="1" s="1"/>
  <c r="BF2056" i="1"/>
  <c r="BJ2054" i="1"/>
  <c r="BG2056" i="1" l="1"/>
  <c r="BH2055" i="1" s="1"/>
  <c r="BI2055" i="1" s="1"/>
  <c r="BF2057" i="1"/>
  <c r="BJ2055" i="1"/>
  <c r="BG2057" i="1" l="1"/>
  <c r="BH2056" i="1" s="1"/>
  <c r="BI2056" i="1" s="1"/>
  <c r="BF2058" i="1"/>
  <c r="BJ2056" i="1"/>
  <c r="BG2058" i="1" l="1"/>
  <c r="BH2057" i="1" s="1"/>
  <c r="BI2057" i="1" s="1"/>
  <c r="BF2059" i="1"/>
  <c r="BJ2057" i="1"/>
  <c r="BG2059" i="1" l="1"/>
  <c r="BH2058" i="1" s="1"/>
  <c r="BI2058" i="1" s="1"/>
  <c r="BF2060" i="1"/>
  <c r="BJ2058" i="1"/>
  <c r="BG2060" i="1" l="1"/>
  <c r="BH2059" i="1" s="1"/>
  <c r="BI2059" i="1" s="1"/>
  <c r="BF2061" i="1"/>
  <c r="BJ2059" i="1"/>
  <c r="BG2061" i="1" l="1"/>
  <c r="BH2060" i="1" s="1"/>
  <c r="BI2060" i="1" s="1"/>
  <c r="BF2062" i="1"/>
  <c r="BJ2060" i="1"/>
  <c r="BG2062" i="1" l="1"/>
  <c r="BH2061" i="1" s="1"/>
  <c r="BI2061" i="1" s="1"/>
  <c r="BF2063" i="1"/>
  <c r="BJ2061" i="1"/>
  <c r="BG2063" i="1" l="1"/>
  <c r="BH2062" i="1" s="1"/>
  <c r="BI2062" i="1" s="1"/>
  <c r="BF2064" i="1"/>
  <c r="BJ2062" i="1"/>
  <c r="BG2064" i="1" l="1"/>
  <c r="BH2063" i="1" s="1"/>
  <c r="BI2063" i="1" s="1"/>
  <c r="BF2065" i="1"/>
  <c r="BJ2063" i="1"/>
  <c r="BG2065" i="1" l="1"/>
  <c r="BH2064" i="1" s="1"/>
  <c r="BI2064" i="1" s="1"/>
  <c r="BF2066" i="1"/>
  <c r="BJ2064" i="1"/>
  <c r="BG2066" i="1" l="1"/>
  <c r="BH2065" i="1" s="1"/>
  <c r="BI2065" i="1" s="1"/>
  <c r="BF2067" i="1"/>
  <c r="BJ2065" i="1"/>
  <c r="BG2067" i="1" l="1"/>
  <c r="BH2066" i="1" s="1"/>
  <c r="BI2066" i="1" s="1"/>
  <c r="BF2068" i="1"/>
  <c r="BJ2066" i="1"/>
  <c r="BG2068" i="1" l="1"/>
  <c r="BH2067" i="1" s="1"/>
  <c r="BI2067" i="1" s="1"/>
  <c r="BF2069" i="1"/>
  <c r="BJ2067" i="1"/>
  <c r="BG2069" i="1" l="1"/>
  <c r="BH2068" i="1" s="1"/>
  <c r="BI2068" i="1" s="1"/>
  <c r="BF2070" i="1"/>
  <c r="BJ2068" i="1"/>
  <c r="BG2070" i="1" l="1"/>
  <c r="BH2069" i="1" s="1"/>
  <c r="BI2069" i="1" s="1"/>
  <c r="BF2071" i="1"/>
  <c r="BJ2069" i="1"/>
  <c r="BG2071" i="1" l="1"/>
  <c r="BH2070" i="1" s="1"/>
  <c r="BF2072" i="1"/>
  <c r="BJ2070" i="1"/>
  <c r="BI2070" i="1"/>
  <c r="BG2072" i="1" l="1"/>
  <c r="BH2071" i="1" s="1"/>
  <c r="BI2071" i="1" s="1"/>
  <c r="BF2073" i="1"/>
  <c r="BJ2071" i="1"/>
  <c r="BG2073" i="1" l="1"/>
  <c r="BH2072" i="1" s="1"/>
  <c r="BI2072" i="1" s="1"/>
  <c r="BF2074" i="1"/>
  <c r="BJ2072" i="1"/>
  <c r="BG2074" i="1" l="1"/>
  <c r="BH2073" i="1" s="1"/>
  <c r="BI2073" i="1" s="1"/>
  <c r="BF2075" i="1"/>
  <c r="BJ2073" i="1"/>
  <c r="BG2075" i="1" l="1"/>
  <c r="BH2074" i="1" s="1"/>
  <c r="BI2074" i="1" s="1"/>
  <c r="BF2076" i="1"/>
  <c r="BJ2074" i="1"/>
  <c r="BG2076" i="1" l="1"/>
  <c r="BH2075" i="1" s="1"/>
  <c r="BI2075" i="1" s="1"/>
  <c r="BF2077" i="1"/>
  <c r="BJ2075" i="1"/>
  <c r="BG2077" i="1" l="1"/>
  <c r="BH2076" i="1" s="1"/>
  <c r="BF2078" i="1"/>
  <c r="BJ2076" i="1"/>
  <c r="BI2076" i="1"/>
  <c r="BG2078" i="1" l="1"/>
  <c r="BH2077" i="1" s="1"/>
  <c r="BI2077" i="1" s="1"/>
  <c r="BF2079" i="1"/>
  <c r="BJ2077" i="1"/>
  <c r="BG2079" i="1" l="1"/>
  <c r="BH2078" i="1" s="1"/>
  <c r="BI2078" i="1" s="1"/>
  <c r="BF2080" i="1"/>
  <c r="BJ2078" i="1"/>
  <c r="BG2080" i="1" l="1"/>
  <c r="BH2079" i="1" s="1"/>
  <c r="BI2079" i="1" s="1"/>
  <c r="BF2081" i="1"/>
  <c r="BJ2079" i="1"/>
  <c r="BG2081" i="1" l="1"/>
  <c r="BH2080" i="1" s="1"/>
  <c r="BI2080" i="1" s="1"/>
  <c r="BF2082" i="1"/>
  <c r="BJ2080" i="1"/>
  <c r="BG2082" i="1" l="1"/>
  <c r="BH2081" i="1" s="1"/>
  <c r="BI2081" i="1" s="1"/>
  <c r="BF2083" i="1"/>
  <c r="BJ2081" i="1"/>
  <c r="BG2083" i="1" l="1"/>
  <c r="BH2082" i="1" s="1"/>
  <c r="BI2082" i="1" s="1"/>
  <c r="BF2084" i="1"/>
  <c r="BJ2082" i="1"/>
  <c r="BG2084" i="1" l="1"/>
  <c r="BH2083" i="1" s="1"/>
  <c r="BI2083" i="1" s="1"/>
  <c r="BF2085" i="1"/>
  <c r="BJ2083" i="1"/>
  <c r="BG2085" i="1" l="1"/>
  <c r="BH2084" i="1" s="1"/>
  <c r="BI2084" i="1" s="1"/>
  <c r="BF2086" i="1"/>
  <c r="BJ2084" i="1"/>
  <c r="BG2086" i="1" l="1"/>
  <c r="BH2085" i="1" s="1"/>
  <c r="BI2085" i="1" s="1"/>
  <c r="BF2087" i="1"/>
  <c r="BJ2085" i="1"/>
  <c r="BG2087" i="1" l="1"/>
  <c r="BH2086" i="1" s="1"/>
  <c r="BI2086" i="1" s="1"/>
  <c r="BF2088" i="1"/>
  <c r="BJ2086" i="1"/>
  <c r="BG2088" i="1" l="1"/>
  <c r="BH2087" i="1" s="1"/>
  <c r="BI2087" i="1" s="1"/>
  <c r="BF2089" i="1"/>
  <c r="BJ2087" i="1"/>
  <c r="BG2089" i="1" l="1"/>
  <c r="BH2088" i="1" s="1"/>
  <c r="BI2088" i="1" s="1"/>
  <c r="BF2090" i="1"/>
  <c r="BJ2088" i="1"/>
  <c r="BG2090" i="1" l="1"/>
  <c r="BH2089" i="1" s="1"/>
  <c r="BI2089" i="1" s="1"/>
  <c r="BF2091" i="1"/>
  <c r="BJ2089" i="1"/>
  <c r="BG2091" i="1" l="1"/>
  <c r="BH2090" i="1" s="1"/>
  <c r="BI2090" i="1" s="1"/>
  <c r="BF2092" i="1"/>
  <c r="BJ2090" i="1"/>
  <c r="BG2092" i="1" l="1"/>
  <c r="BH2091" i="1" s="1"/>
  <c r="BI2091" i="1" s="1"/>
  <c r="BF2093" i="1"/>
  <c r="BJ2091" i="1"/>
  <c r="BG2093" i="1" l="1"/>
  <c r="BH2092" i="1" s="1"/>
  <c r="BI2092" i="1" s="1"/>
  <c r="BF2094" i="1"/>
  <c r="BJ2092" i="1"/>
  <c r="BG2094" i="1" l="1"/>
  <c r="BH2093" i="1" s="1"/>
  <c r="BI2093" i="1" s="1"/>
  <c r="BF2095" i="1"/>
  <c r="BJ2093" i="1"/>
  <c r="BG2095" i="1" l="1"/>
  <c r="BH2094" i="1" s="1"/>
  <c r="BI2094" i="1" s="1"/>
  <c r="BF2096" i="1"/>
  <c r="BJ2094" i="1"/>
  <c r="BG2096" i="1" l="1"/>
  <c r="BH2095" i="1" s="1"/>
  <c r="BI2095" i="1" s="1"/>
  <c r="BF2097" i="1"/>
  <c r="BJ2095" i="1"/>
  <c r="BG2097" i="1" l="1"/>
  <c r="BH2096" i="1" s="1"/>
  <c r="BI2096" i="1" s="1"/>
  <c r="BF2098" i="1"/>
  <c r="BJ2096" i="1"/>
  <c r="BG2098" i="1" l="1"/>
  <c r="BH2097" i="1" s="1"/>
  <c r="BI2097" i="1" s="1"/>
  <c r="BF2099" i="1"/>
  <c r="BJ2097" i="1"/>
  <c r="BG2099" i="1" l="1"/>
  <c r="BH2098" i="1" s="1"/>
  <c r="BI2098" i="1" s="1"/>
  <c r="BF2100" i="1"/>
  <c r="BJ2098" i="1"/>
  <c r="BG2100" i="1" l="1"/>
  <c r="BH2099" i="1" s="1"/>
  <c r="BI2099" i="1" s="1"/>
  <c r="BF2101" i="1"/>
  <c r="BJ2099" i="1"/>
  <c r="BG2101" i="1" l="1"/>
  <c r="BH2100" i="1" s="1"/>
  <c r="BI2100" i="1" s="1"/>
  <c r="BF2102" i="1"/>
  <c r="BJ2100" i="1"/>
  <c r="BG2102" i="1" l="1"/>
  <c r="BH2101" i="1" s="1"/>
  <c r="BI2101" i="1" s="1"/>
  <c r="BF2103" i="1"/>
  <c r="BJ2101" i="1"/>
  <c r="BG2103" i="1" l="1"/>
  <c r="BH2102" i="1" s="1"/>
  <c r="BI2102" i="1" s="1"/>
  <c r="BF2104" i="1"/>
  <c r="BJ2102" i="1"/>
  <c r="BG2104" i="1" l="1"/>
  <c r="BH2103" i="1" s="1"/>
  <c r="BI2103" i="1" s="1"/>
  <c r="BF2105" i="1"/>
  <c r="BJ2103" i="1"/>
  <c r="BG2105" i="1" l="1"/>
  <c r="BH2104" i="1" s="1"/>
  <c r="BI2104" i="1" s="1"/>
  <c r="BF2106" i="1"/>
  <c r="BJ2104" i="1"/>
  <c r="BG2106" i="1" l="1"/>
  <c r="BH2105" i="1" s="1"/>
  <c r="BI2105" i="1" s="1"/>
  <c r="BF2107" i="1"/>
  <c r="BJ2105" i="1"/>
  <c r="BG2107" i="1" l="1"/>
  <c r="BH2106" i="1" s="1"/>
  <c r="BI2106" i="1" s="1"/>
  <c r="BF2108" i="1"/>
  <c r="BJ2106" i="1"/>
  <c r="BG2108" i="1" l="1"/>
  <c r="BH2107" i="1" s="1"/>
  <c r="BI2107" i="1" s="1"/>
  <c r="BF2109" i="1"/>
  <c r="BJ2107" i="1"/>
  <c r="BG2109" i="1" l="1"/>
  <c r="BH2108" i="1" s="1"/>
  <c r="BI2108" i="1" s="1"/>
  <c r="BF2110" i="1"/>
  <c r="BJ2108" i="1"/>
  <c r="BG2110" i="1" l="1"/>
  <c r="BH2109" i="1" s="1"/>
  <c r="BI2109" i="1" s="1"/>
  <c r="BF2111" i="1"/>
  <c r="BJ2109" i="1"/>
  <c r="BG2111" i="1" l="1"/>
  <c r="BH2110" i="1" s="1"/>
  <c r="BI2110" i="1" s="1"/>
  <c r="BF2112" i="1"/>
  <c r="BJ2110" i="1"/>
  <c r="BG2112" i="1" l="1"/>
  <c r="BH2111" i="1" s="1"/>
  <c r="BI2111" i="1" s="1"/>
  <c r="BF2113" i="1"/>
  <c r="BJ2111" i="1"/>
  <c r="BG2113" i="1" l="1"/>
  <c r="BH2112" i="1" s="1"/>
  <c r="BI2112" i="1" s="1"/>
  <c r="BF2114" i="1"/>
  <c r="BJ2112" i="1"/>
  <c r="BG2114" i="1" l="1"/>
  <c r="BH2113" i="1" s="1"/>
  <c r="BI2113" i="1" s="1"/>
  <c r="BF2115" i="1"/>
  <c r="BJ2113" i="1"/>
  <c r="BG2115" i="1" l="1"/>
  <c r="BH2114" i="1" s="1"/>
  <c r="BI2114" i="1" s="1"/>
  <c r="BF2116" i="1"/>
  <c r="BJ2114" i="1"/>
  <c r="BG2116" i="1" l="1"/>
  <c r="BH2115" i="1" s="1"/>
  <c r="BF2117" i="1"/>
  <c r="BJ2115" i="1"/>
  <c r="BI2115" i="1"/>
  <c r="BG2117" i="1" l="1"/>
  <c r="BH2116" i="1" s="1"/>
  <c r="BI2116" i="1" s="1"/>
  <c r="BF2118" i="1"/>
  <c r="BJ2116" i="1"/>
  <c r="BG2118" i="1" l="1"/>
  <c r="BH2117" i="1" s="1"/>
  <c r="BI2117" i="1" s="1"/>
  <c r="BF2119" i="1"/>
  <c r="BJ2117" i="1"/>
  <c r="BG2119" i="1" l="1"/>
  <c r="BH2118" i="1" s="1"/>
  <c r="BI2118" i="1" s="1"/>
  <c r="BF2120" i="1"/>
  <c r="BJ2118" i="1"/>
  <c r="BG2120" i="1" l="1"/>
  <c r="BH2119" i="1" s="1"/>
  <c r="BI2119" i="1" s="1"/>
  <c r="BF2121" i="1"/>
  <c r="BJ2119" i="1"/>
  <c r="BG2121" i="1" l="1"/>
  <c r="BH2120" i="1" s="1"/>
  <c r="BI2120" i="1" s="1"/>
  <c r="BF2122" i="1"/>
  <c r="BJ2120" i="1"/>
  <c r="BG2122" i="1" l="1"/>
  <c r="BH2121" i="1" s="1"/>
  <c r="BI2121" i="1" s="1"/>
  <c r="BF2123" i="1"/>
  <c r="BJ2121" i="1"/>
  <c r="BG2123" i="1" l="1"/>
  <c r="BH2122" i="1" s="1"/>
  <c r="BI2122" i="1" s="1"/>
  <c r="BF2124" i="1"/>
  <c r="BJ2122" i="1"/>
  <c r="BG2124" i="1" l="1"/>
  <c r="BH2123" i="1" s="1"/>
  <c r="BI2123" i="1" s="1"/>
  <c r="BF2125" i="1"/>
  <c r="BJ2123" i="1"/>
  <c r="BG2125" i="1" l="1"/>
  <c r="BH2124" i="1" s="1"/>
  <c r="BI2124" i="1" s="1"/>
  <c r="BF2126" i="1"/>
  <c r="BJ2124" i="1"/>
  <c r="BG2126" i="1" l="1"/>
  <c r="BH2125" i="1" s="1"/>
  <c r="BI2125" i="1" s="1"/>
  <c r="BF2127" i="1"/>
  <c r="BJ2125" i="1"/>
  <c r="BG2127" i="1" l="1"/>
  <c r="BH2126" i="1" s="1"/>
  <c r="BI2126" i="1" s="1"/>
  <c r="BF2128" i="1"/>
  <c r="BJ2126" i="1"/>
  <c r="BG2128" i="1" l="1"/>
  <c r="BH2127" i="1" s="1"/>
  <c r="BI2127" i="1" s="1"/>
  <c r="BF2129" i="1"/>
  <c r="BJ2127" i="1"/>
  <c r="BG2129" i="1" l="1"/>
  <c r="BH2128" i="1" s="1"/>
  <c r="BI2128" i="1" s="1"/>
  <c r="BF2130" i="1"/>
  <c r="BJ2128" i="1"/>
  <c r="BG2130" i="1" l="1"/>
  <c r="BH2129" i="1" s="1"/>
  <c r="BI2129" i="1" s="1"/>
  <c r="BF2131" i="1"/>
  <c r="BJ2129" i="1"/>
  <c r="BG2131" i="1" l="1"/>
  <c r="BH2130" i="1" s="1"/>
  <c r="BI2130" i="1" s="1"/>
  <c r="BF2132" i="1"/>
  <c r="BJ2130" i="1"/>
  <c r="BG2132" i="1" l="1"/>
  <c r="BH2131" i="1" s="1"/>
  <c r="BI2131" i="1" s="1"/>
  <c r="BF2133" i="1"/>
  <c r="BJ2131" i="1"/>
  <c r="BG2133" i="1" l="1"/>
  <c r="BH2132" i="1" s="1"/>
  <c r="BI2132" i="1" s="1"/>
  <c r="BF2134" i="1"/>
  <c r="BJ2132" i="1"/>
  <c r="BG2134" i="1" l="1"/>
  <c r="BH2133" i="1" s="1"/>
  <c r="BI2133" i="1" s="1"/>
  <c r="BF2135" i="1"/>
  <c r="BJ2133" i="1"/>
  <c r="BG2135" i="1" l="1"/>
  <c r="BH2134" i="1" s="1"/>
  <c r="BI2134" i="1" s="1"/>
  <c r="BF2136" i="1"/>
  <c r="BJ2134" i="1"/>
  <c r="BG2136" i="1" l="1"/>
  <c r="BH2135" i="1" s="1"/>
  <c r="BI2135" i="1" s="1"/>
  <c r="BF2137" i="1"/>
  <c r="BJ2135" i="1"/>
  <c r="BG2137" i="1" l="1"/>
  <c r="BH2136" i="1" s="1"/>
  <c r="BI2136" i="1" s="1"/>
  <c r="BF2138" i="1"/>
  <c r="BJ2136" i="1"/>
  <c r="BG2138" i="1" l="1"/>
  <c r="BH2137" i="1" s="1"/>
  <c r="BI2137" i="1" s="1"/>
  <c r="BF2139" i="1"/>
  <c r="BJ2137" i="1"/>
  <c r="BG2139" i="1" l="1"/>
  <c r="BH2138" i="1" s="1"/>
  <c r="BI2138" i="1" s="1"/>
  <c r="BF2140" i="1"/>
  <c r="BJ2138" i="1"/>
  <c r="BG2140" i="1" l="1"/>
  <c r="BH2139" i="1" s="1"/>
  <c r="BI2139" i="1" s="1"/>
  <c r="BF2141" i="1"/>
  <c r="BJ2139" i="1"/>
  <c r="BG2141" i="1" l="1"/>
  <c r="BH2140" i="1" s="1"/>
  <c r="BI2140" i="1" s="1"/>
  <c r="BF2142" i="1"/>
  <c r="BJ2140" i="1"/>
  <c r="BG2142" i="1" l="1"/>
  <c r="BH2141" i="1" s="1"/>
  <c r="BI2141" i="1" s="1"/>
  <c r="BF2143" i="1"/>
  <c r="BJ2141" i="1"/>
  <c r="BG2143" i="1" l="1"/>
  <c r="BH2142" i="1" s="1"/>
  <c r="BI2142" i="1" s="1"/>
  <c r="BF2144" i="1"/>
  <c r="BJ2142" i="1"/>
  <c r="BG2144" i="1" l="1"/>
  <c r="BH2143" i="1" s="1"/>
  <c r="BI2143" i="1" s="1"/>
  <c r="BF2145" i="1"/>
  <c r="BJ2143" i="1"/>
  <c r="BG2145" i="1" l="1"/>
  <c r="BH2144" i="1" s="1"/>
  <c r="BI2144" i="1" s="1"/>
  <c r="BF2146" i="1"/>
  <c r="BJ2144" i="1"/>
  <c r="BG2146" i="1" l="1"/>
  <c r="BH2145" i="1" s="1"/>
  <c r="BI2145" i="1" s="1"/>
  <c r="BF2147" i="1"/>
  <c r="BJ2145" i="1"/>
  <c r="BG2147" i="1" l="1"/>
  <c r="BH2146" i="1" s="1"/>
  <c r="BI2146" i="1" s="1"/>
  <c r="BF2148" i="1"/>
  <c r="BJ2146" i="1"/>
  <c r="BG2148" i="1" l="1"/>
  <c r="BH2147" i="1" s="1"/>
  <c r="BI2147" i="1" s="1"/>
  <c r="BF2149" i="1"/>
  <c r="BJ2147" i="1"/>
  <c r="BG2149" i="1" l="1"/>
  <c r="BH2148" i="1" s="1"/>
  <c r="BI2148" i="1" s="1"/>
  <c r="BF2150" i="1"/>
  <c r="BJ2148" i="1"/>
  <c r="BG2150" i="1" l="1"/>
  <c r="BH2149" i="1" s="1"/>
  <c r="BI2149" i="1" s="1"/>
  <c r="BF2151" i="1"/>
  <c r="BJ2149" i="1"/>
  <c r="BG2151" i="1" l="1"/>
  <c r="BH2150" i="1" s="1"/>
  <c r="BI2150" i="1" s="1"/>
  <c r="BF2152" i="1"/>
  <c r="BJ2150" i="1"/>
  <c r="BG2152" i="1" l="1"/>
  <c r="BH2151" i="1" s="1"/>
  <c r="BI2151" i="1" s="1"/>
  <c r="BF2153" i="1"/>
  <c r="BJ2151" i="1"/>
  <c r="BG2153" i="1" l="1"/>
  <c r="BH2152" i="1" s="1"/>
  <c r="BI2152" i="1" s="1"/>
  <c r="BF2154" i="1"/>
  <c r="BJ2152" i="1"/>
  <c r="BG2154" i="1" l="1"/>
  <c r="BH2153" i="1" s="1"/>
  <c r="BI2153" i="1" s="1"/>
  <c r="BF2155" i="1"/>
  <c r="BJ2153" i="1"/>
  <c r="BG2155" i="1" l="1"/>
  <c r="BH2154" i="1" s="1"/>
  <c r="BI2154" i="1" s="1"/>
  <c r="BF2156" i="1"/>
  <c r="BJ2154" i="1"/>
  <c r="BG2156" i="1" l="1"/>
  <c r="BH2155" i="1" s="1"/>
  <c r="BI2155" i="1" s="1"/>
  <c r="BF2157" i="1"/>
  <c r="BJ2155" i="1"/>
  <c r="BG2157" i="1" l="1"/>
  <c r="BH2156" i="1" s="1"/>
  <c r="BI2156" i="1" s="1"/>
  <c r="BF2158" i="1"/>
  <c r="BJ2156" i="1"/>
  <c r="BG2158" i="1" l="1"/>
  <c r="BH2157" i="1" s="1"/>
  <c r="BI2157" i="1" s="1"/>
  <c r="BF2159" i="1"/>
  <c r="BJ2157" i="1"/>
  <c r="BG2159" i="1" l="1"/>
  <c r="BH2158" i="1" s="1"/>
  <c r="BI2158" i="1" s="1"/>
  <c r="BF2160" i="1"/>
  <c r="BJ2158" i="1"/>
  <c r="BG2160" i="1" l="1"/>
  <c r="BH2159" i="1" s="1"/>
  <c r="BI2159" i="1" s="1"/>
  <c r="BF2161" i="1"/>
  <c r="BJ2159" i="1"/>
  <c r="BG2161" i="1" l="1"/>
  <c r="BH2160" i="1" s="1"/>
  <c r="BI2160" i="1" s="1"/>
  <c r="BF2162" i="1"/>
  <c r="BJ2160" i="1"/>
  <c r="BG2162" i="1" l="1"/>
  <c r="BH2161" i="1" s="1"/>
  <c r="BI2161" i="1" s="1"/>
  <c r="BF2163" i="1"/>
  <c r="BJ2161" i="1"/>
  <c r="BG2163" i="1" l="1"/>
  <c r="BH2162" i="1" s="1"/>
  <c r="BI2162" i="1" s="1"/>
  <c r="BF2164" i="1"/>
  <c r="BJ2162" i="1"/>
  <c r="BG2164" i="1" l="1"/>
  <c r="BH2163" i="1" s="1"/>
  <c r="BI2163" i="1" s="1"/>
  <c r="BF2165" i="1"/>
  <c r="BJ2163" i="1"/>
  <c r="BG2165" i="1" l="1"/>
  <c r="BH2164" i="1" s="1"/>
  <c r="BI2164" i="1" s="1"/>
  <c r="BF2166" i="1"/>
  <c r="BJ2164" i="1"/>
  <c r="BG2166" i="1" l="1"/>
  <c r="BH2165" i="1" s="1"/>
  <c r="BI2165" i="1" s="1"/>
  <c r="BF2167" i="1"/>
  <c r="BJ2165" i="1"/>
  <c r="BG2167" i="1" l="1"/>
  <c r="BH2166" i="1" s="1"/>
  <c r="BI2166" i="1" s="1"/>
  <c r="BF2168" i="1"/>
  <c r="BJ2166" i="1"/>
  <c r="BG2168" i="1" l="1"/>
  <c r="BH2167" i="1" s="1"/>
  <c r="BI2167" i="1" s="1"/>
  <c r="BF2169" i="1"/>
  <c r="BJ2167" i="1"/>
  <c r="BG2169" i="1" l="1"/>
  <c r="BH2168" i="1" s="1"/>
  <c r="BI2168" i="1" s="1"/>
  <c r="BF2170" i="1"/>
  <c r="BJ2168" i="1"/>
  <c r="BG2170" i="1" l="1"/>
  <c r="BH2169" i="1" s="1"/>
  <c r="BI2169" i="1" s="1"/>
  <c r="BF2171" i="1"/>
  <c r="BJ2169" i="1"/>
  <c r="BG2171" i="1" l="1"/>
  <c r="BH2170" i="1" s="1"/>
  <c r="BI2170" i="1" s="1"/>
  <c r="BF2172" i="1"/>
  <c r="BJ2170" i="1"/>
  <c r="BG2172" i="1" l="1"/>
  <c r="BH2171" i="1" s="1"/>
  <c r="BI2171" i="1" s="1"/>
  <c r="BF2173" i="1"/>
  <c r="BJ2171" i="1"/>
  <c r="BG2173" i="1" l="1"/>
  <c r="BH2172" i="1" s="1"/>
  <c r="BI2172" i="1" s="1"/>
  <c r="BF2174" i="1"/>
  <c r="BJ2172" i="1"/>
  <c r="BG2174" i="1" l="1"/>
  <c r="BH2173" i="1" s="1"/>
  <c r="BI2173" i="1" s="1"/>
  <c r="BF2175" i="1"/>
  <c r="BJ2173" i="1"/>
  <c r="BG2175" i="1" l="1"/>
  <c r="BH2174" i="1" s="1"/>
  <c r="BI2174" i="1" s="1"/>
  <c r="BF2176" i="1"/>
  <c r="BJ2174" i="1"/>
  <c r="BG2176" i="1" l="1"/>
  <c r="BH2175" i="1" s="1"/>
  <c r="BI2175" i="1" s="1"/>
  <c r="BF2177" i="1"/>
  <c r="BJ2175" i="1"/>
  <c r="BG2177" i="1" l="1"/>
  <c r="BH2176" i="1" s="1"/>
  <c r="BI2176" i="1" s="1"/>
  <c r="BF2178" i="1"/>
  <c r="BJ2176" i="1"/>
  <c r="BG2178" i="1" l="1"/>
  <c r="BH2177" i="1" s="1"/>
  <c r="BI2177" i="1" s="1"/>
  <c r="BF2179" i="1"/>
  <c r="BJ2177" i="1"/>
  <c r="BG2179" i="1" l="1"/>
  <c r="BH2178" i="1" s="1"/>
  <c r="BI2178" i="1" s="1"/>
  <c r="BF2180" i="1"/>
  <c r="BJ2178" i="1"/>
  <c r="BG2180" i="1" l="1"/>
  <c r="BH2179" i="1" s="1"/>
  <c r="BI2179" i="1" s="1"/>
  <c r="BF2181" i="1"/>
  <c r="BJ2179" i="1"/>
  <c r="BG2181" i="1" l="1"/>
  <c r="BH2180" i="1" s="1"/>
  <c r="BI2180" i="1" s="1"/>
  <c r="BF2182" i="1"/>
  <c r="BJ2180" i="1"/>
  <c r="BG2182" i="1" l="1"/>
  <c r="BH2181" i="1" s="1"/>
  <c r="BI2181" i="1" s="1"/>
  <c r="BF2183" i="1"/>
  <c r="BJ2181" i="1"/>
  <c r="BG2183" i="1" l="1"/>
  <c r="BH2182" i="1" s="1"/>
  <c r="BI2182" i="1" s="1"/>
  <c r="BF2184" i="1"/>
  <c r="BJ2182" i="1"/>
  <c r="BG2184" i="1" l="1"/>
  <c r="BH2183" i="1" s="1"/>
  <c r="BI2183" i="1" s="1"/>
  <c r="BF2185" i="1"/>
  <c r="BJ2183" i="1"/>
  <c r="BG2185" i="1" l="1"/>
  <c r="BH2184" i="1" s="1"/>
  <c r="BI2184" i="1" s="1"/>
  <c r="BF2186" i="1"/>
  <c r="BJ2184" i="1"/>
  <c r="BG2186" i="1" l="1"/>
  <c r="BH2185" i="1" s="1"/>
  <c r="BI2185" i="1" s="1"/>
  <c r="BF2187" i="1"/>
  <c r="BJ2185" i="1"/>
  <c r="BG2187" i="1" l="1"/>
  <c r="BH2186" i="1" s="1"/>
  <c r="BI2186" i="1" s="1"/>
  <c r="BF2188" i="1"/>
  <c r="BJ2186" i="1"/>
  <c r="BG2188" i="1" l="1"/>
  <c r="BH2187" i="1" s="1"/>
  <c r="BI2187" i="1" s="1"/>
  <c r="BF2189" i="1"/>
  <c r="BJ2187" i="1"/>
  <c r="BG2189" i="1" l="1"/>
  <c r="BH2188" i="1" s="1"/>
  <c r="BI2188" i="1" s="1"/>
  <c r="BF2190" i="1"/>
  <c r="BJ2188" i="1"/>
  <c r="BG2190" i="1" l="1"/>
  <c r="BH2189" i="1" s="1"/>
  <c r="BI2189" i="1" s="1"/>
  <c r="BF2191" i="1"/>
  <c r="BJ2189" i="1"/>
  <c r="BG2191" i="1" l="1"/>
  <c r="BH2190" i="1" s="1"/>
  <c r="BI2190" i="1" s="1"/>
  <c r="BF2192" i="1"/>
  <c r="BJ2190" i="1"/>
  <c r="BG2192" i="1" l="1"/>
  <c r="BH2191" i="1" s="1"/>
  <c r="BI2191" i="1" s="1"/>
  <c r="BF2193" i="1"/>
  <c r="BJ2191" i="1"/>
  <c r="BG2193" i="1" l="1"/>
  <c r="BH2192" i="1" s="1"/>
  <c r="BI2192" i="1" s="1"/>
  <c r="BF2194" i="1"/>
  <c r="BJ2192" i="1"/>
  <c r="BG2194" i="1" l="1"/>
  <c r="BH2193" i="1" s="1"/>
  <c r="BI2193" i="1" s="1"/>
  <c r="BF2195" i="1"/>
  <c r="BJ2193" i="1"/>
  <c r="BG2195" i="1" l="1"/>
  <c r="BH2194" i="1" s="1"/>
  <c r="BI2194" i="1" s="1"/>
  <c r="BF2196" i="1"/>
  <c r="BJ2194" i="1"/>
  <c r="BG2196" i="1" l="1"/>
  <c r="BH2195" i="1" s="1"/>
  <c r="BI2195" i="1" s="1"/>
  <c r="BF2197" i="1"/>
  <c r="BJ2195" i="1"/>
  <c r="BG2197" i="1" l="1"/>
  <c r="BH2196" i="1" s="1"/>
  <c r="BI2196" i="1" s="1"/>
  <c r="BF2198" i="1"/>
  <c r="BJ2196" i="1"/>
  <c r="BG2198" i="1" l="1"/>
  <c r="BH2197" i="1" s="1"/>
  <c r="BI2197" i="1" s="1"/>
  <c r="BF2199" i="1"/>
  <c r="BJ2197" i="1"/>
  <c r="BG2199" i="1" l="1"/>
  <c r="BH2198" i="1" s="1"/>
  <c r="BI2198" i="1" s="1"/>
  <c r="BF2200" i="1"/>
  <c r="BJ2198" i="1"/>
  <c r="BG2200" i="1" l="1"/>
  <c r="BH2199" i="1" s="1"/>
  <c r="BI2199" i="1" s="1"/>
  <c r="BF2201" i="1"/>
  <c r="BJ2199" i="1"/>
  <c r="BG2201" i="1" l="1"/>
  <c r="BH2200" i="1" s="1"/>
  <c r="BI2200" i="1" s="1"/>
  <c r="BF2202" i="1"/>
  <c r="BJ2200" i="1"/>
  <c r="BG2202" i="1" l="1"/>
  <c r="BH2201" i="1" s="1"/>
  <c r="BI2201" i="1" s="1"/>
  <c r="BF2203" i="1"/>
  <c r="BJ2201" i="1"/>
  <c r="BG2203" i="1" l="1"/>
  <c r="BH2202" i="1" s="1"/>
  <c r="BI2202" i="1" s="1"/>
  <c r="BF2204" i="1"/>
  <c r="BJ2202" i="1"/>
  <c r="BG2204" i="1" l="1"/>
  <c r="BH2203" i="1" s="1"/>
  <c r="BI2203" i="1" s="1"/>
  <c r="BF2205" i="1"/>
  <c r="BJ2203" i="1"/>
  <c r="BG2205" i="1" l="1"/>
  <c r="BH2204" i="1" s="1"/>
  <c r="BI2204" i="1" s="1"/>
  <c r="BF2206" i="1"/>
  <c r="BJ2204" i="1"/>
  <c r="BG2206" i="1" l="1"/>
  <c r="BH2205" i="1" s="1"/>
  <c r="BI2205" i="1" s="1"/>
  <c r="BF2207" i="1"/>
  <c r="BJ2205" i="1"/>
  <c r="BG2207" i="1" l="1"/>
  <c r="BH2206" i="1" s="1"/>
  <c r="BI2206" i="1" s="1"/>
  <c r="BF2208" i="1"/>
  <c r="BJ2206" i="1"/>
  <c r="BG2208" i="1" l="1"/>
  <c r="BH2207" i="1" s="1"/>
  <c r="BI2207" i="1" s="1"/>
  <c r="BF2209" i="1"/>
  <c r="BJ2207" i="1"/>
  <c r="BG2209" i="1" l="1"/>
  <c r="BH2208" i="1" s="1"/>
  <c r="BI2208" i="1" s="1"/>
  <c r="BF2210" i="1"/>
  <c r="BJ2208" i="1"/>
  <c r="BG2210" i="1" l="1"/>
  <c r="BH2209" i="1" s="1"/>
  <c r="BI2209" i="1" s="1"/>
  <c r="BF2211" i="1"/>
  <c r="BJ2209" i="1"/>
  <c r="BG2211" i="1" l="1"/>
  <c r="BH2210" i="1" s="1"/>
  <c r="BI2210" i="1" s="1"/>
  <c r="BF2212" i="1"/>
  <c r="BJ2210" i="1"/>
  <c r="BG2212" i="1" l="1"/>
  <c r="BH2211" i="1" s="1"/>
  <c r="BI2211" i="1" s="1"/>
  <c r="BF2213" i="1"/>
  <c r="BJ2211" i="1"/>
  <c r="BG2213" i="1" l="1"/>
  <c r="BH2212" i="1" s="1"/>
  <c r="BI2212" i="1" s="1"/>
  <c r="BF2214" i="1"/>
  <c r="BJ2212" i="1"/>
  <c r="BG2214" i="1" l="1"/>
  <c r="BH2213" i="1" s="1"/>
  <c r="BI2213" i="1" s="1"/>
  <c r="BF2215" i="1"/>
  <c r="BJ2213" i="1"/>
  <c r="BG2215" i="1" l="1"/>
  <c r="BH2214" i="1" s="1"/>
  <c r="BI2214" i="1" s="1"/>
  <c r="BF2216" i="1"/>
  <c r="BJ2214" i="1"/>
  <c r="BG2216" i="1" l="1"/>
  <c r="BH2215" i="1" s="1"/>
  <c r="BI2215" i="1" s="1"/>
  <c r="BF2217" i="1"/>
  <c r="BJ2215" i="1"/>
  <c r="BG2217" i="1" l="1"/>
  <c r="BH2216" i="1" s="1"/>
  <c r="BI2216" i="1" s="1"/>
  <c r="BF2218" i="1"/>
  <c r="BJ2216" i="1"/>
  <c r="BG2218" i="1" l="1"/>
  <c r="BH2217" i="1" s="1"/>
  <c r="BI2217" i="1" s="1"/>
  <c r="BF2219" i="1"/>
  <c r="BJ2217" i="1"/>
  <c r="BG2219" i="1" l="1"/>
  <c r="BH2218" i="1" s="1"/>
  <c r="BI2218" i="1" s="1"/>
  <c r="BF2220" i="1"/>
  <c r="BJ2218" i="1"/>
  <c r="BG2220" i="1" l="1"/>
  <c r="BH2219" i="1" s="1"/>
  <c r="BI2219" i="1" s="1"/>
  <c r="BF2221" i="1"/>
  <c r="BJ2219" i="1"/>
  <c r="BG2221" i="1" l="1"/>
  <c r="BH2220" i="1" s="1"/>
  <c r="BI2220" i="1" s="1"/>
  <c r="BF2222" i="1"/>
  <c r="BJ2220" i="1"/>
  <c r="BG2222" i="1" l="1"/>
  <c r="BH2221" i="1" s="1"/>
  <c r="BI2221" i="1" s="1"/>
  <c r="BF2223" i="1"/>
  <c r="BJ2221" i="1"/>
  <c r="BG2223" i="1" l="1"/>
  <c r="BH2222" i="1" s="1"/>
  <c r="BI2222" i="1" s="1"/>
  <c r="BF2224" i="1"/>
  <c r="BJ2222" i="1"/>
  <c r="BG2224" i="1" l="1"/>
  <c r="BH2223" i="1" s="1"/>
  <c r="BI2223" i="1" s="1"/>
  <c r="BF2225" i="1"/>
  <c r="BJ2223" i="1"/>
  <c r="BG2225" i="1" l="1"/>
  <c r="BH2224" i="1" s="1"/>
  <c r="BI2224" i="1" s="1"/>
  <c r="BF2226" i="1"/>
  <c r="BJ2224" i="1"/>
  <c r="BG2226" i="1" l="1"/>
  <c r="BH2225" i="1" s="1"/>
  <c r="BI2225" i="1" s="1"/>
  <c r="BF2227" i="1"/>
  <c r="BJ2225" i="1"/>
  <c r="BG2227" i="1" l="1"/>
  <c r="BH2226" i="1" s="1"/>
  <c r="BI2226" i="1" s="1"/>
  <c r="BF2228" i="1"/>
  <c r="BJ2226" i="1"/>
  <c r="BG2228" i="1" l="1"/>
  <c r="BH2227" i="1" s="1"/>
  <c r="BI2227" i="1" s="1"/>
  <c r="BF2229" i="1"/>
  <c r="BJ2227" i="1"/>
  <c r="BG2229" i="1" l="1"/>
  <c r="BH2228" i="1" s="1"/>
  <c r="BI2228" i="1" s="1"/>
  <c r="BF2230" i="1"/>
  <c r="BJ2228" i="1"/>
  <c r="BG2230" i="1" l="1"/>
  <c r="BH2229" i="1" s="1"/>
  <c r="BI2229" i="1" s="1"/>
  <c r="BF2231" i="1"/>
  <c r="BJ2229" i="1"/>
  <c r="BG2231" i="1" l="1"/>
  <c r="BH2230" i="1" s="1"/>
  <c r="BI2230" i="1" s="1"/>
  <c r="BF2232" i="1"/>
  <c r="BJ2230" i="1"/>
  <c r="BG2232" i="1" l="1"/>
  <c r="BH2231" i="1" s="1"/>
  <c r="BI2231" i="1" s="1"/>
  <c r="BF2233" i="1"/>
  <c r="BJ2231" i="1"/>
  <c r="BG2233" i="1" l="1"/>
  <c r="BH2232" i="1" s="1"/>
  <c r="BI2232" i="1" s="1"/>
  <c r="BF2234" i="1"/>
  <c r="BJ2232" i="1"/>
  <c r="BG2234" i="1" l="1"/>
  <c r="BH2233" i="1" s="1"/>
  <c r="BI2233" i="1" s="1"/>
  <c r="BF2235" i="1"/>
  <c r="BJ2233" i="1"/>
  <c r="BG2235" i="1" l="1"/>
  <c r="BH2234" i="1" s="1"/>
  <c r="BI2234" i="1" s="1"/>
  <c r="BF2236" i="1"/>
  <c r="BJ2234" i="1"/>
  <c r="BG2236" i="1" l="1"/>
  <c r="BH2235" i="1" s="1"/>
  <c r="BI2235" i="1" s="1"/>
  <c r="BF2237" i="1"/>
  <c r="BJ2235" i="1"/>
  <c r="BG2237" i="1" l="1"/>
  <c r="BH2236" i="1" s="1"/>
  <c r="BI2236" i="1" s="1"/>
  <c r="BF2238" i="1"/>
  <c r="BJ2236" i="1"/>
  <c r="BG2238" i="1" l="1"/>
  <c r="BH2237" i="1" s="1"/>
  <c r="BI2237" i="1" s="1"/>
  <c r="BF2239" i="1"/>
  <c r="BJ2237" i="1"/>
  <c r="BG2239" i="1" l="1"/>
  <c r="BH2238" i="1" s="1"/>
  <c r="BI2238" i="1" s="1"/>
  <c r="BF2240" i="1"/>
  <c r="BJ2238" i="1"/>
  <c r="BG2240" i="1" l="1"/>
  <c r="BH2239" i="1" s="1"/>
  <c r="BI2239" i="1" s="1"/>
  <c r="BF2241" i="1"/>
  <c r="BJ2239" i="1"/>
  <c r="BG2241" i="1" l="1"/>
  <c r="BH2240" i="1" s="1"/>
  <c r="BI2240" i="1" s="1"/>
  <c r="BF2242" i="1"/>
  <c r="BJ2240" i="1"/>
  <c r="BG2242" i="1" l="1"/>
  <c r="BH2241" i="1" s="1"/>
  <c r="BI2241" i="1" s="1"/>
  <c r="BF2243" i="1"/>
  <c r="BJ2241" i="1"/>
  <c r="BG2243" i="1" l="1"/>
  <c r="BH2242" i="1" s="1"/>
  <c r="BI2242" i="1" s="1"/>
  <c r="BF2244" i="1"/>
  <c r="BJ2242" i="1"/>
  <c r="BG2244" i="1" l="1"/>
  <c r="BH2243" i="1" s="1"/>
  <c r="BI2243" i="1" s="1"/>
  <c r="BF2245" i="1"/>
  <c r="BJ2243" i="1"/>
  <c r="BG2245" i="1" l="1"/>
  <c r="BH2244" i="1" s="1"/>
  <c r="BI2244" i="1" s="1"/>
  <c r="BF2246" i="1"/>
  <c r="BJ2244" i="1"/>
  <c r="BG2246" i="1" l="1"/>
  <c r="BH2245" i="1" s="1"/>
  <c r="BI2245" i="1" s="1"/>
  <c r="BF2247" i="1"/>
  <c r="BJ2245" i="1"/>
  <c r="BG2247" i="1" l="1"/>
  <c r="BH2246" i="1" s="1"/>
  <c r="BI2246" i="1" s="1"/>
  <c r="BF2248" i="1"/>
  <c r="BJ2246" i="1"/>
  <c r="BG2248" i="1" l="1"/>
  <c r="BH2247" i="1" s="1"/>
  <c r="BI2247" i="1" s="1"/>
  <c r="BF2249" i="1"/>
  <c r="BJ2247" i="1"/>
  <c r="BG2249" i="1" l="1"/>
  <c r="BH2248" i="1" s="1"/>
  <c r="BI2248" i="1" s="1"/>
  <c r="BF2250" i="1"/>
  <c r="BJ2248" i="1"/>
  <c r="BG2250" i="1" l="1"/>
  <c r="BH2249" i="1" s="1"/>
  <c r="BI2249" i="1" s="1"/>
  <c r="BF2251" i="1"/>
  <c r="BJ2249" i="1"/>
  <c r="BG2251" i="1" l="1"/>
  <c r="BH2250" i="1" s="1"/>
  <c r="BI2250" i="1" s="1"/>
  <c r="BF2252" i="1"/>
  <c r="BJ2250" i="1"/>
  <c r="BG2252" i="1" l="1"/>
  <c r="BH2251" i="1" s="1"/>
  <c r="BI2251" i="1" s="1"/>
  <c r="BF2253" i="1"/>
  <c r="BJ2251" i="1"/>
  <c r="BG2253" i="1" l="1"/>
  <c r="BH2252" i="1" s="1"/>
  <c r="BI2252" i="1" s="1"/>
  <c r="BF2254" i="1"/>
  <c r="BJ2252" i="1"/>
  <c r="BG2254" i="1" l="1"/>
  <c r="BH2253" i="1" s="1"/>
  <c r="BI2253" i="1" s="1"/>
  <c r="BF2255" i="1"/>
  <c r="BJ2253" i="1"/>
  <c r="BG2255" i="1" l="1"/>
  <c r="BH2254" i="1" s="1"/>
  <c r="BI2254" i="1" s="1"/>
  <c r="BF2256" i="1"/>
  <c r="BJ2254" i="1"/>
  <c r="BG2256" i="1" l="1"/>
  <c r="BH2255" i="1" s="1"/>
  <c r="BI2255" i="1" s="1"/>
  <c r="BF2257" i="1"/>
  <c r="BJ2255" i="1"/>
  <c r="BG2257" i="1" l="1"/>
  <c r="BH2256" i="1" s="1"/>
  <c r="BI2256" i="1" s="1"/>
  <c r="BF2258" i="1"/>
  <c r="BJ2256" i="1"/>
  <c r="BG2258" i="1" l="1"/>
  <c r="BH2257" i="1" s="1"/>
  <c r="BI2257" i="1" s="1"/>
  <c r="BF2259" i="1"/>
  <c r="BJ2257" i="1"/>
  <c r="BG2259" i="1" l="1"/>
  <c r="BH2258" i="1" s="1"/>
  <c r="BI2258" i="1" s="1"/>
  <c r="BF2260" i="1"/>
  <c r="BJ2258" i="1"/>
  <c r="BG2260" i="1" l="1"/>
  <c r="BH2259" i="1" s="1"/>
  <c r="BI2259" i="1" s="1"/>
  <c r="BF2261" i="1"/>
  <c r="BJ2259" i="1"/>
  <c r="BG2261" i="1" l="1"/>
  <c r="BH2260" i="1" s="1"/>
  <c r="BI2260" i="1" s="1"/>
  <c r="BF2262" i="1"/>
  <c r="BJ2260" i="1"/>
  <c r="BG2262" i="1" l="1"/>
  <c r="BH2261" i="1" s="1"/>
  <c r="BI2261" i="1" s="1"/>
  <c r="BF2263" i="1"/>
  <c r="BJ2261" i="1"/>
  <c r="BG2263" i="1" l="1"/>
  <c r="BH2262" i="1" s="1"/>
  <c r="BI2262" i="1" s="1"/>
  <c r="BF2264" i="1"/>
  <c r="BJ2262" i="1"/>
  <c r="BG2264" i="1" l="1"/>
  <c r="BH2263" i="1" s="1"/>
  <c r="BI2263" i="1" s="1"/>
  <c r="BF2265" i="1"/>
  <c r="BJ2263" i="1"/>
  <c r="BG2265" i="1" l="1"/>
  <c r="BH2264" i="1" s="1"/>
  <c r="BI2264" i="1" s="1"/>
  <c r="BF2266" i="1"/>
  <c r="BJ2264" i="1"/>
  <c r="BG2266" i="1" l="1"/>
  <c r="BH2265" i="1" s="1"/>
  <c r="BI2265" i="1" s="1"/>
  <c r="BF2267" i="1"/>
  <c r="BJ2265" i="1"/>
  <c r="BG2267" i="1" l="1"/>
  <c r="BH2266" i="1" s="1"/>
  <c r="BI2266" i="1" s="1"/>
  <c r="BF2268" i="1"/>
  <c r="BJ2266" i="1"/>
  <c r="BG2268" i="1" l="1"/>
  <c r="BH2267" i="1" s="1"/>
  <c r="BI2267" i="1" s="1"/>
  <c r="BF2269" i="1"/>
  <c r="BJ2267" i="1"/>
  <c r="BG2269" i="1" l="1"/>
  <c r="BH2268" i="1" s="1"/>
  <c r="BI2268" i="1" s="1"/>
  <c r="BF2270" i="1"/>
  <c r="BJ2268" i="1"/>
  <c r="BG2270" i="1" l="1"/>
  <c r="BH2269" i="1" s="1"/>
  <c r="BI2269" i="1" s="1"/>
  <c r="BF2271" i="1"/>
  <c r="BJ2269" i="1"/>
  <c r="BG2271" i="1" l="1"/>
  <c r="BH2270" i="1" s="1"/>
  <c r="BI2270" i="1" s="1"/>
  <c r="BF2272" i="1"/>
  <c r="BJ2270" i="1"/>
  <c r="BG2272" i="1" l="1"/>
  <c r="BH2271" i="1" s="1"/>
  <c r="BI2271" i="1" s="1"/>
  <c r="BF2273" i="1"/>
  <c r="BJ2271" i="1"/>
  <c r="BG2273" i="1" l="1"/>
  <c r="BH2272" i="1" s="1"/>
  <c r="BI2272" i="1" s="1"/>
  <c r="BF2274" i="1"/>
  <c r="BJ2272" i="1"/>
  <c r="BG2274" i="1" l="1"/>
  <c r="BH2273" i="1" s="1"/>
  <c r="BI2273" i="1" s="1"/>
  <c r="BF2275" i="1"/>
  <c r="BJ2273" i="1"/>
  <c r="BG2275" i="1" l="1"/>
  <c r="BH2274" i="1" s="1"/>
  <c r="BI2274" i="1" s="1"/>
  <c r="BF2276" i="1"/>
  <c r="BJ2274" i="1"/>
  <c r="BG2276" i="1" l="1"/>
  <c r="BH2275" i="1" s="1"/>
  <c r="BI2275" i="1" s="1"/>
  <c r="BF2277" i="1"/>
  <c r="BJ2275" i="1"/>
  <c r="BG2277" i="1" l="1"/>
  <c r="BH2276" i="1" s="1"/>
  <c r="BI2276" i="1" s="1"/>
  <c r="BF2278" i="1"/>
  <c r="BJ2276" i="1"/>
  <c r="BG2278" i="1" l="1"/>
  <c r="BH2277" i="1" s="1"/>
  <c r="BI2277" i="1" s="1"/>
  <c r="BF2279" i="1"/>
  <c r="BJ2277" i="1"/>
  <c r="BG2279" i="1" l="1"/>
  <c r="BH2278" i="1" s="1"/>
  <c r="BI2278" i="1" s="1"/>
  <c r="BF2280" i="1"/>
  <c r="BJ2278" i="1"/>
  <c r="BG2280" i="1" l="1"/>
  <c r="BH2279" i="1" s="1"/>
  <c r="BI2279" i="1" s="1"/>
  <c r="BF2281" i="1"/>
  <c r="BJ2279" i="1"/>
  <c r="BG2281" i="1" l="1"/>
  <c r="BH2280" i="1" s="1"/>
  <c r="BI2280" i="1" s="1"/>
  <c r="BF2282" i="1"/>
  <c r="BJ2280" i="1"/>
  <c r="BG2282" i="1" l="1"/>
  <c r="BH2281" i="1" s="1"/>
  <c r="BI2281" i="1" s="1"/>
  <c r="BF2283" i="1"/>
  <c r="BJ2281" i="1"/>
  <c r="BG2283" i="1" l="1"/>
  <c r="BH2282" i="1" s="1"/>
  <c r="BI2282" i="1" s="1"/>
  <c r="BF2284" i="1"/>
  <c r="BJ2282" i="1"/>
  <c r="BG2284" i="1" l="1"/>
  <c r="BH2283" i="1" s="1"/>
  <c r="BI2283" i="1" s="1"/>
  <c r="BF2285" i="1"/>
  <c r="BJ2283" i="1"/>
  <c r="BG2285" i="1" l="1"/>
  <c r="BH2284" i="1" s="1"/>
  <c r="BI2284" i="1" s="1"/>
  <c r="BF2286" i="1"/>
  <c r="BJ2284" i="1"/>
  <c r="BG2286" i="1" l="1"/>
  <c r="BH2285" i="1" s="1"/>
  <c r="BI2285" i="1" s="1"/>
  <c r="BF2287" i="1"/>
  <c r="BJ2285" i="1"/>
  <c r="BG2287" i="1" l="1"/>
  <c r="BH2286" i="1" s="1"/>
  <c r="BI2286" i="1" s="1"/>
  <c r="BF2288" i="1"/>
  <c r="BJ2286" i="1"/>
  <c r="BG2288" i="1" l="1"/>
  <c r="BH2287" i="1" s="1"/>
  <c r="BI2287" i="1" s="1"/>
  <c r="BF2289" i="1"/>
  <c r="BJ2287" i="1"/>
  <c r="BG2289" i="1" l="1"/>
  <c r="BH2288" i="1" s="1"/>
  <c r="BI2288" i="1" s="1"/>
  <c r="BF2290" i="1"/>
  <c r="BJ2288" i="1"/>
  <c r="BG2290" i="1" l="1"/>
  <c r="BH2289" i="1" s="1"/>
  <c r="BI2289" i="1" s="1"/>
  <c r="BF2291" i="1"/>
  <c r="BJ2289" i="1"/>
  <c r="BG2291" i="1" l="1"/>
  <c r="BH2290" i="1" s="1"/>
  <c r="BI2290" i="1" s="1"/>
  <c r="BF2292" i="1"/>
  <c r="BJ2290" i="1"/>
  <c r="BG2292" i="1" l="1"/>
  <c r="BH2291" i="1" s="1"/>
  <c r="BI2291" i="1" s="1"/>
  <c r="BF2293" i="1"/>
  <c r="BJ2291" i="1"/>
  <c r="BG2293" i="1" l="1"/>
  <c r="BH2292" i="1" s="1"/>
  <c r="BI2292" i="1" s="1"/>
  <c r="BF2294" i="1"/>
  <c r="BJ2292" i="1"/>
  <c r="BG2294" i="1" l="1"/>
  <c r="BH2293" i="1" s="1"/>
  <c r="BI2293" i="1" s="1"/>
  <c r="BF2295" i="1"/>
  <c r="BJ2293" i="1"/>
  <c r="BG2295" i="1" l="1"/>
  <c r="BH2294" i="1" s="1"/>
  <c r="BI2294" i="1" s="1"/>
  <c r="BF2296" i="1"/>
  <c r="BJ2294" i="1"/>
  <c r="BG2296" i="1" l="1"/>
  <c r="BH2295" i="1" s="1"/>
  <c r="BI2295" i="1" s="1"/>
  <c r="BF2297" i="1"/>
  <c r="BJ2295" i="1"/>
  <c r="BG2297" i="1" l="1"/>
  <c r="BH2296" i="1" s="1"/>
  <c r="BI2296" i="1" s="1"/>
  <c r="BF2298" i="1"/>
  <c r="BJ2296" i="1"/>
  <c r="BG2298" i="1" l="1"/>
  <c r="BH2297" i="1" s="1"/>
  <c r="BI2297" i="1" s="1"/>
  <c r="BF2299" i="1"/>
  <c r="BJ2297" i="1"/>
  <c r="BG2299" i="1" l="1"/>
  <c r="BH2298" i="1" s="1"/>
  <c r="BI2298" i="1" s="1"/>
  <c r="BF2300" i="1"/>
  <c r="BJ2298" i="1"/>
  <c r="BG2300" i="1" l="1"/>
  <c r="BH2299" i="1" s="1"/>
  <c r="BI2299" i="1" s="1"/>
  <c r="BF2301" i="1"/>
  <c r="BJ2299" i="1"/>
  <c r="BG2301" i="1" l="1"/>
  <c r="BH2300" i="1" s="1"/>
  <c r="BI2300" i="1" s="1"/>
  <c r="BF2302" i="1"/>
  <c r="BJ2300" i="1"/>
  <c r="BG2302" i="1" l="1"/>
  <c r="BH2301" i="1" s="1"/>
  <c r="BI2301" i="1" s="1"/>
  <c r="BF2303" i="1"/>
  <c r="BJ2301" i="1"/>
  <c r="BG2303" i="1" l="1"/>
  <c r="BH2302" i="1" s="1"/>
  <c r="BI2302" i="1" s="1"/>
  <c r="BF2304" i="1"/>
  <c r="BJ2302" i="1"/>
  <c r="BG2304" i="1" l="1"/>
  <c r="BH2303" i="1" s="1"/>
  <c r="BI2303" i="1" s="1"/>
  <c r="BF2305" i="1"/>
  <c r="BJ2303" i="1"/>
  <c r="BG2305" i="1" l="1"/>
  <c r="BH2304" i="1" s="1"/>
  <c r="BI2304" i="1" s="1"/>
  <c r="BF2306" i="1"/>
  <c r="BJ2304" i="1"/>
  <c r="BG2306" i="1" l="1"/>
  <c r="BH2305" i="1" s="1"/>
  <c r="BI2305" i="1" s="1"/>
  <c r="BF2307" i="1"/>
  <c r="BJ2305" i="1"/>
  <c r="BG2307" i="1" l="1"/>
  <c r="BH2306" i="1" s="1"/>
  <c r="BI2306" i="1" s="1"/>
  <c r="BF2308" i="1"/>
  <c r="BJ2306" i="1"/>
  <c r="BG2308" i="1" l="1"/>
  <c r="BH2307" i="1" s="1"/>
  <c r="BI2307" i="1" s="1"/>
  <c r="BF2309" i="1"/>
  <c r="BJ2307" i="1"/>
  <c r="BG2309" i="1" l="1"/>
  <c r="BH2308" i="1" s="1"/>
  <c r="BI2308" i="1" s="1"/>
  <c r="BF2310" i="1"/>
  <c r="BJ2308" i="1"/>
  <c r="BG2310" i="1" l="1"/>
  <c r="BH2309" i="1" s="1"/>
  <c r="BI2309" i="1" s="1"/>
  <c r="BF2311" i="1"/>
  <c r="BJ2309" i="1"/>
  <c r="BG2311" i="1" l="1"/>
  <c r="BH2310" i="1" s="1"/>
  <c r="BI2310" i="1" s="1"/>
  <c r="BF2312" i="1"/>
  <c r="BJ2310" i="1"/>
  <c r="BG2312" i="1" l="1"/>
  <c r="BH2311" i="1" s="1"/>
  <c r="BI2311" i="1" s="1"/>
  <c r="BF2313" i="1"/>
  <c r="BJ2311" i="1"/>
  <c r="BG2313" i="1" l="1"/>
  <c r="BH2312" i="1" s="1"/>
  <c r="BI2312" i="1" s="1"/>
  <c r="BF2314" i="1"/>
  <c r="BJ2312" i="1"/>
  <c r="BG2314" i="1" l="1"/>
  <c r="BH2313" i="1" s="1"/>
  <c r="BI2313" i="1" s="1"/>
  <c r="BF2315" i="1"/>
  <c r="BJ2313" i="1"/>
  <c r="BG2315" i="1" l="1"/>
  <c r="BH2314" i="1" s="1"/>
  <c r="BI2314" i="1" s="1"/>
  <c r="BF2316" i="1"/>
  <c r="BJ2314" i="1"/>
  <c r="BG2316" i="1" l="1"/>
  <c r="BH2315" i="1" s="1"/>
  <c r="BI2315" i="1" s="1"/>
  <c r="BF2317" i="1"/>
  <c r="BJ2315" i="1"/>
  <c r="BG2317" i="1" l="1"/>
  <c r="BH2316" i="1" s="1"/>
  <c r="BI2316" i="1" s="1"/>
  <c r="BF2318" i="1"/>
  <c r="BJ2316" i="1"/>
  <c r="BG2318" i="1" l="1"/>
  <c r="BH2317" i="1" s="1"/>
  <c r="BI2317" i="1" s="1"/>
  <c r="BF2319" i="1"/>
  <c r="BJ2317" i="1"/>
  <c r="BG2319" i="1" l="1"/>
  <c r="BH2318" i="1" s="1"/>
  <c r="BI2318" i="1" s="1"/>
  <c r="BF2320" i="1"/>
  <c r="BJ2318" i="1"/>
  <c r="BG2320" i="1" l="1"/>
  <c r="BH2319" i="1" s="1"/>
  <c r="BI2319" i="1" s="1"/>
  <c r="BF2321" i="1"/>
  <c r="BJ2319" i="1"/>
  <c r="BG2321" i="1" l="1"/>
  <c r="BH2320" i="1" s="1"/>
  <c r="BI2320" i="1" s="1"/>
  <c r="BF2322" i="1"/>
  <c r="BJ2320" i="1"/>
  <c r="BG2322" i="1" l="1"/>
  <c r="BH2321" i="1" s="1"/>
  <c r="BI2321" i="1" s="1"/>
  <c r="BF2323" i="1"/>
  <c r="BJ2321" i="1"/>
  <c r="BG2323" i="1" l="1"/>
  <c r="BH2322" i="1" s="1"/>
  <c r="BI2322" i="1" s="1"/>
  <c r="BF2324" i="1"/>
  <c r="BJ2322" i="1"/>
  <c r="BG2324" i="1" l="1"/>
  <c r="BH2323" i="1" s="1"/>
  <c r="BI2323" i="1" s="1"/>
  <c r="BF2325" i="1"/>
  <c r="BJ2323" i="1"/>
  <c r="BG2325" i="1" l="1"/>
  <c r="BH2324" i="1" s="1"/>
  <c r="BI2324" i="1" s="1"/>
  <c r="BF2326" i="1"/>
  <c r="BJ2324" i="1"/>
  <c r="BG2326" i="1" l="1"/>
  <c r="BH2325" i="1" s="1"/>
  <c r="BI2325" i="1" s="1"/>
  <c r="BF2327" i="1"/>
  <c r="BJ2325" i="1"/>
  <c r="BG2327" i="1" l="1"/>
  <c r="BH2326" i="1" s="1"/>
  <c r="BI2326" i="1" s="1"/>
  <c r="BF2328" i="1"/>
  <c r="BJ2326" i="1"/>
  <c r="BG2328" i="1" l="1"/>
  <c r="BH2327" i="1" s="1"/>
  <c r="BI2327" i="1" s="1"/>
  <c r="BF2329" i="1"/>
  <c r="BJ2327" i="1"/>
  <c r="BG2329" i="1" l="1"/>
  <c r="BH2328" i="1" s="1"/>
  <c r="BI2328" i="1" s="1"/>
  <c r="BF2330" i="1"/>
  <c r="BJ2328" i="1"/>
  <c r="BG2330" i="1" l="1"/>
  <c r="BH2329" i="1" s="1"/>
  <c r="BI2329" i="1" s="1"/>
  <c r="BF2331" i="1"/>
  <c r="BJ2329" i="1"/>
  <c r="BG2331" i="1" l="1"/>
  <c r="BH2330" i="1" s="1"/>
  <c r="BF2332" i="1"/>
  <c r="BJ2330" i="1"/>
  <c r="BI2330" i="1"/>
  <c r="BG2332" i="1" l="1"/>
  <c r="BH2331" i="1" s="1"/>
  <c r="BI2331" i="1" s="1"/>
  <c r="BF2333" i="1"/>
  <c r="BJ2331" i="1"/>
  <c r="BG2333" i="1" l="1"/>
  <c r="BH2332" i="1" s="1"/>
  <c r="BI2332" i="1" s="1"/>
  <c r="BF2334" i="1"/>
  <c r="BJ2332" i="1"/>
  <c r="BG2334" i="1" l="1"/>
  <c r="BH2333" i="1" s="1"/>
  <c r="BI2333" i="1" s="1"/>
  <c r="BF2335" i="1"/>
  <c r="BJ2333" i="1"/>
  <c r="BG2335" i="1" l="1"/>
  <c r="BH2334" i="1" s="1"/>
  <c r="BI2334" i="1" s="1"/>
  <c r="BF2336" i="1"/>
  <c r="BJ2334" i="1"/>
  <c r="BG2336" i="1" l="1"/>
  <c r="BH2335" i="1" s="1"/>
  <c r="BI2335" i="1" s="1"/>
  <c r="BF2337" i="1"/>
  <c r="BJ2335" i="1"/>
  <c r="BG2337" i="1" l="1"/>
  <c r="BH2336" i="1" s="1"/>
  <c r="BI2336" i="1" s="1"/>
  <c r="BF2338" i="1"/>
  <c r="BJ2336" i="1"/>
  <c r="BG2338" i="1" l="1"/>
  <c r="BH2337" i="1" s="1"/>
  <c r="BI2337" i="1" s="1"/>
  <c r="BF2339" i="1"/>
  <c r="BJ2337" i="1"/>
  <c r="BG2339" i="1" l="1"/>
  <c r="BH2338" i="1" s="1"/>
  <c r="BI2338" i="1" s="1"/>
  <c r="BF2340" i="1"/>
  <c r="BJ2338" i="1"/>
  <c r="BG2340" i="1" l="1"/>
  <c r="BH2339" i="1" s="1"/>
  <c r="BI2339" i="1" s="1"/>
  <c r="BF2341" i="1"/>
  <c r="BJ2339" i="1"/>
  <c r="BG2341" i="1" l="1"/>
  <c r="BH2340" i="1" s="1"/>
  <c r="BI2340" i="1" s="1"/>
  <c r="BF2342" i="1"/>
  <c r="BJ2340" i="1"/>
  <c r="BG2342" i="1" l="1"/>
  <c r="BH2341" i="1" s="1"/>
  <c r="BI2341" i="1" s="1"/>
  <c r="BF2343" i="1"/>
  <c r="BJ2341" i="1"/>
  <c r="BG2343" i="1" l="1"/>
  <c r="BH2342" i="1" s="1"/>
  <c r="BI2342" i="1" s="1"/>
  <c r="BF2344" i="1"/>
  <c r="BJ2342" i="1"/>
  <c r="BG2344" i="1" l="1"/>
  <c r="BH2343" i="1" s="1"/>
  <c r="BI2343" i="1" s="1"/>
  <c r="BF2345" i="1"/>
  <c r="BJ2343" i="1"/>
  <c r="BG2345" i="1" l="1"/>
  <c r="BH2344" i="1" s="1"/>
  <c r="BI2344" i="1" s="1"/>
  <c r="BF2346" i="1"/>
  <c r="BJ2344" i="1"/>
  <c r="BG2346" i="1" l="1"/>
  <c r="BH2345" i="1" s="1"/>
  <c r="BI2345" i="1" s="1"/>
  <c r="BF2347" i="1"/>
  <c r="BJ2345" i="1"/>
  <c r="BG2347" i="1" l="1"/>
  <c r="BH2346" i="1" s="1"/>
  <c r="BI2346" i="1" s="1"/>
  <c r="BF2348" i="1"/>
  <c r="BJ2346" i="1"/>
  <c r="BG2348" i="1" l="1"/>
  <c r="BH2347" i="1" s="1"/>
  <c r="BI2347" i="1" s="1"/>
  <c r="BF2349" i="1"/>
  <c r="BJ2347" i="1"/>
  <c r="BG2349" i="1" l="1"/>
  <c r="BH2348" i="1" s="1"/>
  <c r="BI2348" i="1" s="1"/>
  <c r="BF2350" i="1"/>
  <c r="BJ2348" i="1"/>
  <c r="BG2350" i="1" l="1"/>
  <c r="BH2349" i="1" s="1"/>
  <c r="BI2349" i="1" s="1"/>
  <c r="BF2351" i="1"/>
  <c r="BJ2349" i="1"/>
  <c r="BG2351" i="1" l="1"/>
  <c r="BH2350" i="1" s="1"/>
  <c r="BI2350" i="1" s="1"/>
  <c r="BF2352" i="1"/>
  <c r="BJ2350" i="1"/>
  <c r="BG2352" i="1" l="1"/>
  <c r="BH2351" i="1" s="1"/>
  <c r="BI2351" i="1" s="1"/>
  <c r="BF2353" i="1"/>
  <c r="BJ2351" i="1"/>
  <c r="BG2353" i="1" l="1"/>
  <c r="BH2352" i="1" s="1"/>
  <c r="BI2352" i="1" s="1"/>
  <c r="BF2354" i="1"/>
  <c r="BJ2352" i="1"/>
  <c r="BG2354" i="1" l="1"/>
  <c r="BH2353" i="1" s="1"/>
  <c r="BI2353" i="1" s="1"/>
  <c r="BF2355" i="1"/>
  <c r="BJ2353" i="1"/>
  <c r="BG2355" i="1" l="1"/>
  <c r="BH2354" i="1" s="1"/>
  <c r="BI2354" i="1" s="1"/>
  <c r="BF2356" i="1"/>
  <c r="BJ2354" i="1"/>
  <c r="BG2356" i="1" l="1"/>
  <c r="BH2355" i="1" s="1"/>
  <c r="BI2355" i="1" s="1"/>
  <c r="BF2357" i="1"/>
  <c r="BJ2355" i="1"/>
  <c r="BG2357" i="1" l="1"/>
  <c r="BH2356" i="1" s="1"/>
  <c r="BI2356" i="1" s="1"/>
  <c r="BF2358" i="1"/>
  <c r="BJ2356" i="1"/>
  <c r="BG2358" i="1" l="1"/>
  <c r="BH2357" i="1" s="1"/>
  <c r="BI2357" i="1" s="1"/>
  <c r="BF2359" i="1"/>
  <c r="BJ2357" i="1"/>
  <c r="BG2359" i="1" l="1"/>
  <c r="BH2358" i="1" s="1"/>
  <c r="BI2358" i="1" s="1"/>
  <c r="BF2360" i="1"/>
  <c r="BJ2358" i="1"/>
  <c r="BG2360" i="1" l="1"/>
  <c r="BH2359" i="1" s="1"/>
  <c r="BI2359" i="1" s="1"/>
  <c r="BF2361" i="1"/>
  <c r="BJ2359" i="1"/>
  <c r="BG2361" i="1" l="1"/>
  <c r="BH2360" i="1" s="1"/>
  <c r="BI2360" i="1" s="1"/>
  <c r="BF2362" i="1"/>
  <c r="BJ2360" i="1"/>
  <c r="BG2362" i="1" l="1"/>
  <c r="BH2361" i="1" s="1"/>
  <c r="BI2361" i="1" s="1"/>
  <c r="BF2363" i="1"/>
  <c r="BJ2361" i="1"/>
  <c r="BG2363" i="1" l="1"/>
  <c r="BH2362" i="1" s="1"/>
  <c r="BI2362" i="1" s="1"/>
  <c r="BF2364" i="1"/>
  <c r="BJ2362" i="1"/>
  <c r="BG2364" i="1" l="1"/>
  <c r="BH2363" i="1" s="1"/>
  <c r="BI2363" i="1" s="1"/>
  <c r="BF2365" i="1"/>
  <c r="BJ2363" i="1"/>
  <c r="BG2365" i="1" l="1"/>
  <c r="BH2364" i="1" s="1"/>
  <c r="BI2364" i="1" s="1"/>
  <c r="BF2366" i="1"/>
  <c r="BJ2364" i="1"/>
  <c r="BG2366" i="1" l="1"/>
  <c r="BH2365" i="1" s="1"/>
  <c r="BI2365" i="1" s="1"/>
  <c r="BF2367" i="1"/>
  <c r="BJ2365" i="1"/>
  <c r="BG2367" i="1" l="1"/>
  <c r="BH2366" i="1" s="1"/>
  <c r="BI2366" i="1" s="1"/>
  <c r="BF2368" i="1"/>
  <c r="BJ2366" i="1"/>
  <c r="BG2368" i="1" l="1"/>
  <c r="BH2367" i="1" s="1"/>
  <c r="BI2367" i="1" s="1"/>
  <c r="BF2369" i="1"/>
  <c r="BJ2367" i="1"/>
  <c r="BG2369" i="1" l="1"/>
  <c r="BH2368" i="1" s="1"/>
  <c r="BI2368" i="1" s="1"/>
  <c r="BF2370" i="1"/>
  <c r="BJ2368" i="1"/>
  <c r="BG2370" i="1" l="1"/>
  <c r="BH2369" i="1" s="1"/>
  <c r="BI2369" i="1" s="1"/>
  <c r="BF2371" i="1"/>
  <c r="BJ2369" i="1"/>
  <c r="BG2371" i="1" l="1"/>
  <c r="BH2370" i="1" s="1"/>
  <c r="BI2370" i="1" s="1"/>
  <c r="BF2372" i="1"/>
  <c r="BJ2370" i="1"/>
  <c r="BG2372" i="1" l="1"/>
  <c r="BH2371" i="1" s="1"/>
  <c r="BI2371" i="1" s="1"/>
  <c r="BF2373" i="1"/>
  <c r="BJ2371" i="1"/>
  <c r="BG2373" i="1" l="1"/>
  <c r="BH2372" i="1" s="1"/>
  <c r="BI2372" i="1" s="1"/>
  <c r="BF2374" i="1"/>
  <c r="BJ2372" i="1"/>
  <c r="BG2374" i="1" l="1"/>
  <c r="BH2373" i="1" s="1"/>
  <c r="BI2373" i="1" s="1"/>
  <c r="BF2375" i="1"/>
  <c r="BJ2373" i="1"/>
  <c r="BG2375" i="1" l="1"/>
  <c r="BH2374" i="1" s="1"/>
  <c r="BI2374" i="1" s="1"/>
  <c r="BF2376" i="1"/>
  <c r="BJ2374" i="1"/>
  <c r="BG2376" i="1" l="1"/>
  <c r="BH2375" i="1" s="1"/>
  <c r="BI2375" i="1" s="1"/>
  <c r="BF2377" i="1"/>
  <c r="BJ2375" i="1"/>
  <c r="BG2377" i="1" l="1"/>
  <c r="BH2376" i="1" s="1"/>
  <c r="BI2376" i="1" s="1"/>
  <c r="BF2378" i="1"/>
  <c r="BJ2376" i="1"/>
  <c r="BG2378" i="1" l="1"/>
  <c r="BH2377" i="1" s="1"/>
  <c r="BI2377" i="1" s="1"/>
  <c r="BF2379" i="1"/>
  <c r="BJ2377" i="1"/>
  <c r="BG2379" i="1" l="1"/>
  <c r="BH2378" i="1" s="1"/>
  <c r="BI2378" i="1" s="1"/>
  <c r="BF2380" i="1"/>
  <c r="BJ2378" i="1"/>
  <c r="BG2380" i="1" l="1"/>
  <c r="BH2379" i="1" s="1"/>
  <c r="BI2379" i="1" s="1"/>
  <c r="BF2381" i="1"/>
  <c r="BJ2379" i="1"/>
  <c r="BG2381" i="1" l="1"/>
  <c r="BH2380" i="1" s="1"/>
  <c r="BI2380" i="1" s="1"/>
  <c r="BF2382" i="1"/>
  <c r="BJ2380" i="1"/>
  <c r="BG2382" i="1" l="1"/>
  <c r="BH2381" i="1" s="1"/>
  <c r="BI2381" i="1" s="1"/>
  <c r="BF2383" i="1"/>
  <c r="BJ2381" i="1"/>
  <c r="BG2383" i="1" l="1"/>
  <c r="BH2382" i="1" s="1"/>
  <c r="BI2382" i="1" s="1"/>
  <c r="BF2384" i="1"/>
  <c r="BJ2382" i="1"/>
  <c r="BG2384" i="1" l="1"/>
  <c r="BH2383" i="1" s="1"/>
  <c r="BI2383" i="1" s="1"/>
  <c r="BF2385" i="1"/>
  <c r="BJ2383" i="1"/>
  <c r="BG2385" i="1" l="1"/>
  <c r="BH2384" i="1" s="1"/>
  <c r="BI2384" i="1" s="1"/>
  <c r="BF2386" i="1"/>
  <c r="BJ2384" i="1"/>
  <c r="BG2386" i="1" l="1"/>
  <c r="BH2385" i="1" s="1"/>
  <c r="BI2385" i="1" s="1"/>
  <c r="BF2387" i="1"/>
  <c r="BJ2385" i="1"/>
  <c r="BG2387" i="1" l="1"/>
  <c r="BH2386" i="1" s="1"/>
  <c r="BI2386" i="1" s="1"/>
  <c r="BF2388" i="1"/>
  <c r="BJ2386" i="1"/>
  <c r="BG2388" i="1" l="1"/>
  <c r="BH2387" i="1" s="1"/>
  <c r="BI2387" i="1" s="1"/>
  <c r="BF2389" i="1"/>
  <c r="BJ2387" i="1"/>
  <c r="BG2389" i="1" l="1"/>
  <c r="BH2388" i="1" s="1"/>
  <c r="BI2388" i="1" s="1"/>
  <c r="BF2390" i="1"/>
  <c r="BJ2388" i="1"/>
  <c r="BG2390" i="1" l="1"/>
  <c r="BH2389" i="1" s="1"/>
  <c r="BI2389" i="1" s="1"/>
  <c r="BF2391" i="1"/>
  <c r="BJ2389" i="1"/>
  <c r="BG2391" i="1" l="1"/>
  <c r="BH2390" i="1" s="1"/>
  <c r="BI2390" i="1" s="1"/>
  <c r="BF2392" i="1"/>
  <c r="BJ2390" i="1"/>
  <c r="BG2392" i="1" l="1"/>
  <c r="BH2391" i="1" s="1"/>
  <c r="BI2391" i="1" s="1"/>
  <c r="BF2393" i="1"/>
  <c r="BJ2391" i="1"/>
  <c r="BG2393" i="1" l="1"/>
  <c r="BH2392" i="1" s="1"/>
  <c r="BI2392" i="1" s="1"/>
  <c r="BF2394" i="1"/>
  <c r="BJ2392" i="1"/>
  <c r="BG2394" i="1" l="1"/>
  <c r="BH2393" i="1" s="1"/>
  <c r="BI2393" i="1" s="1"/>
  <c r="BF2395" i="1"/>
  <c r="BJ2393" i="1"/>
  <c r="BG2395" i="1" l="1"/>
  <c r="BH2394" i="1" s="1"/>
  <c r="BI2394" i="1" s="1"/>
  <c r="BF2396" i="1"/>
  <c r="BJ2394" i="1"/>
  <c r="BG2396" i="1" l="1"/>
  <c r="BH2395" i="1" s="1"/>
  <c r="BI2395" i="1" s="1"/>
  <c r="BF2397" i="1"/>
  <c r="BJ2395" i="1"/>
  <c r="BG2397" i="1" l="1"/>
  <c r="BH2396" i="1" s="1"/>
  <c r="BI2396" i="1" s="1"/>
  <c r="BF2398" i="1"/>
  <c r="BJ2396" i="1"/>
  <c r="BG2398" i="1" l="1"/>
  <c r="BH2397" i="1" s="1"/>
  <c r="BI2397" i="1" s="1"/>
  <c r="BF2399" i="1"/>
  <c r="BJ2397" i="1"/>
  <c r="BG2399" i="1" l="1"/>
  <c r="BH2398" i="1" s="1"/>
  <c r="BI2398" i="1" s="1"/>
  <c r="BF2400" i="1"/>
  <c r="BJ2398" i="1"/>
  <c r="BG2400" i="1" l="1"/>
  <c r="BH2399" i="1" s="1"/>
  <c r="BI2399" i="1" s="1"/>
  <c r="BF2401" i="1"/>
  <c r="BJ2399" i="1"/>
  <c r="BG2401" i="1" l="1"/>
  <c r="BH2400" i="1" s="1"/>
  <c r="BI2400" i="1" s="1"/>
  <c r="BF2402" i="1"/>
  <c r="BJ2400" i="1"/>
  <c r="BG2402" i="1" l="1"/>
  <c r="BH2401" i="1" s="1"/>
  <c r="BI2401" i="1" s="1"/>
  <c r="BF2403" i="1"/>
  <c r="BJ2401" i="1"/>
  <c r="BG2403" i="1" l="1"/>
  <c r="BH2402" i="1" s="1"/>
  <c r="BI2402" i="1" s="1"/>
  <c r="BF2404" i="1"/>
  <c r="BJ2402" i="1"/>
  <c r="BG2404" i="1" l="1"/>
  <c r="BH2403" i="1" s="1"/>
  <c r="BI2403" i="1" s="1"/>
  <c r="BF2405" i="1"/>
  <c r="BJ2403" i="1"/>
  <c r="BG2405" i="1" l="1"/>
  <c r="BH2404" i="1" s="1"/>
  <c r="BI2404" i="1" s="1"/>
  <c r="BF2406" i="1"/>
  <c r="BJ2404" i="1"/>
  <c r="BG2406" i="1" l="1"/>
  <c r="BH2405" i="1" s="1"/>
  <c r="BI2405" i="1" s="1"/>
  <c r="BF2407" i="1"/>
  <c r="BJ2405" i="1"/>
  <c r="BG2407" i="1" l="1"/>
  <c r="BH2406" i="1" s="1"/>
  <c r="BI2406" i="1" s="1"/>
  <c r="BF2408" i="1"/>
  <c r="BJ2406" i="1"/>
  <c r="BG2408" i="1" l="1"/>
  <c r="BH2407" i="1" s="1"/>
  <c r="BI2407" i="1" s="1"/>
  <c r="BF2409" i="1"/>
  <c r="BJ2407" i="1"/>
  <c r="BG2409" i="1" l="1"/>
  <c r="BH2408" i="1" s="1"/>
  <c r="BI2408" i="1" s="1"/>
  <c r="BF2410" i="1"/>
  <c r="BJ2408" i="1"/>
  <c r="BG2410" i="1" l="1"/>
  <c r="BH2409" i="1" s="1"/>
  <c r="BI2409" i="1" s="1"/>
  <c r="BF2411" i="1"/>
  <c r="BJ2409" i="1"/>
  <c r="BG2411" i="1" l="1"/>
  <c r="BH2410" i="1" s="1"/>
  <c r="BI2410" i="1" s="1"/>
  <c r="BF2412" i="1"/>
  <c r="BJ2410" i="1"/>
  <c r="BG2412" i="1" l="1"/>
  <c r="BH2411" i="1" s="1"/>
  <c r="BI2411" i="1" s="1"/>
  <c r="BF2413" i="1"/>
  <c r="BJ2411" i="1"/>
  <c r="BG2413" i="1" l="1"/>
  <c r="BH2412" i="1" s="1"/>
  <c r="BI2412" i="1" s="1"/>
  <c r="BF2414" i="1"/>
  <c r="BJ2412" i="1"/>
  <c r="BG2414" i="1" l="1"/>
  <c r="BH2413" i="1" s="1"/>
  <c r="BI2413" i="1" s="1"/>
  <c r="BF2415" i="1"/>
  <c r="BJ2413" i="1"/>
  <c r="BG2415" i="1" l="1"/>
  <c r="BH2414" i="1" s="1"/>
  <c r="BI2414" i="1" s="1"/>
  <c r="BF2416" i="1"/>
  <c r="BJ2414" i="1"/>
  <c r="BG2416" i="1" l="1"/>
  <c r="BH2415" i="1" s="1"/>
  <c r="BI2415" i="1" s="1"/>
  <c r="BF2417" i="1"/>
  <c r="BJ2415" i="1"/>
  <c r="BG2417" i="1" l="1"/>
  <c r="BH2416" i="1" s="1"/>
  <c r="BI2416" i="1" s="1"/>
  <c r="BF2418" i="1"/>
  <c r="BJ2416" i="1"/>
  <c r="BG2418" i="1" l="1"/>
  <c r="BH2417" i="1" s="1"/>
  <c r="BI2417" i="1" s="1"/>
  <c r="BF2419" i="1"/>
  <c r="BJ2417" i="1"/>
  <c r="BG2419" i="1" l="1"/>
  <c r="BH2418" i="1" s="1"/>
  <c r="BI2418" i="1" s="1"/>
  <c r="BF2420" i="1"/>
  <c r="BJ2418" i="1"/>
  <c r="BG2420" i="1" l="1"/>
  <c r="BH2419" i="1" s="1"/>
  <c r="BI2419" i="1" s="1"/>
  <c r="BF2421" i="1"/>
  <c r="BJ2419" i="1"/>
  <c r="BG2421" i="1" l="1"/>
  <c r="BH2420" i="1" s="1"/>
  <c r="BI2420" i="1" s="1"/>
  <c r="BF2422" i="1"/>
  <c r="BJ2420" i="1"/>
  <c r="BG2422" i="1" l="1"/>
  <c r="BH2421" i="1" s="1"/>
  <c r="BI2421" i="1" s="1"/>
  <c r="BF2423" i="1"/>
  <c r="BJ2421" i="1"/>
  <c r="BG2423" i="1" l="1"/>
  <c r="BH2422" i="1" s="1"/>
  <c r="BI2422" i="1" s="1"/>
  <c r="BF2424" i="1"/>
  <c r="BJ2422" i="1"/>
  <c r="BG2424" i="1" l="1"/>
  <c r="BH2423" i="1" s="1"/>
  <c r="BI2423" i="1" s="1"/>
  <c r="BF2425" i="1"/>
  <c r="BJ2423" i="1"/>
  <c r="BG2425" i="1" l="1"/>
  <c r="BH2424" i="1" s="1"/>
  <c r="BI2424" i="1" s="1"/>
  <c r="BF2426" i="1"/>
  <c r="BJ2424" i="1"/>
  <c r="BG2426" i="1" l="1"/>
  <c r="BH2425" i="1" s="1"/>
  <c r="BI2425" i="1" s="1"/>
  <c r="BF2427" i="1"/>
  <c r="BJ2425" i="1"/>
  <c r="BG2427" i="1" l="1"/>
  <c r="BH2426" i="1" s="1"/>
  <c r="BI2426" i="1" s="1"/>
  <c r="BF2428" i="1"/>
  <c r="BJ2426" i="1"/>
  <c r="BG2428" i="1" l="1"/>
  <c r="BH2427" i="1" s="1"/>
  <c r="BI2427" i="1" s="1"/>
  <c r="BF2429" i="1"/>
  <c r="BJ2427" i="1"/>
  <c r="BG2429" i="1" l="1"/>
  <c r="BH2428" i="1" s="1"/>
  <c r="BI2428" i="1" s="1"/>
  <c r="BF2430" i="1"/>
  <c r="BJ2428" i="1"/>
  <c r="BG2430" i="1" l="1"/>
  <c r="BH2429" i="1" s="1"/>
  <c r="BI2429" i="1" s="1"/>
  <c r="BF2431" i="1"/>
  <c r="BJ2429" i="1"/>
  <c r="BG2431" i="1" l="1"/>
  <c r="BH2430" i="1" s="1"/>
  <c r="BI2430" i="1" s="1"/>
  <c r="BF2432" i="1"/>
  <c r="BJ2430" i="1"/>
  <c r="BG2432" i="1" l="1"/>
  <c r="BH2431" i="1" s="1"/>
  <c r="BI2431" i="1" s="1"/>
  <c r="BF2433" i="1"/>
  <c r="BJ2431" i="1"/>
  <c r="BG2433" i="1" l="1"/>
  <c r="BH2432" i="1" s="1"/>
  <c r="BI2432" i="1" s="1"/>
  <c r="BF2434" i="1"/>
  <c r="BJ2432" i="1"/>
  <c r="BG2434" i="1" l="1"/>
  <c r="BH2433" i="1" s="1"/>
  <c r="BI2433" i="1" s="1"/>
  <c r="BF2435" i="1"/>
  <c r="BJ2433" i="1"/>
  <c r="BG2435" i="1" l="1"/>
  <c r="BH2434" i="1" s="1"/>
  <c r="BI2434" i="1" s="1"/>
  <c r="BF2436" i="1"/>
  <c r="BJ2434" i="1"/>
  <c r="BG2436" i="1" l="1"/>
  <c r="BH2435" i="1" s="1"/>
  <c r="BI2435" i="1" s="1"/>
  <c r="BF2437" i="1"/>
  <c r="BJ2435" i="1"/>
  <c r="BG2437" i="1" l="1"/>
  <c r="BH2436" i="1" s="1"/>
  <c r="BI2436" i="1" s="1"/>
  <c r="BF2438" i="1"/>
  <c r="BJ2436" i="1"/>
  <c r="BG2438" i="1" l="1"/>
  <c r="BH2437" i="1" s="1"/>
  <c r="BI2437" i="1" s="1"/>
  <c r="BF2439" i="1"/>
  <c r="BJ2437" i="1"/>
  <c r="BG2439" i="1" l="1"/>
  <c r="BH2438" i="1" s="1"/>
  <c r="BI2438" i="1" s="1"/>
  <c r="BF2440" i="1"/>
  <c r="BJ2438" i="1"/>
  <c r="BG2440" i="1" l="1"/>
  <c r="BH2439" i="1" s="1"/>
  <c r="BI2439" i="1" s="1"/>
  <c r="BF2441" i="1"/>
  <c r="BJ2439" i="1"/>
  <c r="BG2441" i="1" l="1"/>
  <c r="BH2440" i="1" s="1"/>
  <c r="BI2440" i="1" s="1"/>
  <c r="BF2442" i="1"/>
  <c r="BJ2440" i="1"/>
  <c r="BG2442" i="1" l="1"/>
  <c r="BH2441" i="1" s="1"/>
  <c r="BI2441" i="1" s="1"/>
  <c r="BF2443" i="1"/>
  <c r="BJ2441" i="1"/>
  <c r="BG2443" i="1" l="1"/>
  <c r="BH2442" i="1" s="1"/>
  <c r="BI2442" i="1" s="1"/>
  <c r="BF2444" i="1"/>
  <c r="BJ2442" i="1"/>
  <c r="BG2444" i="1" l="1"/>
  <c r="BH2443" i="1" s="1"/>
  <c r="BI2443" i="1" s="1"/>
  <c r="BF2445" i="1"/>
  <c r="BJ2443" i="1"/>
  <c r="BG2445" i="1" l="1"/>
  <c r="BH2444" i="1" s="1"/>
  <c r="BI2444" i="1" s="1"/>
  <c r="BF2446" i="1"/>
  <c r="BJ2444" i="1"/>
  <c r="BG2446" i="1" l="1"/>
  <c r="BH2445" i="1" s="1"/>
  <c r="BF2447" i="1"/>
  <c r="BJ2445" i="1"/>
  <c r="BI2445" i="1"/>
  <c r="BG2447" i="1" l="1"/>
  <c r="BH2446" i="1" s="1"/>
  <c r="BF2448" i="1"/>
  <c r="BJ2446" i="1"/>
  <c r="BI2446" i="1"/>
  <c r="BG2448" i="1" l="1"/>
  <c r="BH2447" i="1" s="1"/>
  <c r="BF2449" i="1"/>
  <c r="BJ2447" i="1"/>
  <c r="BI2447" i="1"/>
  <c r="BG2449" i="1" l="1"/>
  <c r="BH2448" i="1" s="1"/>
  <c r="BI2448" i="1" s="1"/>
  <c r="BF2450" i="1"/>
  <c r="BJ2448" i="1"/>
  <c r="BG2450" i="1" l="1"/>
  <c r="BH2449" i="1" s="1"/>
  <c r="BI2449" i="1" s="1"/>
  <c r="BF2451" i="1"/>
  <c r="BJ2449" i="1"/>
  <c r="BG2451" i="1" l="1"/>
  <c r="BH2450" i="1" s="1"/>
  <c r="BI2450" i="1" s="1"/>
  <c r="BF2452" i="1"/>
  <c r="BJ2450" i="1"/>
  <c r="BG2452" i="1" l="1"/>
  <c r="BH2451" i="1" s="1"/>
  <c r="BI2451" i="1" s="1"/>
  <c r="BF2453" i="1"/>
  <c r="BJ2451" i="1"/>
  <c r="BG2453" i="1" l="1"/>
  <c r="BH2452" i="1" s="1"/>
  <c r="BI2452" i="1" s="1"/>
  <c r="BF2454" i="1"/>
  <c r="BJ2452" i="1"/>
  <c r="BG2454" i="1" l="1"/>
  <c r="BH2453" i="1" s="1"/>
  <c r="BI2453" i="1" s="1"/>
  <c r="BF2455" i="1"/>
  <c r="BJ2453" i="1"/>
  <c r="BG2455" i="1" l="1"/>
  <c r="BH2454" i="1" s="1"/>
  <c r="BI2454" i="1" s="1"/>
  <c r="BF2456" i="1"/>
  <c r="BJ2454" i="1"/>
  <c r="BG2456" i="1" l="1"/>
  <c r="BH2455" i="1" s="1"/>
  <c r="BI2455" i="1" s="1"/>
  <c r="BF2457" i="1"/>
  <c r="BJ2455" i="1"/>
  <c r="BG2457" i="1" l="1"/>
  <c r="BH2456" i="1" s="1"/>
  <c r="BI2456" i="1" s="1"/>
  <c r="BF2458" i="1"/>
  <c r="BJ2456" i="1"/>
  <c r="BG2458" i="1" l="1"/>
  <c r="BH2457" i="1" s="1"/>
  <c r="BI2457" i="1" s="1"/>
  <c r="BF2459" i="1"/>
  <c r="BJ2457" i="1"/>
  <c r="BG2459" i="1" l="1"/>
  <c r="BH2458" i="1" s="1"/>
  <c r="BI2458" i="1" s="1"/>
  <c r="BF2460" i="1"/>
  <c r="BJ2458" i="1"/>
  <c r="BG2460" i="1" l="1"/>
  <c r="BH2459" i="1" s="1"/>
  <c r="BI2459" i="1" s="1"/>
  <c r="BF2461" i="1"/>
  <c r="BJ2459" i="1"/>
  <c r="BG2461" i="1" l="1"/>
  <c r="BH2460" i="1" s="1"/>
  <c r="BI2460" i="1" s="1"/>
  <c r="BF2462" i="1"/>
  <c r="BJ2460" i="1"/>
  <c r="BG2462" i="1" l="1"/>
  <c r="BH2461" i="1" s="1"/>
  <c r="BF2463" i="1"/>
  <c r="BJ2461" i="1"/>
  <c r="BI2461" i="1"/>
  <c r="BG2463" i="1" l="1"/>
  <c r="BH2462" i="1" s="1"/>
  <c r="BI2462" i="1" s="1"/>
  <c r="BF2464" i="1"/>
  <c r="BJ2462" i="1"/>
  <c r="BG2464" i="1" l="1"/>
  <c r="BH2463" i="1" s="1"/>
  <c r="BI2463" i="1" s="1"/>
  <c r="BF2465" i="1"/>
  <c r="BJ2463" i="1"/>
  <c r="BG2465" i="1" l="1"/>
  <c r="BH2464" i="1" s="1"/>
  <c r="BI2464" i="1" s="1"/>
  <c r="BF2466" i="1"/>
  <c r="BJ2464" i="1"/>
  <c r="BG2466" i="1" l="1"/>
  <c r="BH2465" i="1" s="1"/>
  <c r="BI2465" i="1" s="1"/>
  <c r="BF2467" i="1"/>
  <c r="BJ2465" i="1"/>
  <c r="BG2467" i="1" l="1"/>
  <c r="BH2466" i="1" s="1"/>
  <c r="BI2466" i="1" s="1"/>
  <c r="BF2468" i="1"/>
  <c r="BJ2466" i="1"/>
  <c r="BG2468" i="1" l="1"/>
  <c r="BH2467" i="1" s="1"/>
  <c r="BI2467" i="1" s="1"/>
  <c r="BF2469" i="1"/>
  <c r="BJ2467" i="1"/>
  <c r="BG2469" i="1" l="1"/>
  <c r="BH2468" i="1" s="1"/>
  <c r="BI2468" i="1" s="1"/>
  <c r="BF2470" i="1"/>
  <c r="BJ2468" i="1"/>
  <c r="BG2470" i="1" l="1"/>
  <c r="BH2469" i="1" s="1"/>
  <c r="BI2469" i="1" s="1"/>
  <c r="BF2471" i="1"/>
  <c r="BJ2469" i="1"/>
  <c r="BG2471" i="1" l="1"/>
  <c r="BH2470" i="1" s="1"/>
  <c r="BI2470" i="1" s="1"/>
  <c r="BF2472" i="1"/>
  <c r="BJ2470" i="1"/>
  <c r="BG2472" i="1" l="1"/>
  <c r="BH2471" i="1" s="1"/>
  <c r="BI2471" i="1" s="1"/>
  <c r="BF2473" i="1"/>
  <c r="BJ2471" i="1"/>
  <c r="BG2473" i="1" l="1"/>
  <c r="BH2472" i="1" s="1"/>
  <c r="BI2472" i="1" s="1"/>
  <c r="BF2474" i="1"/>
  <c r="BJ2472" i="1"/>
  <c r="BG2474" i="1" l="1"/>
  <c r="BH2473" i="1" s="1"/>
  <c r="BI2473" i="1" s="1"/>
  <c r="BF2475" i="1"/>
  <c r="BJ2473" i="1"/>
  <c r="BG2475" i="1" l="1"/>
  <c r="BH2474" i="1" s="1"/>
  <c r="BI2474" i="1" s="1"/>
  <c r="BF2476" i="1"/>
  <c r="BJ2474" i="1"/>
  <c r="BG2476" i="1" l="1"/>
  <c r="BH2475" i="1" s="1"/>
  <c r="BI2475" i="1" s="1"/>
  <c r="BF2477" i="1"/>
  <c r="BJ2475" i="1"/>
  <c r="BG2477" i="1" l="1"/>
  <c r="BH2476" i="1" s="1"/>
  <c r="BI2476" i="1" s="1"/>
  <c r="BF2478" i="1"/>
  <c r="BJ2476" i="1"/>
  <c r="BG2478" i="1" l="1"/>
  <c r="BH2477" i="1" s="1"/>
  <c r="BI2477" i="1" s="1"/>
  <c r="BF2479" i="1"/>
  <c r="BJ2477" i="1"/>
  <c r="BG2479" i="1" l="1"/>
  <c r="BH2478" i="1" s="1"/>
  <c r="BI2478" i="1" s="1"/>
  <c r="BF2480" i="1"/>
  <c r="BJ2478" i="1"/>
  <c r="BG2480" i="1" l="1"/>
  <c r="BH2479" i="1" s="1"/>
  <c r="BI2479" i="1" s="1"/>
  <c r="BF2481" i="1"/>
  <c r="BJ2479" i="1"/>
  <c r="BG2481" i="1" l="1"/>
  <c r="BH2480" i="1" s="1"/>
  <c r="BI2480" i="1" s="1"/>
  <c r="BF2482" i="1"/>
  <c r="BJ2480" i="1"/>
  <c r="BG2482" i="1" l="1"/>
  <c r="BH2481" i="1" s="1"/>
  <c r="BI2481" i="1" s="1"/>
  <c r="BF2483" i="1"/>
  <c r="BJ2481" i="1"/>
  <c r="BG2483" i="1" l="1"/>
  <c r="BH2482" i="1" s="1"/>
  <c r="BI2482" i="1" s="1"/>
  <c r="BF2484" i="1"/>
  <c r="BJ2482" i="1"/>
  <c r="BG2484" i="1" l="1"/>
  <c r="BH2483" i="1" s="1"/>
  <c r="BI2483" i="1" s="1"/>
  <c r="BF2485" i="1"/>
  <c r="BJ2483" i="1"/>
  <c r="BG2485" i="1" l="1"/>
  <c r="BH2484" i="1" s="1"/>
  <c r="BI2484" i="1" s="1"/>
  <c r="BF2486" i="1"/>
  <c r="BJ2484" i="1"/>
  <c r="BG2486" i="1" l="1"/>
  <c r="BH2485" i="1" s="1"/>
  <c r="BI2485" i="1" s="1"/>
  <c r="BF2487" i="1"/>
  <c r="BJ2485" i="1"/>
  <c r="BG2487" i="1" l="1"/>
  <c r="BH2486" i="1" s="1"/>
  <c r="BI2486" i="1" s="1"/>
  <c r="BF2488" i="1"/>
  <c r="BJ2486" i="1"/>
  <c r="BG2488" i="1" l="1"/>
  <c r="BH2487" i="1" s="1"/>
  <c r="BI2487" i="1" s="1"/>
  <c r="BF2489" i="1"/>
  <c r="BJ2487" i="1"/>
  <c r="BG2489" i="1" l="1"/>
  <c r="BH2488" i="1" s="1"/>
  <c r="BI2488" i="1" s="1"/>
  <c r="BF2490" i="1"/>
  <c r="BJ2488" i="1"/>
  <c r="BG2490" i="1" l="1"/>
  <c r="BH2489" i="1" s="1"/>
  <c r="BI2489" i="1" s="1"/>
  <c r="BF2491" i="1"/>
  <c r="BJ2489" i="1"/>
  <c r="BG2491" i="1" l="1"/>
  <c r="BH2490" i="1" s="1"/>
  <c r="BI2490" i="1" s="1"/>
  <c r="BF2492" i="1"/>
  <c r="BJ2490" i="1"/>
  <c r="BG2492" i="1" l="1"/>
  <c r="BH2491" i="1" s="1"/>
  <c r="BI2491" i="1" s="1"/>
  <c r="BF2493" i="1"/>
  <c r="BJ2491" i="1"/>
  <c r="BG2493" i="1" l="1"/>
  <c r="BH2492" i="1" s="1"/>
  <c r="BI2492" i="1" s="1"/>
  <c r="BF2494" i="1"/>
  <c r="BJ2492" i="1"/>
  <c r="BG2494" i="1" l="1"/>
  <c r="BH2493" i="1" s="1"/>
  <c r="BI2493" i="1" s="1"/>
  <c r="BF2495" i="1"/>
  <c r="BJ2493" i="1"/>
  <c r="BG2495" i="1" l="1"/>
  <c r="BH2494" i="1" s="1"/>
  <c r="BI2494" i="1" s="1"/>
  <c r="BF2496" i="1"/>
  <c r="BJ2494" i="1"/>
  <c r="BG2496" i="1" l="1"/>
  <c r="BH2495" i="1" s="1"/>
  <c r="BI2495" i="1" s="1"/>
  <c r="BF2497" i="1"/>
  <c r="BJ2495" i="1"/>
  <c r="BG2497" i="1" l="1"/>
  <c r="BH2496" i="1" s="1"/>
  <c r="BI2496" i="1" s="1"/>
  <c r="BF2498" i="1"/>
  <c r="BJ2496" i="1"/>
  <c r="BG2498" i="1" l="1"/>
  <c r="BH2497" i="1" s="1"/>
  <c r="BF2499" i="1"/>
  <c r="BJ2497" i="1"/>
  <c r="BI2497" i="1"/>
  <c r="BG2499" i="1" l="1"/>
  <c r="BH2498" i="1" s="1"/>
  <c r="BI2498" i="1" s="1"/>
  <c r="BF2500" i="1"/>
  <c r="BJ2498" i="1"/>
  <c r="BG2500" i="1" l="1"/>
  <c r="BH2499" i="1" s="1"/>
  <c r="BI2499" i="1" s="1"/>
  <c r="BF2501" i="1"/>
  <c r="BJ2499" i="1"/>
  <c r="BG2501" i="1" l="1"/>
  <c r="BH2500" i="1" s="1"/>
  <c r="BI2500" i="1" s="1"/>
  <c r="BF2502" i="1"/>
  <c r="BJ2500" i="1"/>
  <c r="BG2502" i="1" l="1"/>
  <c r="BH2501" i="1" s="1"/>
  <c r="BI2501" i="1" s="1"/>
  <c r="BF2503" i="1"/>
  <c r="BJ2501" i="1"/>
  <c r="BG2503" i="1" l="1"/>
  <c r="BH2502" i="1" s="1"/>
  <c r="BI2502" i="1" s="1"/>
  <c r="BF2504" i="1"/>
  <c r="BJ2502" i="1"/>
  <c r="BG2504" i="1" l="1"/>
  <c r="BH2503" i="1" s="1"/>
  <c r="BI2503" i="1" s="1"/>
  <c r="BF2505" i="1"/>
  <c r="BJ2503" i="1"/>
  <c r="BG2505" i="1" l="1"/>
  <c r="BH2504" i="1" s="1"/>
  <c r="BI2504" i="1" s="1"/>
  <c r="BF2506" i="1"/>
  <c r="BJ2504" i="1"/>
  <c r="BG2506" i="1" l="1"/>
  <c r="BH2505" i="1" s="1"/>
  <c r="BI2505" i="1" s="1"/>
  <c r="BF2507" i="1"/>
  <c r="BJ2505" i="1"/>
  <c r="BG2507" i="1" l="1"/>
  <c r="BH2506" i="1" s="1"/>
  <c r="BI2506" i="1" s="1"/>
  <c r="BF2508" i="1"/>
  <c r="BJ2506" i="1"/>
  <c r="BG2508" i="1" l="1"/>
  <c r="BH2507" i="1" s="1"/>
  <c r="BI2507" i="1" s="1"/>
  <c r="BF2509" i="1"/>
  <c r="BJ2507" i="1"/>
  <c r="BG2509" i="1" l="1"/>
  <c r="BH2508" i="1" s="1"/>
  <c r="BI2508" i="1" s="1"/>
  <c r="BF2510" i="1"/>
  <c r="BJ2508" i="1"/>
  <c r="BG2510" i="1" l="1"/>
  <c r="BH2509" i="1" s="1"/>
  <c r="BI2509" i="1" s="1"/>
  <c r="BF2511" i="1"/>
  <c r="BJ2509" i="1"/>
  <c r="BG2511" i="1" l="1"/>
  <c r="BH2510" i="1" s="1"/>
  <c r="BI2510" i="1" s="1"/>
  <c r="BF2512" i="1"/>
  <c r="BJ2510" i="1"/>
  <c r="BG2512" i="1" l="1"/>
  <c r="BH2511" i="1" s="1"/>
  <c r="BI2511" i="1" s="1"/>
  <c r="BF2513" i="1"/>
  <c r="BJ2511" i="1"/>
  <c r="BG2513" i="1" l="1"/>
  <c r="BH2512" i="1" s="1"/>
  <c r="BI2512" i="1" s="1"/>
  <c r="BF2514" i="1"/>
  <c r="BJ2512" i="1"/>
  <c r="BG2514" i="1" l="1"/>
  <c r="BH2513" i="1" s="1"/>
  <c r="BI2513" i="1" s="1"/>
  <c r="BF2515" i="1"/>
  <c r="BJ2513" i="1"/>
  <c r="BG2515" i="1" l="1"/>
  <c r="BH2514" i="1" s="1"/>
  <c r="BI2514" i="1" s="1"/>
  <c r="BF2516" i="1"/>
  <c r="BJ2514" i="1"/>
  <c r="BG2516" i="1" l="1"/>
  <c r="BH2515" i="1" s="1"/>
  <c r="BI2515" i="1" s="1"/>
  <c r="BF2517" i="1"/>
  <c r="BJ2515" i="1"/>
  <c r="BG2517" i="1" l="1"/>
  <c r="BH2516" i="1" s="1"/>
  <c r="BI2516" i="1" s="1"/>
  <c r="BF2518" i="1"/>
  <c r="BJ2516" i="1"/>
  <c r="BG2518" i="1" l="1"/>
  <c r="BH2517" i="1" s="1"/>
  <c r="BI2517" i="1" s="1"/>
  <c r="BF2519" i="1"/>
  <c r="BJ2517" i="1"/>
  <c r="BG2519" i="1" l="1"/>
  <c r="BH2518" i="1" s="1"/>
  <c r="BI2518" i="1" s="1"/>
  <c r="BF2520" i="1"/>
  <c r="BJ2518" i="1"/>
  <c r="BG2520" i="1" l="1"/>
  <c r="BH2519" i="1" s="1"/>
  <c r="BI2519" i="1" s="1"/>
  <c r="BF2521" i="1"/>
  <c r="BJ2519" i="1"/>
  <c r="BG2521" i="1" l="1"/>
  <c r="BH2520" i="1" s="1"/>
  <c r="BI2520" i="1" s="1"/>
  <c r="BF2522" i="1"/>
  <c r="BJ2520" i="1"/>
  <c r="BG2522" i="1" l="1"/>
  <c r="BH2521" i="1" s="1"/>
  <c r="BI2521" i="1" s="1"/>
  <c r="BF2523" i="1"/>
  <c r="BJ2521" i="1"/>
  <c r="BG2523" i="1" l="1"/>
  <c r="BH2522" i="1" s="1"/>
  <c r="BI2522" i="1" s="1"/>
  <c r="BF2524" i="1"/>
  <c r="BJ2522" i="1"/>
  <c r="BG2524" i="1" l="1"/>
  <c r="BH2523" i="1" s="1"/>
  <c r="BI2523" i="1" s="1"/>
  <c r="BF2525" i="1"/>
  <c r="BJ2523" i="1"/>
  <c r="BG2525" i="1" l="1"/>
  <c r="BH2524" i="1" s="1"/>
  <c r="BI2524" i="1" s="1"/>
  <c r="BF2526" i="1"/>
  <c r="BJ2524" i="1"/>
  <c r="BG2526" i="1" l="1"/>
  <c r="BH2525" i="1" s="1"/>
  <c r="BI2525" i="1" s="1"/>
  <c r="BF2527" i="1"/>
  <c r="BJ2525" i="1"/>
  <c r="BG2527" i="1" l="1"/>
  <c r="BH2526" i="1" s="1"/>
  <c r="BI2526" i="1" s="1"/>
  <c r="BF2528" i="1"/>
  <c r="BJ2526" i="1"/>
  <c r="BG2528" i="1" l="1"/>
  <c r="BH2527" i="1" s="1"/>
  <c r="BI2527" i="1" s="1"/>
  <c r="BF2529" i="1"/>
  <c r="BJ2527" i="1"/>
  <c r="BG2529" i="1" l="1"/>
  <c r="BH2528" i="1" s="1"/>
  <c r="BI2528" i="1" s="1"/>
  <c r="BF2530" i="1"/>
  <c r="BJ2528" i="1"/>
  <c r="BG2530" i="1" l="1"/>
  <c r="BH2529" i="1" s="1"/>
  <c r="BI2529" i="1" s="1"/>
  <c r="BF2531" i="1"/>
  <c r="BJ2529" i="1"/>
  <c r="BG2531" i="1" l="1"/>
  <c r="BH2530" i="1" s="1"/>
  <c r="BI2530" i="1" s="1"/>
  <c r="BF2532" i="1"/>
  <c r="BJ2530" i="1"/>
  <c r="BG2532" i="1" l="1"/>
  <c r="BH2531" i="1" s="1"/>
  <c r="BI2531" i="1" s="1"/>
  <c r="BF2533" i="1"/>
  <c r="BJ2531" i="1"/>
  <c r="BG2533" i="1" l="1"/>
  <c r="BH2532" i="1" s="1"/>
  <c r="BI2532" i="1" s="1"/>
  <c r="BF2534" i="1"/>
  <c r="BJ2532" i="1"/>
  <c r="BG2534" i="1" l="1"/>
  <c r="BH2533" i="1" s="1"/>
  <c r="BI2533" i="1" s="1"/>
  <c r="BF2535" i="1"/>
  <c r="BJ2533" i="1"/>
  <c r="BG2535" i="1" l="1"/>
  <c r="BH2534" i="1" s="1"/>
  <c r="BI2534" i="1" s="1"/>
  <c r="BF2536" i="1"/>
  <c r="BJ2534" i="1"/>
  <c r="BG2536" i="1" l="1"/>
  <c r="BH2535" i="1" s="1"/>
  <c r="BI2535" i="1" s="1"/>
  <c r="BF2537" i="1"/>
  <c r="BJ2535" i="1"/>
  <c r="BG2537" i="1" l="1"/>
  <c r="BH2536" i="1" s="1"/>
  <c r="BI2536" i="1" s="1"/>
  <c r="BF2538" i="1"/>
  <c r="BJ2536" i="1"/>
  <c r="BG2538" i="1" l="1"/>
  <c r="BH2537" i="1" s="1"/>
  <c r="BI2537" i="1" s="1"/>
  <c r="BF2539" i="1"/>
  <c r="BJ2537" i="1"/>
  <c r="BG2539" i="1" l="1"/>
  <c r="BH2538" i="1" s="1"/>
  <c r="BI2538" i="1" s="1"/>
  <c r="BF2540" i="1"/>
  <c r="BJ2538" i="1"/>
  <c r="BG2540" i="1" l="1"/>
  <c r="BH2539" i="1" s="1"/>
  <c r="BI2539" i="1" s="1"/>
  <c r="BF2541" i="1"/>
  <c r="BJ2539" i="1"/>
  <c r="BG2541" i="1" l="1"/>
  <c r="BH2540" i="1" s="1"/>
  <c r="BI2540" i="1" s="1"/>
  <c r="BF2542" i="1"/>
  <c r="BJ2540" i="1"/>
  <c r="BG2542" i="1" l="1"/>
  <c r="BH2541" i="1" s="1"/>
  <c r="BI2541" i="1" s="1"/>
  <c r="BF2543" i="1"/>
  <c r="BJ2541" i="1"/>
  <c r="BG2543" i="1" l="1"/>
  <c r="BH2542" i="1" s="1"/>
  <c r="BI2542" i="1" s="1"/>
  <c r="BF2544" i="1"/>
  <c r="BJ2542" i="1"/>
  <c r="BG2544" i="1" l="1"/>
  <c r="BH2543" i="1" s="1"/>
  <c r="BF2545" i="1"/>
  <c r="BJ2543" i="1"/>
  <c r="BI2543" i="1"/>
  <c r="BG2545" i="1" l="1"/>
  <c r="BH2544" i="1" s="1"/>
  <c r="BI2544" i="1" s="1"/>
  <c r="BF2546" i="1"/>
  <c r="BJ2544" i="1"/>
  <c r="BG2546" i="1" l="1"/>
  <c r="BH2545" i="1" s="1"/>
  <c r="BI2545" i="1" s="1"/>
  <c r="BF2547" i="1"/>
  <c r="BJ2545" i="1"/>
  <c r="BG2547" i="1" l="1"/>
  <c r="BH2546" i="1" s="1"/>
  <c r="BI2546" i="1" s="1"/>
  <c r="BF2548" i="1"/>
  <c r="BJ2546" i="1"/>
  <c r="BG2548" i="1" l="1"/>
  <c r="BH2547" i="1" s="1"/>
  <c r="BI2547" i="1" s="1"/>
  <c r="BF2549" i="1"/>
  <c r="BJ2547" i="1"/>
  <c r="BG2549" i="1" l="1"/>
  <c r="BH2548" i="1" s="1"/>
  <c r="BI2548" i="1" s="1"/>
  <c r="BF2550" i="1"/>
  <c r="BJ2548" i="1"/>
  <c r="BG2550" i="1" l="1"/>
  <c r="BH2549" i="1" s="1"/>
  <c r="BI2549" i="1" s="1"/>
  <c r="BF2551" i="1"/>
  <c r="BJ2549" i="1"/>
  <c r="BG2551" i="1" l="1"/>
  <c r="BH2550" i="1" s="1"/>
  <c r="BI2550" i="1" s="1"/>
  <c r="BF2552" i="1"/>
  <c r="BJ2550" i="1"/>
  <c r="BG2552" i="1" l="1"/>
  <c r="BH2551" i="1" s="1"/>
  <c r="BI2551" i="1" s="1"/>
  <c r="BF2553" i="1"/>
  <c r="BJ2551" i="1"/>
  <c r="BG2553" i="1" l="1"/>
  <c r="BH2552" i="1" s="1"/>
  <c r="BI2552" i="1" s="1"/>
  <c r="BF2554" i="1"/>
  <c r="BJ2552" i="1"/>
  <c r="BG2554" i="1" l="1"/>
  <c r="BH2553" i="1" s="1"/>
  <c r="BI2553" i="1" s="1"/>
  <c r="BF2555" i="1"/>
  <c r="BJ2553" i="1"/>
  <c r="BG2555" i="1" l="1"/>
  <c r="BH2554" i="1" s="1"/>
  <c r="BF2556" i="1"/>
  <c r="BJ2554" i="1"/>
  <c r="BI2554" i="1"/>
  <c r="BG2556" i="1" l="1"/>
  <c r="BH2555" i="1" s="1"/>
  <c r="BI2555" i="1" s="1"/>
  <c r="BF2557" i="1"/>
  <c r="BJ2555" i="1"/>
  <c r="BG2557" i="1" l="1"/>
  <c r="BH2556" i="1" s="1"/>
  <c r="BI2556" i="1" s="1"/>
  <c r="BF2558" i="1"/>
  <c r="BJ2556" i="1"/>
  <c r="BG2558" i="1" l="1"/>
  <c r="BH2557" i="1" s="1"/>
  <c r="BI2557" i="1" s="1"/>
  <c r="BF2559" i="1"/>
  <c r="BJ2557" i="1"/>
  <c r="BG2559" i="1" l="1"/>
  <c r="BH2558" i="1" s="1"/>
  <c r="BI2558" i="1" s="1"/>
  <c r="BF2560" i="1"/>
  <c r="BJ2558" i="1"/>
  <c r="BG2560" i="1" l="1"/>
  <c r="BH2559" i="1" s="1"/>
  <c r="BI2559" i="1" s="1"/>
  <c r="BF2561" i="1"/>
  <c r="BJ2559" i="1"/>
  <c r="BG2561" i="1" l="1"/>
  <c r="BH2560" i="1" s="1"/>
  <c r="BI2560" i="1" s="1"/>
  <c r="BF2562" i="1"/>
  <c r="BJ2560" i="1"/>
  <c r="BG2562" i="1" l="1"/>
  <c r="BH2561" i="1" s="1"/>
  <c r="BI2561" i="1" s="1"/>
  <c r="BF2563" i="1"/>
  <c r="BJ2561" i="1"/>
  <c r="BG2563" i="1" l="1"/>
  <c r="BH2562" i="1" s="1"/>
  <c r="BI2562" i="1" s="1"/>
  <c r="BF2564" i="1"/>
  <c r="BJ2562" i="1"/>
  <c r="BG2564" i="1" l="1"/>
  <c r="BH2563" i="1" s="1"/>
  <c r="BI2563" i="1" s="1"/>
  <c r="BF2565" i="1"/>
  <c r="BJ2563" i="1"/>
  <c r="BG2565" i="1" l="1"/>
  <c r="BH2564" i="1" s="1"/>
  <c r="BI2564" i="1" s="1"/>
  <c r="BF2566" i="1"/>
  <c r="BJ2564" i="1"/>
  <c r="BG2566" i="1" l="1"/>
  <c r="BH2565" i="1" s="1"/>
  <c r="BI2565" i="1" s="1"/>
  <c r="BF2567" i="1"/>
  <c r="BJ2565" i="1"/>
  <c r="BG2567" i="1" l="1"/>
  <c r="BH2566" i="1" s="1"/>
  <c r="BI2566" i="1" s="1"/>
  <c r="BF2568" i="1"/>
  <c r="BJ2566" i="1"/>
  <c r="BG2568" i="1" l="1"/>
  <c r="BH2567" i="1" s="1"/>
  <c r="BI2567" i="1" s="1"/>
  <c r="BF2569" i="1"/>
  <c r="BJ2567" i="1"/>
  <c r="BG2569" i="1" l="1"/>
  <c r="BH2568" i="1" s="1"/>
  <c r="BI2568" i="1" s="1"/>
  <c r="BF2570" i="1"/>
  <c r="BJ2568" i="1"/>
  <c r="BG2570" i="1" l="1"/>
  <c r="BH2569" i="1" s="1"/>
  <c r="BI2569" i="1" s="1"/>
  <c r="BF2571" i="1"/>
  <c r="BJ2569" i="1"/>
  <c r="BG2571" i="1" l="1"/>
  <c r="BH2570" i="1" s="1"/>
  <c r="BI2570" i="1" s="1"/>
  <c r="BF2572" i="1"/>
  <c r="BJ2570" i="1"/>
  <c r="BG2572" i="1" l="1"/>
  <c r="BH2571" i="1" s="1"/>
  <c r="BI2571" i="1" s="1"/>
  <c r="BF2573" i="1"/>
  <c r="BJ2571" i="1"/>
  <c r="BG2573" i="1" l="1"/>
  <c r="BH2572" i="1" s="1"/>
  <c r="BI2572" i="1" s="1"/>
  <c r="BF2574" i="1"/>
  <c r="BJ2572" i="1"/>
  <c r="BG2574" i="1" l="1"/>
  <c r="BH2573" i="1" s="1"/>
  <c r="BI2573" i="1" s="1"/>
  <c r="BF2575" i="1"/>
  <c r="BJ2573" i="1"/>
  <c r="BG2575" i="1" l="1"/>
  <c r="BH2574" i="1" s="1"/>
  <c r="BI2574" i="1" s="1"/>
  <c r="BF2576" i="1"/>
  <c r="BJ2574" i="1"/>
  <c r="BG2576" i="1" l="1"/>
  <c r="BH2575" i="1" s="1"/>
  <c r="BF2577" i="1"/>
  <c r="BJ2575" i="1"/>
  <c r="BI2575" i="1"/>
  <c r="BG2577" i="1" l="1"/>
  <c r="BH2576" i="1" s="1"/>
  <c r="BF2578" i="1"/>
  <c r="BI2576" i="1"/>
  <c r="BJ2576" i="1"/>
  <c r="BG2578" i="1" l="1"/>
  <c r="BH2577" i="1" s="1"/>
  <c r="BF2579" i="1"/>
  <c r="BJ2577" i="1"/>
  <c r="BI2577" i="1"/>
  <c r="BG2579" i="1" l="1"/>
  <c r="BH2578" i="1" s="1"/>
  <c r="BI2578" i="1" s="1"/>
  <c r="BF2580" i="1"/>
  <c r="BJ2578" i="1"/>
  <c r="BG2580" i="1" l="1"/>
  <c r="BH2579" i="1" s="1"/>
  <c r="BI2579" i="1" s="1"/>
  <c r="BF2581" i="1"/>
  <c r="BJ2579" i="1"/>
  <c r="BG2581" i="1" l="1"/>
  <c r="BH2580" i="1" s="1"/>
  <c r="BI2580" i="1" s="1"/>
  <c r="BF2582" i="1"/>
  <c r="BJ2580" i="1"/>
  <c r="BG2582" i="1" l="1"/>
  <c r="BH2581" i="1" s="1"/>
  <c r="BI2581" i="1" s="1"/>
  <c r="BF2583" i="1"/>
  <c r="BJ2581" i="1"/>
  <c r="BG2583" i="1" l="1"/>
  <c r="BH2582" i="1" s="1"/>
  <c r="BI2582" i="1" s="1"/>
  <c r="BF2584" i="1"/>
  <c r="BJ2582" i="1"/>
  <c r="BG2584" i="1" l="1"/>
  <c r="BH2583" i="1" s="1"/>
  <c r="BI2583" i="1" s="1"/>
  <c r="BF2585" i="1"/>
  <c r="BJ2583" i="1"/>
  <c r="BG2585" i="1" l="1"/>
  <c r="BH2584" i="1" s="1"/>
  <c r="BI2584" i="1" s="1"/>
  <c r="BF2586" i="1"/>
  <c r="BJ2584" i="1"/>
  <c r="BG2586" i="1" l="1"/>
  <c r="BH2585" i="1" s="1"/>
  <c r="BI2585" i="1" s="1"/>
  <c r="BF2587" i="1"/>
  <c r="BJ2585" i="1"/>
  <c r="BG2587" i="1" l="1"/>
  <c r="BH2586" i="1" s="1"/>
  <c r="BI2586" i="1" s="1"/>
  <c r="BF2588" i="1"/>
  <c r="BJ2586" i="1"/>
  <c r="BG2588" i="1" l="1"/>
  <c r="BH2587" i="1" s="1"/>
  <c r="BI2587" i="1" s="1"/>
  <c r="BF2589" i="1"/>
  <c r="BJ2587" i="1"/>
  <c r="BG2589" i="1" l="1"/>
  <c r="BH2588" i="1" s="1"/>
  <c r="BI2588" i="1" s="1"/>
  <c r="BF2590" i="1"/>
  <c r="BJ2588" i="1"/>
  <c r="BG2590" i="1" l="1"/>
  <c r="BH2589" i="1" s="1"/>
  <c r="BI2589" i="1" s="1"/>
  <c r="BF2591" i="1"/>
  <c r="BJ2589" i="1"/>
  <c r="BG2591" i="1" l="1"/>
  <c r="BH2590" i="1" s="1"/>
  <c r="BI2590" i="1" s="1"/>
  <c r="BF2592" i="1"/>
  <c r="BJ2590" i="1"/>
  <c r="BG2592" i="1" l="1"/>
  <c r="BH2591" i="1" s="1"/>
  <c r="BI2591" i="1" s="1"/>
  <c r="BF2593" i="1"/>
  <c r="BJ2591" i="1"/>
  <c r="BG2593" i="1" l="1"/>
  <c r="BH2592" i="1" s="1"/>
  <c r="BI2592" i="1" s="1"/>
  <c r="BF2594" i="1"/>
  <c r="BJ2592" i="1"/>
  <c r="BG2594" i="1" l="1"/>
  <c r="BH2593" i="1" s="1"/>
  <c r="BF2595" i="1"/>
  <c r="BJ2593" i="1"/>
  <c r="BI2593" i="1"/>
  <c r="BG2595" i="1" l="1"/>
  <c r="BH2594" i="1" s="1"/>
  <c r="BI2594" i="1" s="1"/>
  <c r="BF2596" i="1"/>
  <c r="BJ2594" i="1"/>
  <c r="BG2596" i="1" l="1"/>
  <c r="BH2595" i="1" s="1"/>
  <c r="BI2595" i="1" s="1"/>
  <c r="BF2597" i="1"/>
  <c r="BJ2595" i="1"/>
  <c r="BG2597" i="1" l="1"/>
  <c r="BH2596" i="1" s="1"/>
  <c r="BI2596" i="1" s="1"/>
  <c r="BF2598" i="1"/>
  <c r="BJ2596" i="1"/>
  <c r="BG2598" i="1" l="1"/>
  <c r="BH2597" i="1" s="1"/>
  <c r="BI2597" i="1" s="1"/>
  <c r="BF2599" i="1"/>
  <c r="BJ2597" i="1"/>
  <c r="BG2599" i="1" l="1"/>
  <c r="BH2598" i="1" s="1"/>
  <c r="BI2598" i="1" s="1"/>
  <c r="BF2600" i="1"/>
  <c r="BJ2598" i="1"/>
  <c r="BG2600" i="1" l="1"/>
  <c r="BH2599" i="1" s="1"/>
  <c r="BI2599" i="1" s="1"/>
  <c r="BF2601" i="1"/>
  <c r="BJ2599" i="1"/>
  <c r="BG2601" i="1" l="1"/>
  <c r="BH2600" i="1" s="1"/>
  <c r="BI2600" i="1" s="1"/>
  <c r="BF2602" i="1"/>
  <c r="BJ2600" i="1"/>
  <c r="BG2602" i="1" l="1"/>
  <c r="BH2601" i="1" s="1"/>
  <c r="BI2601" i="1" s="1"/>
  <c r="BF2603" i="1"/>
  <c r="BJ2601" i="1"/>
  <c r="BG2603" i="1" l="1"/>
  <c r="BH2602" i="1" s="1"/>
  <c r="BI2602" i="1" s="1"/>
  <c r="BF2604" i="1"/>
  <c r="BJ2602" i="1"/>
  <c r="BG2604" i="1" l="1"/>
  <c r="BH2603" i="1" s="1"/>
  <c r="BI2603" i="1" s="1"/>
  <c r="BF2605" i="1"/>
  <c r="BJ2603" i="1"/>
  <c r="BG2605" i="1" l="1"/>
  <c r="BH2604" i="1" s="1"/>
  <c r="BI2604" i="1" s="1"/>
  <c r="BF2606" i="1"/>
  <c r="BJ2604" i="1"/>
  <c r="BG2606" i="1" l="1"/>
  <c r="BH2605" i="1" s="1"/>
  <c r="BI2605" i="1" s="1"/>
  <c r="BF2607" i="1"/>
  <c r="BJ2605" i="1"/>
  <c r="BG2607" i="1" l="1"/>
  <c r="BH2606" i="1" s="1"/>
  <c r="BI2606" i="1" s="1"/>
  <c r="BF2608" i="1"/>
  <c r="BJ2606" i="1"/>
  <c r="BG2608" i="1" l="1"/>
  <c r="BH2607" i="1" s="1"/>
  <c r="BI2607" i="1" s="1"/>
  <c r="BF2609" i="1"/>
  <c r="BJ2607" i="1"/>
  <c r="BG2609" i="1" l="1"/>
  <c r="BH2608" i="1" s="1"/>
  <c r="BI2608" i="1" s="1"/>
  <c r="BF2610" i="1"/>
  <c r="BJ2608" i="1"/>
  <c r="BG2610" i="1" l="1"/>
  <c r="BH2609" i="1" s="1"/>
  <c r="BI2609" i="1" s="1"/>
  <c r="BF2611" i="1"/>
  <c r="BJ2609" i="1"/>
  <c r="BG2611" i="1" l="1"/>
  <c r="BH2610" i="1" s="1"/>
  <c r="BI2610" i="1" s="1"/>
  <c r="BF2612" i="1"/>
  <c r="BJ2610" i="1"/>
  <c r="BG2612" i="1" l="1"/>
  <c r="BH2611" i="1" s="1"/>
  <c r="BI2611" i="1" s="1"/>
  <c r="BF2613" i="1"/>
  <c r="BJ2611" i="1"/>
  <c r="BG2613" i="1" l="1"/>
  <c r="BH2612" i="1" s="1"/>
  <c r="BI2612" i="1" s="1"/>
  <c r="BF2614" i="1"/>
  <c r="BJ2612" i="1"/>
  <c r="BG2614" i="1" l="1"/>
  <c r="BH2613" i="1" s="1"/>
  <c r="BI2613" i="1" s="1"/>
  <c r="BF2615" i="1"/>
  <c r="BJ2613" i="1"/>
  <c r="BG2615" i="1" l="1"/>
  <c r="BH2614" i="1" s="1"/>
  <c r="BI2614" i="1" s="1"/>
  <c r="BF2616" i="1"/>
  <c r="BJ2614" i="1"/>
  <c r="BG2616" i="1" l="1"/>
  <c r="BH2615" i="1" s="1"/>
  <c r="BI2615" i="1" s="1"/>
  <c r="BF2617" i="1"/>
  <c r="BJ2615" i="1"/>
  <c r="BG2617" i="1" l="1"/>
  <c r="BH2616" i="1" s="1"/>
  <c r="BI2616" i="1" s="1"/>
  <c r="BF2618" i="1"/>
  <c r="BJ2616" i="1"/>
  <c r="BG2618" i="1" l="1"/>
  <c r="BH2617" i="1" s="1"/>
  <c r="BI2617" i="1" s="1"/>
  <c r="BF2619" i="1"/>
  <c r="BJ2617" i="1"/>
  <c r="BG2619" i="1" l="1"/>
  <c r="BH2618" i="1" s="1"/>
  <c r="BI2618" i="1" s="1"/>
  <c r="BF2620" i="1"/>
  <c r="BJ2618" i="1"/>
  <c r="BG2620" i="1" l="1"/>
  <c r="BH2619" i="1" s="1"/>
  <c r="BF2621" i="1"/>
  <c r="BJ2619" i="1"/>
  <c r="BI2619" i="1"/>
  <c r="BG2621" i="1" l="1"/>
  <c r="BH2620" i="1" s="1"/>
  <c r="BI2620" i="1" s="1"/>
  <c r="BF2622" i="1"/>
  <c r="BJ2620" i="1"/>
  <c r="BG2622" i="1" l="1"/>
  <c r="BH2621" i="1" s="1"/>
  <c r="BI2621" i="1" s="1"/>
  <c r="BF2623" i="1"/>
  <c r="BJ2621" i="1"/>
  <c r="BG2623" i="1" l="1"/>
  <c r="BH2622" i="1" s="1"/>
  <c r="BI2622" i="1" s="1"/>
  <c r="BF2624" i="1"/>
  <c r="BJ2622" i="1"/>
  <c r="BG2624" i="1" l="1"/>
  <c r="BH2623" i="1" s="1"/>
  <c r="BI2623" i="1" s="1"/>
  <c r="BF2625" i="1"/>
  <c r="BJ2623" i="1"/>
  <c r="BG2625" i="1" l="1"/>
  <c r="BH2624" i="1" s="1"/>
  <c r="BI2624" i="1" s="1"/>
  <c r="BF2626" i="1"/>
  <c r="BJ2624" i="1"/>
  <c r="BG2626" i="1" l="1"/>
  <c r="BH2625" i="1" s="1"/>
  <c r="BI2625" i="1" s="1"/>
  <c r="BF2627" i="1"/>
  <c r="BJ2625" i="1"/>
  <c r="BG2627" i="1" l="1"/>
  <c r="BH2626" i="1" s="1"/>
  <c r="BI2626" i="1" s="1"/>
  <c r="BF2628" i="1"/>
  <c r="BJ2626" i="1"/>
  <c r="BG2628" i="1" l="1"/>
  <c r="BH2627" i="1" s="1"/>
  <c r="BI2627" i="1" s="1"/>
  <c r="BF2629" i="1"/>
  <c r="BJ2627" i="1"/>
  <c r="BG2629" i="1" l="1"/>
  <c r="BH2628" i="1" s="1"/>
  <c r="BI2628" i="1" s="1"/>
  <c r="BF2630" i="1"/>
  <c r="BJ2628" i="1"/>
  <c r="BG2630" i="1" l="1"/>
  <c r="BH2629" i="1" s="1"/>
  <c r="BI2629" i="1" s="1"/>
  <c r="BF2631" i="1"/>
  <c r="BJ2629" i="1"/>
  <c r="BG2631" i="1" l="1"/>
  <c r="BH2630" i="1" s="1"/>
  <c r="BI2630" i="1" s="1"/>
  <c r="BF2632" i="1"/>
  <c r="BJ2630" i="1"/>
  <c r="BG2632" i="1" l="1"/>
  <c r="BH2631" i="1" s="1"/>
  <c r="BI2631" i="1" s="1"/>
  <c r="BF2633" i="1"/>
  <c r="BJ2631" i="1"/>
  <c r="BG2633" i="1" l="1"/>
  <c r="BH2632" i="1" s="1"/>
  <c r="BI2632" i="1" s="1"/>
  <c r="BF2634" i="1"/>
  <c r="BJ2632" i="1"/>
  <c r="BG2634" i="1" l="1"/>
  <c r="BH2633" i="1" s="1"/>
  <c r="BI2633" i="1" s="1"/>
  <c r="BF2635" i="1"/>
  <c r="BJ2633" i="1"/>
  <c r="BG2635" i="1" l="1"/>
  <c r="BH2634" i="1" s="1"/>
  <c r="BI2634" i="1" s="1"/>
  <c r="BF2636" i="1"/>
  <c r="BJ2634" i="1"/>
  <c r="BG2636" i="1" l="1"/>
  <c r="BH2635" i="1" s="1"/>
  <c r="BI2635" i="1" s="1"/>
  <c r="BF2637" i="1"/>
  <c r="BJ2635" i="1"/>
  <c r="BG2637" i="1" l="1"/>
  <c r="BH2636" i="1" s="1"/>
  <c r="BI2636" i="1" s="1"/>
  <c r="BF2638" i="1"/>
  <c r="BJ2636" i="1"/>
  <c r="BG2638" i="1" l="1"/>
  <c r="BH2637" i="1" s="1"/>
  <c r="BI2637" i="1" s="1"/>
  <c r="BF2639" i="1"/>
  <c r="BJ2637" i="1"/>
  <c r="BG2639" i="1" l="1"/>
  <c r="BH2638" i="1" s="1"/>
  <c r="BI2638" i="1" s="1"/>
  <c r="BF2640" i="1"/>
  <c r="BJ2638" i="1"/>
  <c r="BG2640" i="1" l="1"/>
  <c r="BH2639" i="1" s="1"/>
  <c r="BI2639" i="1" s="1"/>
  <c r="BF2641" i="1"/>
  <c r="BJ2639" i="1"/>
  <c r="BG2641" i="1" l="1"/>
  <c r="BH2640" i="1" s="1"/>
  <c r="BI2640" i="1" s="1"/>
  <c r="BF2642" i="1"/>
  <c r="BJ2640" i="1"/>
  <c r="BG2642" i="1" l="1"/>
  <c r="BH2641" i="1" s="1"/>
  <c r="BI2641" i="1" s="1"/>
  <c r="BF2643" i="1"/>
  <c r="BJ2641" i="1"/>
  <c r="BG2643" i="1" l="1"/>
  <c r="BH2642" i="1" s="1"/>
  <c r="BI2642" i="1" s="1"/>
  <c r="BF2644" i="1"/>
  <c r="BJ2642" i="1"/>
  <c r="BG2644" i="1" l="1"/>
  <c r="BH2643" i="1" s="1"/>
  <c r="BI2643" i="1" s="1"/>
  <c r="BF2645" i="1"/>
  <c r="BJ2643" i="1"/>
  <c r="BG2645" i="1" l="1"/>
  <c r="BH2644" i="1" s="1"/>
  <c r="BI2644" i="1" s="1"/>
  <c r="BF2646" i="1"/>
  <c r="BJ2644" i="1"/>
  <c r="BG2646" i="1" l="1"/>
  <c r="BH2645" i="1" s="1"/>
  <c r="BI2645" i="1" s="1"/>
  <c r="BF2647" i="1"/>
  <c r="BJ2645" i="1"/>
  <c r="BG2647" i="1" l="1"/>
  <c r="BH2646" i="1" s="1"/>
  <c r="BF2648" i="1"/>
  <c r="BJ2646" i="1"/>
  <c r="BI2646" i="1"/>
  <c r="BG2648" i="1" l="1"/>
  <c r="BH2647" i="1" s="1"/>
  <c r="BF2649" i="1"/>
  <c r="BJ2647" i="1"/>
  <c r="BI2647" i="1"/>
  <c r="BG2649" i="1" l="1"/>
  <c r="BH2648" i="1" s="1"/>
  <c r="BI2648" i="1" s="1"/>
  <c r="BF2650" i="1"/>
  <c r="BJ2648" i="1"/>
  <c r="BG2650" i="1" l="1"/>
  <c r="BH2649" i="1" s="1"/>
  <c r="BF2651" i="1"/>
  <c r="BJ2649" i="1"/>
  <c r="BI2649" i="1"/>
  <c r="BG2651" i="1" l="1"/>
  <c r="BH2650" i="1" s="1"/>
  <c r="BI2650" i="1" s="1"/>
  <c r="BF2652" i="1"/>
  <c r="BJ2650" i="1"/>
  <c r="BG2652" i="1" l="1"/>
  <c r="BH2651" i="1" s="1"/>
  <c r="BI2651" i="1" s="1"/>
  <c r="BF2653" i="1"/>
  <c r="BJ2651" i="1"/>
  <c r="BG2653" i="1" l="1"/>
  <c r="BH2652" i="1" s="1"/>
  <c r="BI2652" i="1" s="1"/>
  <c r="BF2654" i="1"/>
  <c r="BJ2652" i="1"/>
  <c r="BG2654" i="1" l="1"/>
  <c r="BH2653" i="1" s="1"/>
  <c r="BI2653" i="1" s="1"/>
  <c r="BF2655" i="1"/>
  <c r="BJ2653" i="1"/>
  <c r="BG2655" i="1" l="1"/>
  <c r="BH2654" i="1" s="1"/>
  <c r="BI2654" i="1" s="1"/>
  <c r="BF2656" i="1"/>
  <c r="BJ2654" i="1"/>
  <c r="BG2656" i="1" l="1"/>
  <c r="BH2655" i="1" s="1"/>
  <c r="BI2655" i="1" s="1"/>
  <c r="BF2657" i="1"/>
  <c r="BJ2655" i="1"/>
  <c r="BG2657" i="1" l="1"/>
  <c r="BH2656" i="1" s="1"/>
  <c r="BI2656" i="1" s="1"/>
  <c r="BF2658" i="1"/>
  <c r="BJ2656" i="1"/>
  <c r="BG2658" i="1" l="1"/>
  <c r="BH2657" i="1" s="1"/>
  <c r="BI2657" i="1" s="1"/>
  <c r="BF2659" i="1"/>
  <c r="BJ2657" i="1"/>
  <c r="BG2659" i="1" l="1"/>
  <c r="BH2658" i="1" s="1"/>
  <c r="BI2658" i="1" s="1"/>
  <c r="BF2660" i="1"/>
  <c r="BJ2658" i="1"/>
  <c r="BG2660" i="1" l="1"/>
  <c r="BH2659" i="1" s="1"/>
  <c r="BF2661" i="1"/>
  <c r="BJ2659" i="1"/>
  <c r="BI2659" i="1"/>
  <c r="BG2661" i="1" l="1"/>
  <c r="BH2660" i="1" s="1"/>
  <c r="BI2660" i="1" s="1"/>
  <c r="BF2662" i="1"/>
  <c r="BJ2660" i="1"/>
  <c r="BG2662" i="1" l="1"/>
  <c r="BH2661" i="1" s="1"/>
  <c r="BI2661" i="1" s="1"/>
  <c r="BF2663" i="1"/>
  <c r="BJ2661" i="1"/>
  <c r="BG2663" i="1" l="1"/>
  <c r="BH2662" i="1" s="1"/>
  <c r="BI2662" i="1" s="1"/>
  <c r="BF2664" i="1"/>
  <c r="BJ2662" i="1"/>
  <c r="BG2664" i="1" l="1"/>
  <c r="BH2663" i="1" s="1"/>
  <c r="BI2663" i="1" s="1"/>
  <c r="BF2665" i="1"/>
  <c r="BJ2663" i="1"/>
  <c r="BG2665" i="1" l="1"/>
  <c r="BH2664" i="1" s="1"/>
  <c r="BI2664" i="1" s="1"/>
  <c r="BF2666" i="1"/>
  <c r="BJ2664" i="1"/>
  <c r="BG2666" i="1" l="1"/>
  <c r="BH2665" i="1" s="1"/>
  <c r="BI2665" i="1" s="1"/>
  <c r="BF2667" i="1"/>
  <c r="BJ2665" i="1"/>
  <c r="BG2667" i="1" l="1"/>
  <c r="BH2666" i="1" s="1"/>
  <c r="BF2668" i="1"/>
  <c r="BJ2666" i="1"/>
  <c r="BI2666" i="1"/>
  <c r="BG2668" i="1" l="1"/>
  <c r="BH2667" i="1" s="1"/>
  <c r="BI2667" i="1" s="1"/>
  <c r="BF2669" i="1"/>
  <c r="BJ2667" i="1"/>
  <c r="BG2669" i="1" l="1"/>
  <c r="BH2668" i="1" s="1"/>
  <c r="BI2668" i="1" s="1"/>
  <c r="BF2670" i="1"/>
  <c r="BJ2668" i="1"/>
  <c r="BG2670" i="1" l="1"/>
  <c r="BH2669" i="1" s="1"/>
  <c r="BF2671" i="1"/>
  <c r="BJ2669" i="1"/>
  <c r="BI2669" i="1"/>
  <c r="BG2671" i="1" l="1"/>
  <c r="BH2670" i="1" s="1"/>
  <c r="BI2670" i="1" s="1"/>
  <c r="BF2672" i="1"/>
  <c r="BJ2670" i="1"/>
  <c r="BG2672" i="1" l="1"/>
  <c r="BH2671" i="1" s="1"/>
  <c r="BI2671" i="1" s="1"/>
  <c r="BF2673" i="1"/>
  <c r="BJ2671" i="1"/>
  <c r="BG2673" i="1" l="1"/>
  <c r="BH2672" i="1" s="1"/>
  <c r="BI2672" i="1" s="1"/>
  <c r="BF2674" i="1"/>
  <c r="BJ2672" i="1"/>
  <c r="BG2674" i="1" l="1"/>
  <c r="BH2673" i="1" s="1"/>
  <c r="BI2673" i="1" s="1"/>
  <c r="BF2675" i="1"/>
  <c r="BJ2673" i="1"/>
  <c r="BG2675" i="1" l="1"/>
  <c r="BH2674" i="1" s="1"/>
  <c r="BI2674" i="1" s="1"/>
  <c r="BF2676" i="1"/>
  <c r="BJ2674" i="1"/>
  <c r="BG2676" i="1" l="1"/>
  <c r="BH2675" i="1" s="1"/>
  <c r="BI2675" i="1" s="1"/>
  <c r="BF2677" i="1"/>
  <c r="BJ2675" i="1"/>
  <c r="BG2677" i="1" l="1"/>
  <c r="BH2676" i="1" s="1"/>
  <c r="BI2676" i="1" s="1"/>
  <c r="BF2678" i="1"/>
  <c r="BJ2676" i="1"/>
  <c r="BG2678" i="1" l="1"/>
  <c r="BH2677" i="1" s="1"/>
  <c r="BI2677" i="1" s="1"/>
  <c r="BF2679" i="1"/>
  <c r="BJ2677" i="1"/>
  <c r="BG2679" i="1" l="1"/>
  <c r="BH2678" i="1" s="1"/>
  <c r="BI2678" i="1" s="1"/>
  <c r="BF2680" i="1"/>
  <c r="BJ2678" i="1"/>
  <c r="BG2680" i="1" l="1"/>
  <c r="BH2679" i="1" s="1"/>
  <c r="BI2679" i="1" s="1"/>
  <c r="BF2681" i="1"/>
  <c r="BJ2679" i="1"/>
  <c r="BG2681" i="1" l="1"/>
  <c r="BH2680" i="1" s="1"/>
  <c r="BI2680" i="1" s="1"/>
  <c r="BF2682" i="1"/>
  <c r="BJ2680" i="1"/>
  <c r="BG2682" i="1" l="1"/>
  <c r="BH2681" i="1" s="1"/>
  <c r="BI2681" i="1" s="1"/>
  <c r="BF2683" i="1"/>
  <c r="BJ2681" i="1"/>
  <c r="BG2683" i="1" l="1"/>
  <c r="BH2682" i="1" s="1"/>
  <c r="BI2682" i="1" s="1"/>
  <c r="BF2684" i="1"/>
  <c r="BJ2682" i="1"/>
  <c r="BG2684" i="1" l="1"/>
  <c r="BH2683" i="1" s="1"/>
  <c r="BI2683" i="1" s="1"/>
  <c r="BF2685" i="1"/>
  <c r="BJ2683" i="1"/>
  <c r="BG2685" i="1" l="1"/>
  <c r="BH2684" i="1" s="1"/>
  <c r="BI2684" i="1" s="1"/>
  <c r="BF2686" i="1"/>
  <c r="BJ2684" i="1"/>
  <c r="BG2686" i="1" l="1"/>
  <c r="BH2685" i="1" s="1"/>
  <c r="BI2685" i="1" s="1"/>
  <c r="BF2687" i="1"/>
  <c r="BJ2685" i="1"/>
  <c r="BG2687" i="1" l="1"/>
  <c r="BH2686" i="1" s="1"/>
  <c r="BI2686" i="1" s="1"/>
  <c r="BF2688" i="1"/>
  <c r="BJ2686" i="1"/>
  <c r="BG2688" i="1" l="1"/>
  <c r="BH2687" i="1" s="1"/>
  <c r="BI2687" i="1" s="1"/>
  <c r="BF2689" i="1"/>
  <c r="BJ2687" i="1"/>
  <c r="BG2689" i="1" l="1"/>
  <c r="BH2688" i="1" s="1"/>
  <c r="BF2690" i="1"/>
  <c r="BJ2688" i="1"/>
  <c r="BI2688" i="1"/>
  <c r="BG2690" i="1" l="1"/>
  <c r="BH2689" i="1" s="1"/>
  <c r="BI2689" i="1" s="1"/>
  <c r="BF2691" i="1"/>
  <c r="BJ2689" i="1"/>
  <c r="BG2691" i="1" l="1"/>
  <c r="BH2690" i="1" s="1"/>
  <c r="BI2690" i="1" s="1"/>
  <c r="BF2692" i="1"/>
  <c r="BJ2690" i="1"/>
  <c r="BG2692" i="1" l="1"/>
  <c r="BH2691" i="1" s="1"/>
  <c r="BI2691" i="1" s="1"/>
  <c r="BF2693" i="1"/>
  <c r="BJ2691" i="1"/>
  <c r="BG2693" i="1" l="1"/>
  <c r="BH2692" i="1" s="1"/>
  <c r="BI2692" i="1" s="1"/>
  <c r="BF2694" i="1"/>
  <c r="BJ2692" i="1"/>
  <c r="BG2694" i="1" l="1"/>
  <c r="BH2693" i="1" s="1"/>
  <c r="BI2693" i="1" s="1"/>
  <c r="BF2695" i="1"/>
  <c r="BJ2693" i="1"/>
  <c r="BG2695" i="1" l="1"/>
  <c r="BH2694" i="1" s="1"/>
  <c r="BI2694" i="1" s="1"/>
  <c r="BF2696" i="1"/>
  <c r="BJ2694" i="1"/>
  <c r="BG2696" i="1" l="1"/>
  <c r="BH2695" i="1" s="1"/>
  <c r="BF2697" i="1"/>
  <c r="BJ2695" i="1"/>
  <c r="BI2695" i="1"/>
  <c r="BG2697" i="1" l="1"/>
  <c r="BH2696" i="1" s="1"/>
  <c r="BI2696" i="1" s="1"/>
  <c r="BF2698" i="1"/>
  <c r="BJ2696" i="1"/>
  <c r="BG2698" i="1" l="1"/>
  <c r="BH2697" i="1" s="1"/>
  <c r="BI2697" i="1" s="1"/>
  <c r="BF2699" i="1"/>
  <c r="BJ2697" i="1"/>
  <c r="BG2699" i="1" l="1"/>
  <c r="BH2698" i="1" s="1"/>
  <c r="BI2698" i="1" s="1"/>
  <c r="BF2700" i="1"/>
  <c r="BJ2698" i="1"/>
  <c r="BG2700" i="1" l="1"/>
  <c r="BH2699" i="1" s="1"/>
  <c r="BI2699" i="1" s="1"/>
  <c r="BF2701" i="1"/>
  <c r="BJ2699" i="1"/>
  <c r="BG2701" i="1" l="1"/>
  <c r="BH2700" i="1" s="1"/>
  <c r="BI2700" i="1" s="1"/>
  <c r="BF2702" i="1"/>
  <c r="BJ2700" i="1"/>
  <c r="BG2702" i="1" l="1"/>
  <c r="BH2701" i="1" s="1"/>
  <c r="BI2701" i="1" s="1"/>
  <c r="BF2703" i="1"/>
  <c r="BJ2701" i="1"/>
  <c r="BG2703" i="1" l="1"/>
  <c r="BH2702" i="1" s="1"/>
  <c r="BI2702" i="1" s="1"/>
  <c r="BF2704" i="1"/>
  <c r="BJ2702" i="1"/>
  <c r="BG2704" i="1" l="1"/>
  <c r="BH2703" i="1" s="1"/>
  <c r="BI2703" i="1" s="1"/>
  <c r="BF2705" i="1"/>
  <c r="BJ2703" i="1"/>
  <c r="BG2705" i="1" l="1"/>
  <c r="BH2704" i="1" s="1"/>
  <c r="BI2704" i="1" s="1"/>
  <c r="BF2706" i="1"/>
  <c r="BJ2704" i="1"/>
  <c r="BG2706" i="1" l="1"/>
  <c r="BH2705" i="1" s="1"/>
  <c r="BI2705" i="1" s="1"/>
  <c r="BF2707" i="1"/>
  <c r="BJ2705" i="1"/>
  <c r="BG2707" i="1" l="1"/>
  <c r="BH2706" i="1" s="1"/>
  <c r="BI2706" i="1" s="1"/>
  <c r="BF2708" i="1"/>
  <c r="BJ2706" i="1"/>
  <c r="BG2708" i="1" l="1"/>
  <c r="BH2707" i="1" s="1"/>
  <c r="BI2707" i="1" s="1"/>
  <c r="BF2709" i="1"/>
  <c r="BJ2707" i="1"/>
  <c r="BG2709" i="1" l="1"/>
  <c r="BH2708" i="1" s="1"/>
  <c r="BI2708" i="1" s="1"/>
  <c r="BF2710" i="1"/>
  <c r="BJ2708" i="1"/>
  <c r="BG2710" i="1" l="1"/>
  <c r="BH2709" i="1" s="1"/>
  <c r="BI2709" i="1" s="1"/>
  <c r="BF2711" i="1"/>
  <c r="BJ2709" i="1"/>
  <c r="BG2711" i="1" l="1"/>
  <c r="BH2710" i="1" s="1"/>
  <c r="BI2710" i="1" s="1"/>
  <c r="BF2712" i="1"/>
  <c r="BJ2710" i="1"/>
  <c r="BG2712" i="1" l="1"/>
  <c r="BH2711" i="1" s="1"/>
  <c r="BI2711" i="1" s="1"/>
  <c r="BF2713" i="1"/>
  <c r="BJ2711" i="1"/>
  <c r="BG2713" i="1" l="1"/>
  <c r="BH2712" i="1" s="1"/>
  <c r="BI2712" i="1" s="1"/>
  <c r="BF2714" i="1"/>
  <c r="BJ2712" i="1"/>
  <c r="BG2714" i="1" l="1"/>
  <c r="BH2713" i="1" s="1"/>
  <c r="BI2713" i="1" s="1"/>
  <c r="BF2715" i="1"/>
  <c r="BJ2713" i="1"/>
  <c r="BG2715" i="1" l="1"/>
  <c r="BH2714" i="1" s="1"/>
  <c r="BI2714" i="1" s="1"/>
  <c r="BF2716" i="1"/>
  <c r="BJ2714" i="1"/>
  <c r="BG2716" i="1" l="1"/>
  <c r="BH2715" i="1" s="1"/>
  <c r="BI2715" i="1" s="1"/>
  <c r="BF2717" i="1"/>
  <c r="BJ2715" i="1"/>
  <c r="BG2717" i="1" l="1"/>
  <c r="BH2716" i="1" s="1"/>
  <c r="BI2716" i="1" s="1"/>
  <c r="BF2718" i="1"/>
  <c r="BJ2716" i="1"/>
  <c r="BG2718" i="1" l="1"/>
  <c r="BH2717" i="1" s="1"/>
  <c r="BI2717" i="1" s="1"/>
  <c r="BF2719" i="1"/>
  <c r="BJ2717" i="1"/>
  <c r="BG2719" i="1" l="1"/>
  <c r="BH2718" i="1" s="1"/>
  <c r="BI2718" i="1" s="1"/>
  <c r="BF2720" i="1"/>
  <c r="BJ2718" i="1"/>
  <c r="BG2720" i="1" l="1"/>
  <c r="BH2719" i="1" s="1"/>
  <c r="BI2719" i="1" s="1"/>
  <c r="BF2721" i="1"/>
  <c r="BJ2719" i="1"/>
  <c r="BG2721" i="1" l="1"/>
  <c r="BH2720" i="1" s="1"/>
  <c r="BI2720" i="1" s="1"/>
  <c r="BF2722" i="1"/>
  <c r="BJ2720" i="1"/>
  <c r="BG2722" i="1" l="1"/>
  <c r="BH2721" i="1" s="1"/>
  <c r="BI2721" i="1" s="1"/>
  <c r="BF2723" i="1"/>
  <c r="BJ2721" i="1"/>
  <c r="BG2723" i="1" l="1"/>
  <c r="BH2722" i="1" s="1"/>
  <c r="BI2722" i="1" s="1"/>
  <c r="BF2724" i="1"/>
  <c r="BJ2722" i="1"/>
  <c r="BG2724" i="1" l="1"/>
  <c r="BH2723" i="1" s="1"/>
  <c r="BI2723" i="1" s="1"/>
  <c r="BF2725" i="1"/>
  <c r="BJ2723" i="1"/>
  <c r="BG2725" i="1" l="1"/>
  <c r="BH2724" i="1" s="1"/>
  <c r="BI2724" i="1" s="1"/>
  <c r="BF2726" i="1"/>
  <c r="BJ2724" i="1"/>
  <c r="BG2726" i="1" l="1"/>
  <c r="BH2725" i="1" s="1"/>
  <c r="BI2725" i="1" s="1"/>
  <c r="BF2727" i="1"/>
  <c r="BJ2725" i="1"/>
  <c r="BG2727" i="1" l="1"/>
  <c r="BH2726" i="1" s="1"/>
  <c r="BI2726" i="1" s="1"/>
  <c r="BF2728" i="1"/>
  <c r="BJ2726" i="1"/>
  <c r="BG2728" i="1" l="1"/>
  <c r="BH2727" i="1" s="1"/>
  <c r="BI2727" i="1" s="1"/>
  <c r="BF2729" i="1"/>
  <c r="BJ2727" i="1"/>
  <c r="BG2729" i="1" l="1"/>
  <c r="BH2728" i="1" s="1"/>
  <c r="BI2728" i="1" s="1"/>
  <c r="BF2730" i="1"/>
  <c r="BJ2728" i="1"/>
  <c r="BG2730" i="1" l="1"/>
  <c r="BH2729" i="1" s="1"/>
  <c r="BI2729" i="1" s="1"/>
  <c r="BF2731" i="1"/>
  <c r="BJ2729" i="1"/>
  <c r="BG2731" i="1" l="1"/>
  <c r="BH2730" i="1" s="1"/>
  <c r="BI2730" i="1" s="1"/>
  <c r="BF2732" i="1"/>
  <c r="BJ2730" i="1"/>
  <c r="BG2732" i="1" l="1"/>
  <c r="BH2731" i="1" s="1"/>
  <c r="BI2731" i="1" s="1"/>
  <c r="BF2733" i="1"/>
  <c r="BJ2731" i="1"/>
  <c r="BG2733" i="1" l="1"/>
  <c r="BH2732" i="1" s="1"/>
  <c r="BI2732" i="1" s="1"/>
  <c r="BF2734" i="1"/>
  <c r="BJ2732" i="1"/>
  <c r="BG2734" i="1" l="1"/>
  <c r="BH2733" i="1" s="1"/>
  <c r="BI2733" i="1" s="1"/>
  <c r="BF2735" i="1"/>
  <c r="BJ2733" i="1"/>
  <c r="BG2735" i="1" l="1"/>
  <c r="BH2734" i="1" s="1"/>
  <c r="BI2734" i="1" s="1"/>
  <c r="BF2736" i="1"/>
  <c r="BJ2734" i="1"/>
  <c r="BG2736" i="1" l="1"/>
  <c r="BH2735" i="1" s="1"/>
  <c r="BI2735" i="1" s="1"/>
  <c r="BF2737" i="1"/>
  <c r="BJ2735" i="1"/>
  <c r="BG2737" i="1" l="1"/>
  <c r="BH2736" i="1" s="1"/>
  <c r="BI2736" i="1" s="1"/>
  <c r="BF2738" i="1"/>
  <c r="BJ2736" i="1"/>
  <c r="BG2738" i="1" l="1"/>
  <c r="BH2737" i="1" s="1"/>
  <c r="BI2737" i="1" s="1"/>
  <c r="BF2739" i="1"/>
  <c r="BJ2737" i="1"/>
  <c r="BG2739" i="1" l="1"/>
  <c r="BH2738" i="1" s="1"/>
  <c r="BI2738" i="1" s="1"/>
  <c r="BF2740" i="1"/>
  <c r="BJ2738" i="1"/>
  <c r="BG2740" i="1" l="1"/>
  <c r="BH2739" i="1" s="1"/>
  <c r="BI2739" i="1" s="1"/>
  <c r="BF2741" i="1"/>
  <c r="BJ2739" i="1"/>
  <c r="BG2741" i="1" l="1"/>
  <c r="BH2740" i="1" s="1"/>
  <c r="BI2740" i="1" s="1"/>
  <c r="BF2742" i="1"/>
  <c r="BJ2740" i="1"/>
  <c r="BG2742" i="1" l="1"/>
  <c r="BH2741" i="1" s="1"/>
  <c r="BI2741" i="1" s="1"/>
  <c r="BF2743" i="1"/>
  <c r="BJ2741" i="1"/>
  <c r="BG2743" i="1" l="1"/>
  <c r="BH2742" i="1" s="1"/>
  <c r="BI2742" i="1" s="1"/>
  <c r="BF2744" i="1"/>
  <c r="BJ2742" i="1"/>
  <c r="BG2744" i="1" l="1"/>
  <c r="BH2743" i="1" s="1"/>
  <c r="BI2743" i="1" s="1"/>
  <c r="BF2745" i="1"/>
  <c r="BJ2743" i="1"/>
  <c r="BG2745" i="1" l="1"/>
  <c r="BH2744" i="1" s="1"/>
  <c r="BI2744" i="1" s="1"/>
  <c r="BF2746" i="1"/>
  <c r="BJ2744" i="1"/>
  <c r="BG2746" i="1" l="1"/>
  <c r="BH2745" i="1" s="1"/>
  <c r="BI2745" i="1" s="1"/>
  <c r="BF2747" i="1"/>
  <c r="BJ2745" i="1"/>
  <c r="BG2747" i="1" l="1"/>
  <c r="BH2746" i="1" s="1"/>
  <c r="BI2746" i="1" s="1"/>
  <c r="BF2748" i="1"/>
  <c r="BJ2746" i="1"/>
  <c r="BG2748" i="1" l="1"/>
  <c r="BH2747" i="1" s="1"/>
  <c r="BI2747" i="1" s="1"/>
  <c r="BF2749" i="1"/>
  <c r="BJ2747" i="1"/>
  <c r="BG2749" i="1" l="1"/>
  <c r="BH2748" i="1" s="1"/>
  <c r="BI2748" i="1" s="1"/>
  <c r="BF2750" i="1"/>
  <c r="BJ2748" i="1"/>
  <c r="BG2750" i="1" l="1"/>
  <c r="BH2749" i="1" s="1"/>
  <c r="BI2749" i="1" s="1"/>
  <c r="BF2751" i="1"/>
  <c r="BJ2749" i="1"/>
  <c r="BG2751" i="1" l="1"/>
  <c r="BH2750" i="1" s="1"/>
  <c r="BI2750" i="1" s="1"/>
  <c r="BF2752" i="1"/>
  <c r="BJ2750" i="1"/>
  <c r="BG2752" i="1" l="1"/>
  <c r="BH2751" i="1" s="1"/>
  <c r="BI2751" i="1" s="1"/>
  <c r="BF2753" i="1"/>
  <c r="BJ2751" i="1"/>
  <c r="BG2753" i="1" l="1"/>
  <c r="BH2752" i="1" s="1"/>
  <c r="BI2752" i="1" s="1"/>
  <c r="BF2754" i="1"/>
  <c r="BJ2752" i="1"/>
  <c r="BG2754" i="1" l="1"/>
  <c r="BH2753" i="1" s="1"/>
  <c r="BI2753" i="1" s="1"/>
  <c r="BF2755" i="1"/>
  <c r="BJ2753" i="1"/>
  <c r="BG2755" i="1" l="1"/>
  <c r="BH2754" i="1" s="1"/>
  <c r="BI2754" i="1" s="1"/>
  <c r="BF2756" i="1"/>
  <c r="BJ2754" i="1"/>
  <c r="BG2756" i="1" l="1"/>
  <c r="BH2755" i="1" s="1"/>
  <c r="BI2755" i="1" s="1"/>
  <c r="BF2757" i="1"/>
  <c r="BJ2755" i="1"/>
  <c r="BG2757" i="1" l="1"/>
  <c r="BH2756" i="1" s="1"/>
  <c r="BI2756" i="1" s="1"/>
  <c r="BF2758" i="1"/>
  <c r="BJ2756" i="1"/>
  <c r="BG2758" i="1" l="1"/>
  <c r="BH2757" i="1" s="1"/>
  <c r="BI2757" i="1" s="1"/>
  <c r="BF2759" i="1"/>
  <c r="BJ2757" i="1"/>
  <c r="BG2759" i="1" l="1"/>
  <c r="BH2758" i="1" s="1"/>
  <c r="BI2758" i="1" s="1"/>
  <c r="BF2760" i="1"/>
  <c r="BJ2758" i="1"/>
  <c r="BG2760" i="1" l="1"/>
  <c r="BH2759" i="1" s="1"/>
  <c r="BI2759" i="1" s="1"/>
  <c r="BF2761" i="1"/>
  <c r="BJ2759" i="1"/>
  <c r="BG2761" i="1" l="1"/>
  <c r="BH2760" i="1" s="1"/>
  <c r="BI2760" i="1" s="1"/>
  <c r="BF2762" i="1"/>
  <c r="BJ2760" i="1"/>
  <c r="BG2762" i="1" l="1"/>
  <c r="BH2761" i="1" s="1"/>
  <c r="BI2761" i="1" s="1"/>
  <c r="BF2763" i="1"/>
  <c r="BJ2761" i="1"/>
  <c r="BG2763" i="1" l="1"/>
  <c r="BH2762" i="1" s="1"/>
  <c r="BI2762" i="1" s="1"/>
  <c r="BF2764" i="1"/>
  <c r="BJ2762" i="1"/>
  <c r="BG2764" i="1" l="1"/>
  <c r="BH2763" i="1" s="1"/>
  <c r="BI2763" i="1" s="1"/>
  <c r="BF2765" i="1"/>
  <c r="BJ2763" i="1"/>
  <c r="BG2765" i="1" l="1"/>
  <c r="BH2764" i="1" s="1"/>
  <c r="BI2764" i="1" s="1"/>
  <c r="BF2766" i="1"/>
  <c r="BJ2764" i="1"/>
  <c r="BG2766" i="1" l="1"/>
  <c r="BH2765" i="1" s="1"/>
  <c r="BI2765" i="1" s="1"/>
  <c r="BF2767" i="1"/>
  <c r="BJ2765" i="1"/>
  <c r="BG2767" i="1" l="1"/>
  <c r="BH2766" i="1" s="1"/>
  <c r="BI2766" i="1" s="1"/>
  <c r="BF2768" i="1"/>
  <c r="BJ2766" i="1"/>
  <c r="BG2768" i="1" l="1"/>
  <c r="BH2767" i="1" s="1"/>
  <c r="BI2767" i="1" s="1"/>
  <c r="BF2769" i="1"/>
  <c r="BJ2767" i="1"/>
  <c r="BG2769" i="1" l="1"/>
  <c r="BH2768" i="1" s="1"/>
  <c r="BI2768" i="1" s="1"/>
  <c r="BF2770" i="1"/>
  <c r="BJ2768" i="1"/>
  <c r="BG2770" i="1" l="1"/>
  <c r="BH2769" i="1" s="1"/>
  <c r="BI2769" i="1" s="1"/>
  <c r="BF2771" i="1"/>
  <c r="BJ2769" i="1"/>
  <c r="BG2771" i="1" l="1"/>
  <c r="BH2770" i="1" s="1"/>
  <c r="BI2770" i="1" s="1"/>
  <c r="BF2772" i="1"/>
  <c r="BJ2770" i="1"/>
  <c r="BG2772" i="1" l="1"/>
  <c r="BH2771" i="1" s="1"/>
  <c r="BI2771" i="1" s="1"/>
  <c r="BF2773" i="1"/>
  <c r="BJ2771" i="1"/>
  <c r="BG2773" i="1" l="1"/>
  <c r="BH2772" i="1" s="1"/>
  <c r="BI2772" i="1" s="1"/>
  <c r="BF2774" i="1"/>
  <c r="BJ2772" i="1"/>
  <c r="BG2774" i="1" l="1"/>
  <c r="BH2773" i="1" s="1"/>
  <c r="BI2773" i="1" s="1"/>
  <c r="BF2775" i="1"/>
  <c r="BJ2773" i="1"/>
  <c r="BG2775" i="1" l="1"/>
  <c r="BH2774" i="1" s="1"/>
  <c r="BI2774" i="1" s="1"/>
  <c r="BF2776" i="1"/>
  <c r="BJ2774" i="1"/>
  <c r="BG2776" i="1" l="1"/>
  <c r="BH2775" i="1" s="1"/>
  <c r="BI2775" i="1" s="1"/>
  <c r="BF2777" i="1"/>
  <c r="BJ2775" i="1"/>
  <c r="BG2777" i="1" l="1"/>
  <c r="BH2776" i="1" s="1"/>
  <c r="BI2776" i="1" s="1"/>
  <c r="BF2778" i="1"/>
  <c r="BJ2776" i="1"/>
  <c r="BG2778" i="1" l="1"/>
  <c r="BH2777" i="1" s="1"/>
  <c r="BI2777" i="1" s="1"/>
  <c r="BF2779" i="1"/>
  <c r="BJ2777" i="1"/>
  <c r="BG2779" i="1" l="1"/>
  <c r="BH2778" i="1" s="1"/>
  <c r="BI2778" i="1" s="1"/>
  <c r="BF2780" i="1"/>
  <c r="BJ2778" i="1"/>
  <c r="BG2780" i="1" l="1"/>
  <c r="BH2779" i="1" s="1"/>
  <c r="BI2779" i="1" s="1"/>
  <c r="BF2781" i="1"/>
  <c r="BJ2779" i="1"/>
  <c r="BG2781" i="1" l="1"/>
  <c r="BH2780" i="1" s="1"/>
  <c r="BI2780" i="1" s="1"/>
  <c r="BF2782" i="1"/>
  <c r="BJ2780" i="1"/>
  <c r="BG2782" i="1" l="1"/>
  <c r="BH2781" i="1" s="1"/>
  <c r="BI2781" i="1" s="1"/>
  <c r="BF2783" i="1"/>
  <c r="BJ2781" i="1"/>
  <c r="BG2783" i="1" l="1"/>
  <c r="BH2782" i="1" s="1"/>
  <c r="BI2782" i="1" s="1"/>
  <c r="BF2784" i="1"/>
  <c r="BJ2782" i="1"/>
  <c r="BG2784" i="1" l="1"/>
  <c r="BH2783" i="1" s="1"/>
  <c r="BI2783" i="1" s="1"/>
  <c r="BF2785" i="1"/>
  <c r="BJ2783" i="1"/>
  <c r="BG2785" i="1" l="1"/>
  <c r="BH2784" i="1" s="1"/>
  <c r="BI2784" i="1" s="1"/>
  <c r="BF2786" i="1"/>
  <c r="BJ2784" i="1"/>
  <c r="BG2786" i="1" l="1"/>
  <c r="BH2785" i="1" s="1"/>
  <c r="BI2785" i="1" s="1"/>
  <c r="BF2787" i="1"/>
  <c r="BJ2785" i="1"/>
  <c r="BG2787" i="1" l="1"/>
  <c r="BH2786" i="1" s="1"/>
  <c r="BI2786" i="1" s="1"/>
  <c r="BF2788" i="1"/>
  <c r="BJ2786" i="1"/>
  <c r="BG2788" i="1" l="1"/>
  <c r="BH2787" i="1" s="1"/>
  <c r="BI2787" i="1" s="1"/>
  <c r="BF2789" i="1"/>
  <c r="BJ2787" i="1"/>
  <c r="BG2789" i="1" l="1"/>
  <c r="BH2788" i="1" s="1"/>
  <c r="BI2788" i="1" s="1"/>
  <c r="BF2790" i="1"/>
  <c r="BJ2788" i="1"/>
  <c r="BG2790" i="1" l="1"/>
  <c r="BH2789" i="1" s="1"/>
  <c r="BI2789" i="1" s="1"/>
  <c r="BF2791" i="1"/>
  <c r="BJ2789" i="1"/>
  <c r="BG2791" i="1" l="1"/>
  <c r="BH2790" i="1" s="1"/>
  <c r="BI2790" i="1" s="1"/>
  <c r="BF2792" i="1"/>
  <c r="BJ2790" i="1"/>
  <c r="BG2792" i="1" l="1"/>
  <c r="BH2791" i="1" s="1"/>
  <c r="BI2791" i="1" s="1"/>
  <c r="BF2793" i="1"/>
  <c r="BJ2791" i="1"/>
  <c r="BG2793" i="1" l="1"/>
  <c r="BH2792" i="1" s="1"/>
  <c r="BI2792" i="1" s="1"/>
  <c r="BF2794" i="1"/>
  <c r="BJ2792" i="1"/>
  <c r="BG2794" i="1" l="1"/>
  <c r="BH2793" i="1" s="1"/>
  <c r="BI2793" i="1" s="1"/>
  <c r="BF2795" i="1"/>
  <c r="BJ2793" i="1"/>
  <c r="BG2795" i="1" l="1"/>
  <c r="BH2794" i="1" s="1"/>
  <c r="BI2794" i="1" s="1"/>
  <c r="BF2796" i="1"/>
  <c r="BJ2794" i="1"/>
  <c r="BG2796" i="1" l="1"/>
  <c r="BH2795" i="1" s="1"/>
  <c r="BI2795" i="1" s="1"/>
  <c r="BF2797" i="1"/>
  <c r="BJ2795" i="1"/>
  <c r="BG2797" i="1" l="1"/>
  <c r="BH2796" i="1" s="1"/>
  <c r="BI2796" i="1" s="1"/>
  <c r="BF2798" i="1"/>
  <c r="BJ2796" i="1"/>
  <c r="BG2798" i="1" l="1"/>
  <c r="BH2797" i="1" s="1"/>
  <c r="BI2797" i="1" s="1"/>
  <c r="BF2799" i="1"/>
  <c r="BJ2797" i="1"/>
  <c r="BG2799" i="1" l="1"/>
  <c r="BH2798" i="1" s="1"/>
  <c r="BI2798" i="1" s="1"/>
  <c r="BF2800" i="1"/>
  <c r="BJ2798" i="1"/>
  <c r="BG2800" i="1" l="1"/>
  <c r="BH2799" i="1" s="1"/>
  <c r="BI2799" i="1" s="1"/>
  <c r="BF2801" i="1"/>
  <c r="BJ2799" i="1"/>
  <c r="BG2801" i="1" l="1"/>
  <c r="BH2800" i="1" s="1"/>
  <c r="BI2800" i="1" s="1"/>
  <c r="BF2802" i="1"/>
  <c r="BJ2800" i="1"/>
  <c r="BG2802" i="1" l="1"/>
  <c r="BH2801" i="1" s="1"/>
  <c r="BI2801" i="1" s="1"/>
  <c r="BF2803" i="1"/>
  <c r="BJ2801" i="1"/>
  <c r="BG2803" i="1" l="1"/>
  <c r="BH2802" i="1" s="1"/>
  <c r="BI2802" i="1" s="1"/>
  <c r="BF2804" i="1"/>
  <c r="BJ2802" i="1"/>
  <c r="BG2804" i="1" l="1"/>
  <c r="BH2803" i="1" s="1"/>
  <c r="BI2803" i="1" s="1"/>
  <c r="BF2805" i="1"/>
  <c r="BJ2803" i="1"/>
  <c r="BG2805" i="1" l="1"/>
  <c r="BH2804" i="1" s="1"/>
  <c r="BI2804" i="1" s="1"/>
  <c r="BF2806" i="1"/>
  <c r="BJ2804" i="1"/>
  <c r="BG2806" i="1" l="1"/>
  <c r="BH2805" i="1" s="1"/>
  <c r="BI2805" i="1" s="1"/>
  <c r="BF2807" i="1"/>
  <c r="BJ2805" i="1"/>
  <c r="BG2807" i="1" l="1"/>
  <c r="BH2806" i="1" s="1"/>
  <c r="BI2806" i="1" s="1"/>
  <c r="BF2808" i="1"/>
  <c r="BJ2806" i="1"/>
  <c r="BG2808" i="1" l="1"/>
  <c r="BH2807" i="1" s="1"/>
  <c r="BI2807" i="1" s="1"/>
  <c r="BF2809" i="1"/>
  <c r="BJ2807" i="1"/>
  <c r="BG2809" i="1" l="1"/>
  <c r="BH2808" i="1" s="1"/>
  <c r="BI2808" i="1" s="1"/>
  <c r="BF2810" i="1"/>
  <c r="BJ2808" i="1"/>
  <c r="BG2810" i="1" l="1"/>
  <c r="BH2809" i="1" s="1"/>
  <c r="BI2809" i="1" s="1"/>
  <c r="BF2811" i="1"/>
  <c r="BJ2809" i="1"/>
  <c r="BG2811" i="1" l="1"/>
  <c r="BH2810" i="1" s="1"/>
  <c r="BI2810" i="1" s="1"/>
  <c r="BF2812" i="1"/>
  <c r="BJ2810" i="1"/>
  <c r="BG2812" i="1" l="1"/>
  <c r="BH2811" i="1" s="1"/>
  <c r="BF2813" i="1"/>
  <c r="BJ2811" i="1"/>
  <c r="BI2811" i="1"/>
  <c r="BG2813" i="1" l="1"/>
  <c r="BH2812" i="1" s="1"/>
  <c r="BI2812" i="1" s="1"/>
  <c r="BF2814" i="1"/>
  <c r="BJ2812" i="1"/>
  <c r="BG2814" i="1" l="1"/>
  <c r="BH2813" i="1" s="1"/>
  <c r="BI2813" i="1" s="1"/>
  <c r="BF2815" i="1"/>
  <c r="BJ2813" i="1"/>
  <c r="BG2815" i="1" l="1"/>
  <c r="BH2814" i="1" s="1"/>
  <c r="BI2814" i="1" s="1"/>
  <c r="BF2816" i="1"/>
  <c r="BJ2814" i="1"/>
  <c r="BG2816" i="1" l="1"/>
  <c r="BH2815" i="1" s="1"/>
  <c r="BI2815" i="1" s="1"/>
  <c r="BF2817" i="1"/>
  <c r="BJ2815" i="1"/>
  <c r="BG2817" i="1" l="1"/>
  <c r="BH2816" i="1" s="1"/>
  <c r="BI2816" i="1" s="1"/>
  <c r="BF2818" i="1"/>
  <c r="BJ2816" i="1"/>
  <c r="BG2818" i="1" l="1"/>
  <c r="BH2817" i="1" s="1"/>
  <c r="BI2817" i="1" s="1"/>
  <c r="BF2819" i="1"/>
  <c r="BJ2817" i="1"/>
  <c r="BG2819" i="1" l="1"/>
  <c r="BH2818" i="1" s="1"/>
  <c r="BI2818" i="1" s="1"/>
  <c r="BF2820" i="1"/>
  <c r="BJ2818" i="1"/>
  <c r="BG2820" i="1" l="1"/>
  <c r="BH2819" i="1" s="1"/>
  <c r="BI2819" i="1" s="1"/>
  <c r="BF2821" i="1"/>
  <c r="BJ2819" i="1"/>
  <c r="BG2821" i="1" l="1"/>
  <c r="BH2820" i="1" s="1"/>
  <c r="BI2820" i="1" s="1"/>
  <c r="BF2822" i="1"/>
  <c r="BJ2820" i="1"/>
  <c r="BG2822" i="1" l="1"/>
  <c r="BH2821" i="1" s="1"/>
  <c r="BI2821" i="1" s="1"/>
  <c r="BF2823" i="1"/>
  <c r="BJ2821" i="1"/>
  <c r="BG2823" i="1" l="1"/>
  <c r="BH2822" i="1" s="1"/>
  <c r="BI2822" i="1" s="1"/>
  <c r="BF2824" i="1"/>
  <c r="BJ2822" i="1"/>
  <c r="BG2824" i="1" l="1"/>
  <c r="BH2823" i="1" s="1"/>
  <c r="BI2823" i="1" s="1"/>
  <c r="BF2825" i="1"/>
  <c r="BJ2823" i="1"/>
  <c r="BG2825" i="1" l="1"/>
  <c r="BH2824" i="1" s="1"/>
  <c r="BI2824" i="1" s="1"/>
  <c r="BF2826" i="1"/>
  <c r="BJ2824" i="1"/>
  <c r="BG2826" i="1" l="1"/>
  <c r="BH2825" i="1" s="1"/>
  <c r="BI2825" i="1" s="1"/>
  <c r="BF2827" i="1"/>
  <c r="BJ2825" i="1"/>
  <c r="BG2827" i="1" l="1"/>
  <c r="BH2826" i="1" s="1"/>
  <c r="BI2826" i="1" s="1"/>
  <c r="BF2828" i="1"/>
  <c r="BJ2826" i="1"/>
  <c r="BG2828" i="1" l="1"/>
  <c r="BH2827" i="1" s="1"/>
  <c r="BI2827" i="1" s="1"/>
  <c r="BF2829" i="1"/>
  <c r="BJ2827" i="1"/>
  <c r="BG2829" i="1" l="1"/>
  <c r="BH2828" i="1" s="1"/>
  <c r="BI2828" i="1" s="1"/>
  <c r="BF2830" i="1"/>
  <c r="BJ2828" i="1"/>
  <c r="BG2830" i="1" l="1"/>
  <c r="BH2829" i="1" s="1"/>
  <c r="BI2829" i="1" s="1"/>
  <c r="BF2831" i="1"/>
  <c r="BJ2829" i="1"/>
  <c r="BG2831" i="1" l="1"/>
  <c r="BH2830" i="1" s="1"/>
  <c r="BI2830" i="1" s="1"/>
  <c r="BF2832" i="1"/>
  <c r="BJ2830" i="1"/>
  <c r="BG2832" i="1" l="1"/>
  <c r="BH2831" i="1" s="1"/>
  <c r="BI2831" i="1" s="1"/>
  <c r="BF2833" i="1"/>
  <c r="BJ2831" i="1"/>
  <c r="BG2833" i="1" l="1"/>
  <c r="BH2832" i="1" s="1"/>
  <c r="BI2832" i="1" s="1"/>
  <c r="BF2834" i="1"/>
  <c r="BJ2832" i="1"/>
  <c r="BG2834" i="1" l="1"/>
  <c r="BH2833" i="1" s="1"/>
  <c r="BI2833" i="1" s="1"/>
  <c r="BF2835" i="1"/>
  <c r="BJ2833" i="1"/>
  <c r="BG2835" i="1" l="1"/>
  <c r="BH2834" i="1" s="1"/>
  <c r="BI2834" i="1" s="1"/>
  <c r="BF2836" i="1"/>
  <c r="BJ2834" i="1"/>
  <c r="BG2836" i="1" l="1"/>
  <c r="BH2835" i="1" s="1"/>
  <c r="BI2835" i="1" s="1"/>
  <c r="BF2837" i="1"/>
  <c r="BJ2835" i="1"/>
  <c r="BG2837" i="1" l="1"/>
  <c r="BH2836" i="1" s="1"/>
  <c r="BI2836" i="1" s="1"/>
  <c r="BF2838" i="1"/>
  <c r="BJ2836" i="1"/>
  <c r="BG2838" i="1" l="1"/>
  <c r="BH2837" i="1" s="1"/>
  <c r="BI2837" i="1" s="1"/>
  <c r="BF2839" i="1"/>
  <c r="BJ2837" i="1"/>
  <c r="BG2839" i="1" l="1"/>
  <c r="BH2838" i="1" s="1"/>
  <c r="BI2838" i="1" s="1"/>
  <c r="BF2840" i="1"/>
  <c r="BJ2838" i="1"/>
  <c r="BG2840" i="1" l="1"/>
  <c r="BH2839" i="1" s="1"/>
  <c r="BI2839" i="1" s="1"/>
  <c r="BF2841" i="1"/>
  <c r="BJ2839" i="1"/>
  <c r="BG2841" i="1" l="1"/>
  <c r="BH2840" i="1" s="1"/>
  <c r="BI2840" i="1" s="1"/>
  <c r="BF2842" i="1"/>
  <c r="BJ2840" i="1"/>
  <c r="BG2842" i="1" l="1"/>
  <c r="BH2841" i="1" s="1"/>
  <c r="BI2841" i="1" s="1"/>
  <c r="BF2843" i="1"/>
  <c r="BJ2841" i="1"/>
  <c r="BG2843" i="1" l="1"/>
  <c r="BH2842" i="1" s="1"/>
  <c r="BI2842" i="1" s="1"/>
  <c r="BF2844" i="1"/>
  <c r="BJ2842" i="1"/>
  <c r="BG2844" i="1" l="1"/>
  <c r="BH2843" i="1" s="1"/>
  <c r="BI2843" i="1" s="1"/>
  <c r="BF2845" i="1"/>
  <c r="BJ2843" i="1"/>
  <c r="BG2845" i="1" l="1"/>
  <c r="BH2844" i="1" s="1"/>
  <c r="BI2844" i="1" s="1"/>
  <c r="BF2846" i="1"/>
  <c r="BJ2844" i="1"/>
  <c r="BG2846" i="1" l="1"/>
  <c r="BH2845" i="1" s="1"/>
  <c r="BI2845" i="1" s="1"/>
  <c r="BF2847" i="1"/>
  <c r="BJ2845" i="1"/>
  <c r="BG2847" i="1" l="1"/>
  <c r="BH2846" i="1" s="1"/>
  <c r="BI2846" i="1" s="1"/>
  <c r="BF2848" i="1"/>
  <c r="BJ2846" i="1"/>
  <c r="BG2848" i="1" l="1"/>
  <c r="BH2847" i="1" s="1"/>
  <c r="BI2847" i="1" s="1"/>
  <c r="BF2849" i="1"/>
  <c r="BJ2847" i="1"/>
  <c r="BG2849" i="1" l="1"/>
  <c r="BH2848" i="1" s="1"/>
  <c r="BI2848" i="1" s="1"/>
  <c r="BF2850" i="1"/>
  <c r="BJ2848" i="1"/>
  <c r="BG2850" i="1" l="1"/>
  <c r="BH2849" i="1" s="1"/>
  <c r="BI2849" i="1" s="1"/>
  <c r="BF2851" i="1"/>
  <c r="BJ2849" i="1"/>
  <c r="BG2851" i="1" l="1"/>
  <c r="BH2850" i="1" s="1"/>
  <c r="BI2850" i="1" s="1"/>
  <c r="BF2852" i="1"/>
  <c r="BJ2850" i="1"/>
  <c r="BG2852" i="1" l="1"/>
  <c r="BH2851" i="1" s="1"/>
  <c r="BI2851" i="1" s="1"/>
  <c r="BF2853" i="1"/>
  <c r="BJ2851" i="1"/>
  <c r="BG2853" i="1" l="1"/>
  <c r="BH2852" i="1" s="1"/>
  <c r="BI2852" i="1" s="1"/>
  <c r="BF2854" i="1"/>
  <c r="BJ2852" i="1"/>
  <c r="BG2854" i="1" l="1"/>
  <c r="BH2853" i="1" s="1"/>
  <c r="BI2853" i="1" s="1"/>
  <c r="BF2855" i="1"/>
  <c r="BJ2853" i="1"/>
  <c r="BG2855" i="1" l="1"/>
  <c r="BH2854" i="1" s="1"/>
  <c r="BI2854" i="1" s="1"/>
  <c r="BF2856" i="1"/>
  <c r="BJ2854" i="1"/>
  <c r="BG2856" i="1" l="1"/>
  <c r="BH2855" i="1" s="1"/>
  <c r="BI2855" i="1" s="1"/>
  <c r="BF2857" i="1"/>
  <c r="BJ2855" i="1"/>
  <c r="BG2857" i="1" l="1"/>
  <c r="BH2856" i="1" s="1"/>
  <c r="BI2856" i="1" s="1"/>
  <c r="BF2858" i="1"/>
  <c r="BJ2856" i="1"/>
  <c r="BG2858" i="1" l="1"/>
  <c r="BH2857" i="1" s="1"/>
  <c r="BI2857" i="1" s="1"/>
  <c r="BF2859" i="1"/>
  <c r="BJ2857" i="1"/>
  <c r="BG2859" i="1" l="1"/>
  <c r="BH2858" i="1" s="1"/>
  <c r="BI2858" i="1" s="1"/>
  <c r="BF2860" i="1"/>
  <c r="BJ2858" i="1"/>
  <c r="BG2860" i="1" l="1"/>
  <c r="BH2859" i="1" s="1"/>
  <c r="BI2859" i="1" s="1"/>
  <c r="BF2861" i="1"/>
  <c r="BJ2859" i="1"/>
  <c r="BG2861" i="1" l="1"/>
  <c r="BH2860" i="1" s="1"/>
  <c r="BI2860" i="1" s="1"/>
  <c r="BF2862" i="1"/>
  <c r="BJ2860" i="1"/>
  <c r="BG2862" i="1" l="1"/>
  <c r="BH2861" i="1" s="1"/>
  <c r="BI2861" i="1" s="1"/>
  <c r="BF2863" i="1"/>
  <c r="BJ2861" i="1"/>
  <c r="BG2863" i="1" l="1"/>
  <c r="BH2862" i="1" s="1"/>
  <c r="BI2862" i="1" s="1"/>
  <c r="BF2864" i="1"/>
  <c r="BJ2862" i="1"/>
  <c r="BG2864" i="1" l="1"/>
  <c r="BH2863" i="1" s="1"/>
  <c r="BI2863" i="1" s="1"/>
  <c r="BF2865" i="1"/>
  <c r="BJ2863" i="1"/>
  <c r="BG2865" i="1" l="1"/>
  <c r="BH2864" i="1" s="1"/>
  <c r="BI2864" i="1" s="1"/>
  <c r="BF2866" i="1"/>
  <c r="BJ2864" i="1"/>
  <c r="BG2866" i="1" l="1"/>
  <c r="BH2865" i="1" s="1"/>
  <c r="BI2865" i="1" s="1"/>
  <c r="BF2867" i="1"/>
  <c r="BJ2865" i="1"/>
  <c r="BG2867" i="1" l="1"/>
  <c r="BH2866" i="1" s="1"/>
  <c r="BI2866" i="1" s="1"/>
  <c r="BF2868" i="1"/>
  <c r="BJ2866" i="1"/>
  <c r="BG2868" i="1" l="1"/>
  <c r="BH2867" i="1" s="1"/>
  <c r="BI2867" i="1" s="1"/>
  <c r="BF2869" i="1"/>
  <c r="BJ2867" i="1"/>
  <c r="BG2869" i="1" l="1"/>
  <c r="BH2868" i="1" s="1"/>
  <c r="BI2868" i="1" s="1"/>
  <c r="BF2870" i="1"/>
  <c r="BJ2868" i="1"/>
  <c r="BG2870" i="1" l="1"/>
  <c r="BH2869" i="1" s="1"/>
  <c r="BI2869" i="1" s="1"/>
  <c r="BF2871" i="1"/>
  <c r="BJ2869" i="1"/>
  <c r="BG2871" i="1" l="1"/>
  <c r="BH2870" i="1" s="1"/>
  <c r="BI2870" i="1" s="1"/>
  <c r="BF2872" i="1"/>
  <c r="BJ2870" i="1"/>
  <c r="BG2872" i="1" l="1"/>
  <c r="BH2871" i="1" s="1"/>
  <c r="BI2871" i="1" s="1"/>
  <c r="BF2873" i="1"/>
  <c r="BJ2871" i="1"/>
  <c r="BG2873" i="1" l="1"/>
  <c r="BH2872" i="1" s="1"/>
  <c r="BI2872" i="1" s="1"/>
  <c r="BF2874" i="1"/>
  <c r="BJ2872" i="1"/>
  <c r="BG2874" i="1" l="1"/>
  <c r="BH2873" i="1" s="1"/>
  <c r="BI2873" i="1" s="1"/>
  <c r="BF2875" i="1"/>
  <c r="BJ2873" i="1"/>
  <c r="BG2875" i="1" l="1"/>
  <c r="BH2874" i="1" s="1"/>
  <c r="BI2874" i="1" s="1"/>
  <c r="BF2876" i="1"/>
  <c r="BJ2874" i="1"/>
  <c r="BG2876" i="1" l="1"/>
  <c r="BH2875" i="1" s="1"/>
  <c r="BI2875" i="1" s="1"/>
  <c r="BF2877" i="1"/>
  <c r="BJ2875" i="1"/>
  <c r="BG2877" i="1" l="1"/>
  <c r="BH2876" i="1" s="1"/>
  <c r="BI2876" i="1" s="1"/>
  <c r="BF2878" i="1"/>
  <c r="BJ2876" i="1"/>
  <c r="BG2878" i="1" l="1"/>
  <c r="BH2877" i="1" s="1"/>
  <c r="BI2877" i="1" s="1"/>
  <c r="BF2879" i="1"/>
  <c r="BJ2877" i="1"/>
  <c r="BG2879" i="1" l="1"/>
  <c r="BH2878" i="1" s="1"/>
  <c r="BI2878" i="1" s="1"/>
  <c r="BF2880" i="1"/>
  <c r="BJ2878" i="1"/>
  <c r="BG2880" i="1" l="1"/>
  <c r="BH2879" i="1" s="1"/>
  <c r="BI2879" i="1" s="1"/>
  <c r="BF2881" i="1"/>
  <c r="BJ2879" i="1"/>
  <c r="BG2881" i="1" l="1"/>
  <c r="BH2880" i="1" s="1"/>
  <c r="BI2880" i="1" s="1"/>
  <c r="BF2882" i="1"/>
  <c r="BJ2880" i="1"/>
  <c r="BG2882" i="1" l="1"/>
  <c r="BH2881" i="1" s="1"/>
  <c r="BI2881" i="1" s="1"/>
  <c r="BF2883" i="1"/>
  <c r="BJ2881" i="1"/>
  <c r="BG2883" i="1" l="1"/>
  <c r="BH2882" i="1" s="1"/>
  <c r="BI2882" i="1" s="1"/>
  <c r="BF2884" i="1"/>
  <c r="BJ2882" i="1"/>
  <c r="BG2884" i="1" l="1"/>
  <c r="BH2883" i="1" s="1"/>
  <c r="BI2883" i="1" s="1"/>
  <c r="BF2885" i="1"/>
  <c r="BJ2883" i="1"/>
  <c r="BG2885" i="1" l="1"/>
  <c r="BH2884" i="1" s="1"/>
  <c r="BI2884" i="1" s="1"/>
  <c r="BF2886" i="1"/>
  <c r="BJ2884" i="1"/>
  <c r="BG2886" i="1" l="1"/>
  <c r="BH2885" i="1" s="1"/>
  <c r="BI2885" i="1" s="1"/>
  <c r="BF2887" i="1"/>
  <c r="BJ2885" i="1"/>
  <c r="BG2887" i="1" l="1"/>
  <c r="BH2886" i="1" s="1"/>
  <c r="BI2886" i="1" s="1"/>
  <c r="BF2888" i="1"/>
  <c r="BJ2886" i="1"/>
  <c r="BG2888" i="1" l="1"/>
  <c r="BH2887" i="1" s="1"/>
  <c r="BI2887" i="1" s="1"/>
  <c r="BF2889" i="1"/>
  <c r="BJ2887" i="1"/>
  <c r="BG2889" i="1" l="1"/>
  <c r="BH2888" i="1" s="1"/>
  <c r="BI2888" i="1" s="1"/>
  <c r="BF2890" i="1"/>
  <c r="BJ2888" i="1"/>
  <c r="BG2890" i="1" l="1"/>
  <c r="BH2889" i="1" s="1"/>
  <c r="BI2889" i="1" s="1"/>
  <c r="BF2891" i="1"/>
  <c r="BJ2889" i="1"/>
  <c r="BG2891" i="1" l="1"/>
  <c r="BH2890" i="1" s="1"/>
  <c r="BI2890" i="1" s="1"/>
  <c r="BF2892" i="1"/>
  <c r="BJ2890" i="1"/>
  <c r="BG2892" i="1" l="1"/>
  <c r="BH2891" i="1" s="1"/>
  <c r="BI2891" i="1" s="1"/>
  <c r="BF2893" i="1"/>
  <c r="BJ2891" i="1"/>
  <c r="BG2893" i="1" l="1"/>
  <c r="BH2892" i="1" s="1"/>
  <c r="BI2892" i="1" s="1"/>
  <c r="BF2894" i="1"/>
  <c r="BJ2892" i="1"/>
  <c r="BG2894" i="1" l="1"/>
  <c r="BH2893" i="1" s="1"/>
  <c r="BI2893" i="1" s="1"/>
  <c r="BF2895" i="1"/>
  <c r="BJ2893" i="1"/>
  <c r="BF2896" i="1" l="1"/>
  <c r="BG2895" i="1"/>
  <c r="BH2894" i="1" s="1"/>
  <c r="BI2894" i="1" s="1"/>
  <c r="BJ2894" i="1"/>
  <c r="BJ2895" i="1" l="1"/>
  <c r="BG2896" i="1"/>
  <c r="BF2897" i="1"/>
  <c r="BG2897" i="1" l="1"/>
  <c r="BH2896" i="1" s="1"/>
  <c r="BI2896" i="1" s="1"/>
  <c r="BF2898" i="1"/>
  <c r="BJ2896" i="1"/>
  <c r="BH2895" i="1"/>
  <c r="BI2895" i="1" s="1"/>
  <c r="BG2898" i="1" l="1"/>
  <c r="BH2897" i="1" s="1"/>
  <c r="BI2897" i="1" s="1"/>
  <c r="BF2899" i="1"/>
  <c r="BJ2897" i="1"/>
  <c r="BG2899" i="1" l="1"/>
  <c r="BH2898" i="1" s="1"/>
  <c r="BI2898" i="1" s="1"/>
  <c r="BF2900" i="1"/>
  <c r="BJ2898" i="1"/>
  <c r="BG2900" i="1" l="1"/>
  <c r="BH2899" i="1" s="1"/>
  <c r="BI2899" i="1" s="1"/>
  <c r="BF2901" i="1"/>
  <c r="BJ2899" i="1"/>
  <c r="BG2901" i="1" l="1"/>
  <c r="BH2900" i="1" s="1"/>
  <c r="BI2900" i="1" s="1"/>
  <c r="BF2902" i="1"/>
  <c r="BJ2900" i="1"/>
  <c r="BG2902" i="1" l="1"/>
  <c r="BH2901" i="1" s="1"/>
  <c r="BI2901" i="1" s="1"/>
  <c r="BF2903" i="1"/>
  <c r="BJ2901" i="1"/>
  <c r="BG2903" i="1" l="1"/>
  <c r="BH2902" i="1" s="1"/>
  <c r="BI2902" i="1" s="1"/>
  <c r="BF2904" i="1"/>
  <c r="BJ2902" i="1"/>
  <c r="BG2904" i="1" l="1"/>
  <c r="BH2903" i="1" s="1"/>
  <c r="BI2903" i="1" s="1"/>
  <c r="BF2905" i="1"/>
  <c r="BJ2903" i="1"/>
  <c r="BG2905" i="1" l="1"/>
  <c r="BH2904" i="1" s="1"/>
  <c r="BI2904" i="1" s="1"/>
  <c r="BF2906" i="1"/>
  <c r="BJ2904" i="1"/>
  <c r="BG2906" i="1" l="1"/>
  <c r="BH2905" i="1" s="1"/>
  <c r="BI2905" i="1" s="1"/>
  <c r="BF2907" i="1"/>
  <c r="BJ2905" i="1"/>
  <c r="BG2907" i="1" l="1"/>
  <c r="BH2906" i="1" s="1"/>
  <c r="BI2906" i="1" s="1"/>
  <c r="BF2908" i="1"/>
  <c r="BJ2906" i="1"/>
  <c r="BG2908" i="1" l="1"/>
  <c r="BH2907" i="1" s="1"/>
  <c r="BI2907" i="1" s="1"/>
  <c r="BF2909" i="1"/>
  <c r="BJ2907" i="1"/>
  <c r="BG2909" i="1" l="1"/>
  <c r="BH2908" i="1" s="1"/>
  <c r="BI2908" i="1" s="1"/>
  <c r="BF2910" i="1"/>
  <c r="BJ2908" i="1"/>
  <c r="BG2910" i="1" l="1"/>
  <c r="BH2909" i="1" s="1"/>
  <c r="BF2911" i="1"/>
  <c r="BJ2909" i="1"/>
  <c r="BI2909" i="1"/>
  <c r="BG2911" i="1" l="1"/>
  <c r="BH2910" i="1" s="1"/>
  <c r="BI2910" i="1" s="1"/>
  <c r="BF2912" i="1"/>
  <c r="BJ2910" i="1"/>
  <c r="BG2912" i="1" l="1"/>
  <c r="BH2911" i="1" s="1"/>
  <c r="BI2911" i="1" s="1"/>
  <c r="BF2913" i="1"/>
  <c r="BJ2911" i="1"/>
  <c r="BG2913" i="1" l="1"/>
  <c r="BH2912" i="1" s="1"/>
  <c r="BI2912" i="1" s="1"/>
  <c r="BF2914" i="1"/>
  <c r="BJ2912" i="1"/>
  <c r="BG2914" i="1" l="1"/>
  <c r="BH2913" i="1" s="1"/>
  <c r="BI2913" i="1" s="1"/>
  <c r="BF2915" i="1"/>
  <c r="BJ2913" i="1"/>
  <c r="BG2915" i="1" l="1"/>
  <c r="BH2914" i="1" s="1"/>
  <c r="BI2914" i="1" s="1"/>
  <c r="BF2916" i="1"/>
  <c r="BJ2914" i="1"/>
  <c r="BG2916" i="1" l="1"/>
  <c r="BH2915" i="1" s="1"/>
  <c r="BI2915" i="1" s="1"/>
  <c r="BF2917" i="1"/>
  <c r="BJ2915" i="1"/>
  <c r="BG2917" i="1" l="1"/>
  <c r="BH2916" i="1" s="1"/>
  <c r="BI2916" i="1" s="1"/>
  <c r="BF2918" i="1"/>
  <c r="BJ2916" i="1"/>
  <c r="BG2918" i="1" l="1"/>
  <c r="BH2917" i="1" s="1"/>
  <c r="BI2917" i="1" s="1"/>
  <c r="BF2919" i="1"/>
  <c r="BJ2917" i="1"/>
  <c r="BG2919" i="1" l="1"/>
  <c r="BH2918" i="1" s="1"/>
  <c r="BI2918" i="1" s="1"/>
  <c r="BF2920" i="1"/>
  <c r="BJ2918" i="1"/>
  <c r="BG2920" i="1" l="1"/>
  <c r="BH2919" i="1" s="1"/>
  <c r="BI2919" i="1" s="1"/>
  <c r="BF2921" i="1"/>
  <c r="BJ2919" i="1"/>
  <c r="BG2921" i="1" l="1"/>
  <c r="BH2920" i="1" s="1"/>
  <c r="BI2920" i="1" s="1"/>
  <c r="BF2922" i="1"/>
  <c r="BJ2920" i="1"/>
  <c r="BG2922" i="1" l="1"/>
  <c r="BH2921" i="1" s="1"/>
  <c r="BI2921" i="1" s="1"/>
  <c r="BF2923" i="1"/>
  <c r="BJ2921" i="1"/>
  <c r="BG2923" i="1" l="1"/>
  <c r="BH2922" i="1" s="1"/>
  <c r="BI2922" i="1" s="1"/>
  <c r="BF2924" i="1"/>
  <c r="BJ2922" i="1"/>
  <c r="BG2924" i="1" l="1"/>
  <c r="BH2923" i="1" s="1"/>
  <c r="BI2923" i="1" s="1"/>
  <c r="BF2925" i="1"/>
  <c r="BJ2923" i="1"/>
  <c r="BG2925" i="1" l="1"/>
  <c r="BH2924" i="1" s="1"/>
  <c r="BI2924" i="1" s="1"/>
  <c r="BF2926" i="1"/>
  <c r="BJ2924" i="1"/>
  <c r="BG2926" i="1" l="1"/>
  <c r="BH2925" i="1" s="1"/>
  <c r="BI2925" i="1" s="1"/>
  <c r="BF2927" i="1"/>
  <c r="BJ2925" i="1"/>
  <c r="BG2927" i="1" l="1"/>
  <c r="BH2926" i="1" s="1"/>
  <c r="BI2926" i="1" s="1"/>
  <c r="BF2928" i="1"/>
  <c r="BJ2926" i="1"/>
  <c r="BG2928" i="1" l="1"/>
  <c r="BH2927" i="1" s="1"/>
  <c r="BI2927" i="1" s="1"/>
  <c r="BF2929" i="1"/>
  <c r="BJ2927" i="1"/>
  <c r="BG2929" i="1" l="1"/>
  <c r="BH2928" i="1" s="1"/>
  <c r="BI2928" i="1" s="1"/>
  <c r="BF2930" i="1"/>
  <c r="BJ2928" i="1"/>
  <c r="BG2930" i="1" l="1"/>
  <c r="BH2929" i="1" s="1"/>
  <c r="BI2929" i="1" s="1"/>
  <c r="BF2931" i="1"/>
  <c r="BJ2929" i="1"/>
  <c r="BG2931" i="1" l="1"/>
  <c r="BH2930" i="1" s="1"/>
  <c r="BI2930" i="1" s="1"/>
  <c r="BF2932" i="1"/>
  <c r="BJ2930" i="1"/>
  <c r="BG2932" i="1" l="1"/>
  <c r="BH2931" i="1" s="1"/>
  <c r="BI2931" i="1" s="1"/>
  <c r="BF2933" i="1"/>
  <c r="BJ2931" i="1"/>
  <c r="BG2933" i="1" l="1"/>
  <c r="BH2932" i="1" s="1"/>
  <c r="BI2932" i="1" s="1"/>
  <c r="BF2934" i="1"/>
  <c r="BJ2932" i="1"/>
  <c r="BG2934" i="1" l="1"/>
  <c r="BH2933" i="1" s="1"/>
  <c r="BI2933" i="1" s="1"/>
  <c r="BF2935" i="1"/>
  <c r="BJ2933" i="1"/>
  <c r="BG2935" i="1" l="1"/>
  <c r="BH2934" i="1" s="1"/>
  <c r="BI2934" i="1" s="1"/>
  <c r="BF2936" i="1"/>
  <c r="BJ2934" i="1"/>
  <c r="BG2936" i="1" l="1"/>
  <c r="BH2935" i="1" s="1"/>
  <c r="BI2935" i="1" s="1"/>
  <c r="BF2937" i="1"/>
  <c r="BJ2935" i="1"/>
  <c r="BG2937" i="1" l="1"/>
  <c r="BH2936" i="1" s="1"/>
  <c r="BI2936" i="1" s="1"/>
  <c r="BF2938" i="1"/>
  <c r="BJ2936" i="1"/>
  <c r="BG2938" i="1" l="1"/>
  <c r="BH2937" i="1" s="1"/>
  <c r="BI2937" i="1" s="1"/>
  <c r="BF2939" i="1"/>
  <c r="BJ2937" i="1"/>
  <c r="BG2939" i="1" l="1"/>
  <c r="BH2938" i="1" s="1"/>
  <c r="BI2938" i="1" s="1"/>
  <c r="BF2940" i="1"/>
  <c r="BJ2938" i="1"/>
  <c r="BG2940" i="1" l="1"/>
  <c r="BH2939" i="1" s="1"/>
  <c r="BI2939" i="1" s="1"/>
  <c r="BF2941" i="1"/>
  <c r="BJ2939" i="1"/>
  <c r="BG2941" i="1" l="1"/>
  <c r="BH2940" i="1" s="1"/>
  <c r="BI2940" i="1" s="1"/>
  <c r="BF2942" i="1"/>
  <c r="BJ2940" i="1"/>
  <c r="BG2942" i="1" l="1"/>
  <c r="BH2941" i="1" s="1"/>
  <c r="BI2941" i="1" s="1"/>
  <c r="BF2943" i="1"/>
  <c r="BJ2941" i="1"/>
  <c r="BG2943" i="1" l="1"/>
  <c r="BH2942" i="1" s="1"/>
  <c r="BI2942" i="1" s="1"/>
  <c r="BF2944" i="1"/>
  <c r="BJ2942" i="1"/>
  <c r="BG2944" i="1" l="1"/>
  <c r="BH2943" i="1" s="1"/>
  <c r="BI2943" i="1" s="1"/>
  <c r="BF2945" i="1"/>
  <c r="BJ2943" i="1"/>
  <c r="BG2945" i="1" l="1"/>
  <c r="BH2944" i="1" s="1"/>
  <c r="BI2944" i="1" s="1"/>
  <c r="BF2946" i="1"/>
  <c r="BJ2944" i="1"/>
  <c r="BF2947" i="1" l="1"/>
  <c r="BG2946" i="1"/>
  <c r="BH2945" i="1" s="1"/>
  <c r="BI2945" i="1" s="1"/>
  <c r="BJ2945" i="1"/>
  <c r="BJ2946" i="1" l="1"/>
  <c r="BG2947" i="1"/>
  <c r="BF2948" i="1"/>
  <c r="BG2948" i="1" l="1"/>
  <c r="BH2947" i="1" s="1"/>
  <c r="BI2947" i="1" s="1"/>
  <c r="BF2949" i="1"/>
  <c r="BJ2947" i="1"/>
  <c r="BH2946" i="1"/>
  <c r="BI2946" i="1" s="1"/>
  <c r="BG2949" i="1" l="1"/>
  <c r="BH2948" i="1" s="1"/>
  <c r="BI2948" i="1" s="1"/>
  <c r="BF2950" i="1"/>
  <c r="BJ2948" i="1"/>
  <c r="BG2950" i="1" l="1"/>
  <c r="BH2949" i="1" s="1"/>
  <c r="BI2949" i="1" s="1"/>
  <c r="BF2951" i="1"/>
  <c r="BJ2949" i="1"/>
  <c r="BG2951" i="1" l="1"/>
  <c r="BH2950" i="1" s="1"/>
  <c r="BI2950" i="1" s="1"/>
  <c r="BF2952" i="1"/>
  <c r="BJ2950" i="1"/>
  <c r="BF2953" i="1" l="1"/>
  <c r="BG2952" i="1"/>
  <c r="BH2951" i="1" s="1"/>
  <c r="BI2951" i="1" s="1"/>
  <c r="BJ2951" i="1"/>
  <c r="BJ2952" i="1" l="1"/>
  <c r="BG2953" i="1"/>
  <c r="BF2954" i="1"/>
  <c r="BF2955" i="1" l="1"/>
  <c r="BG2954" i="1"/>
  <c r="BH2953" i="1" s="1"/>
  <c r="BI2953" i="1" s="1"/>
  <c r="BJ2953" i="1"/>
  <c r="BH2952" i="1"/>
  <c r="BI2952" i="1" s="1"/>
  <c r="BJ2954" i="1" l="1"/>
  <c r="BG2955" i="1"/>
  <c r="BF2956" i="1"/>
  <c r="BG2956" i="1" l="1"/>
  <c r="BH2955" i="1" s="1"/>
  <c r="BI2955" i="1" s="1"/>
  <c r="BF2957" i="1"/>
  <c r="BJ2955" i="1"/>
  <c r="BH2954" i="1"/>
  <c r="BI2954" i="1" s="1"/>
  <c r="BG2957" i="1" l="1"/>
  <c r="BH2956" i="1" s="1"/>
  <c r="BI2956" i="1" s="1"/>
  <c r="BF2958" i="1"/>
  <c r="BJ2956" i="1"/>
  <c r="BF2959" i="1" l="1"/>
  <c r="BG2958" i="1"/>
  <c r="BH2957" i="1" s="1"/>
  <c r="BI2957" i="1" s="1"/>
  <c r="BJ2957" i="1"/>
  <c r="BJ2958" i="1" l="1"/>
  <c r="BG2959" i="1"/>
  <c r="BF2960" i="1"/>
  <c r="BG2960" i="1" l="1"/>
  <c r="BH2959" i="1" s="1"/>
  <c r="BI2959" i="1" s="1"/>
  <c r="BF2961" i="1"/>
  <c r="BJ2959" i="1"/>
  <c r="BH2958" i="1"/>
  <c r="BI2958" i="1" s="1"/>
  <c r="BG2961" i="1" l="1"/>
  <c r="BH2960" i="1" s="1"/>
  <c r="BI2960" i="1" s="1"/>
  <c r="BF2962" i="1"/>
  <c r="BJ2960" i="1"/>
  <c r="BG2962" i="1" l="1"/>
  <c r="BH2961" i="1" s="1"/>
  <c r="BI2961" i="1" s="1"/>
  <c r="BF2963" i="1"/>
  <c r="BJ2961" i="1"/>
  <c r="BG2963" i="1" l="1"/>
  <c r="BH2962" i="1" s="1"/>
  <c r="BI2962" i="1" s="1"/>
  <c r="BF2964" i="1"/>
  <c r="BJ2962" i="1"/>
  <c r="BG2964" i="1" l="1"/>
  <c r="BH2963" i="1" s="1"/>
  <c r="BI2963" i="1" s="1"/>
  <c r="BF2965" i="1"/>
  <c r="BJ2963" i="1"/>
  <c r="BG2965" i="1" l="1"/>
  <c r="BH2964" i="1" s="1"/>
  <c r="BI2964" i="1" s="1"/>
  <c r="BF2966" i="1"/>
  <c r="BJ2964" i="1"/>
  <c r="BG2966" i="1" l="1"/>
  <c r="BH2965" i="1" s="1"/>
  <c r="BI2965" i="1" s="1"/>
  <c r="BF2967" i="1"/>
  <c r="BJ2965" i="1"/>
  <c r="BG2967" i="1" l="1"/>
  <c r="BH2966" i="1" s="1"/>
  <c r="BI2966" i="1" s="1"/>
  <c r="BF2968" i="1"/>
  <c r="BJ2966" i="1"/>
  <c r="BG2968" i="1" l="1"/>
  <c r="BH2967" i="1" s="1"/>
  <c r="BI2967" i="1" s="1"/>
  <c r="BF2969" i="1"/>
  <c r="BJ2967" i="1"/>
  <c r="BG2969" i="1" l="1"/>
  <c r="BH2968" i="1" s="1"/>
  <c r="BI2968" i="1" s="1"/>
  <c r="BF2970" i="1"/>
  <c r="BJ2968" i="1"/>
  <c r="BG2970" i="1" l="1"/>
  <c r="BH2969" i="1" s="1"/>
  <c r="BI2969" i="1" s="1"/>
  <c r="BF2971" i="1"/>
  <c r="BJ2969" i="1"/>
  <c r="BG2971" i="1" l="1"/>
  <c r="BH2970" i="1" s="1"/>
  <c r="BI2970" i="1" s="1"/>
  <c r="BF2972" i="1"/>
  <c r="BJ2970" i="1"/>
  <c r="BG2972" i="1" l="1"/>
  <c r="BH2971" i="1" s="1"/>
  <c r="BI2971" i="1" s="1"/>
  <c r="BF2973" i="1"/>
  <c r="BJ2971" i="1"/>
  <c r="BG2973" i="1" l="1"/>
  <c r="BH2972" i="1" s="1"/>
  <c r="BI2972" i="1" s="1"/>
  <c r="BF2974" i="1"/>
  <c r="BJ2972" i="1"/>
  <c r="BG2974" i="1" l="1"/>
  <c r="BH2973" i="1" s="1"/>
  <c r="BI2973" i="1" s="1"/>
  <c r="BF2975" i="1"/>
  <c r="BJ2973" i="1"/>
  <c r="BG2975" i="1" l="1"/>
  <c r="BH2974" i="1" s="1"/>
  <c r="BI2974" i="1" s="1"/>
  <c r="BF2976" i="1"/>
  <c r="BJ2974" i="1"/>
  <c r="BG2976" i="1" l="1"/>
  <c r="BH2975" i="1" s="1"/>
  <c r="BI2975" i="1" s="1"/>
  <c r="BF2977" i="1"/>
  <c r="BJ2975" i="1"/>
  <c r="BG2977" i="1" l="1"/>
  <c r="BH2976" i="1" s="1"/>
  <c r="BI2976" i="1" s="1"/>
  <c r="BF2978" i="1"/>
  <c r="BJ2976" i="1"/>
  <c r="BG2978" i="1" l="1"/>
  <c r="BH2977" i="1" s="1"/>
  <c r="BI2977" i="1" s="1"/>
  <c r="BF2979" i="1"/>
  <c r="BJ2977" i="1"/>
  <c r="BG2979" i="1" l="1"/>
  <c r="BH2978" i="1" s="1"/>
  <c r="BI2978" i="1" s="1"/>
  <c r="BF2980" i="1"/>
  <c r="BJ2978" i="1"/>
  <c r="BG2980" i="1" l="1"/>
  <c r="BH2979" i="1" s="1"/>
  <c r="BI2979" i="1" s="1"/>
  <c r="BF2981" i="1"/>
  <c r="BJ2979" i="1"/>
  <c r="BG2981" i="1" l="1"/>
  <c r="BH2980" i="1" s="1"/>
  <c r="BI2980" i="1" s="1"/>
  <c r="BF2982" i="1"/>
  <c r="BJ2980" i="1"/>
  <c r="BF2983" i="1" l="1"/>
  <c r="BG2982" i="1"/>
  <c r="BH2981" i="1" s="1"/>
  <c r="BI2981" i="1" s="1"/>
  <c r="BJ2981" i="1"/>
  <c r="BJ2982" i="1" l="1"/>
  <c r="BG2983" i="1"/>
  <c r="BF2984" i="1"/>
  <c r="BG2984" i="1" l="1"/>
  <c r="BH2983" i="1" s="1"/>
  <c r="BI2983" i="1" s="1"/>
  <c r="BF2985" i="1"/>
  <c r="BJ2983" i="1"/>
  <c r="BH2982" i="1"/>
  <c r="BI2982" i="1" s="1"/>
  <c r="BG2985" i="1" l="1"/>
  <c r="BH2984" i="1" s="1"/>
  <c r="BI2984" i="1" s="1"/>
  <c r="BF2986" i="1"/>
  <c r="BJ2984" i="1"/>
  <c r="BG2986" i="1" l="1"/>
  <c r="BH2985" i="1" s="1"/>
  <c r="BI2985" i="1" s="1"/>
  <c r="BF2987" i="1"/>
  <c r="BJ2985" i="1"/>
  <c r="BG2987" i="1" l="1"/>
  <c r="BH2986" i="1" s="1"/>
  <c r="BI2986" i="1" s="1"/>
  <c r="BF2988" i="1"/>
  <c r="BJ2986" i="1"/>
  <c r="BG2988" i="1" l="1"/>
  <c r="BH2987" i="1" s="1"/>
  <c r="BI2987" i="1" s="1"/>
  <c r="BF2989" i="1"/>
  <c r="BJ2987" i="1"/>
  <c r="BG2989" i="1" l="1"/>
  <c r="BH2988" i="1" s="1"/>
  <c r="BI2988" i="1" s="1"/>
  <c r="BF2990" i="1"/>
  <c r="BJ2988" i="1"/>
  <c r="BG2990" i="1" l="1"/>
  <c r="BH2989" i="1" s="1"/>
  <c r="BI2989" i="1" s="1"/>
  <c r="BF2991" i="1"/>
  <c r="BJ2989" i="1"/>
  <c r="BG2991" i="1" l="1"/>
  <c r="BH2990" i="1" s="1"/>
  <c r="BI2990" i="1" s="1"/>
  <c r="BF2992" i="1"/>
  <c r="BJ2990" i="1"/>
  <c r="BG2992" i="1" l="1"/>
  <c r="BH2991" i="1" s="1"/>
  <c r="BI2991" i="1" s="1"/>
  <c r="BF2993" i="1"/>
  <c r="BJ2991" i="1"/>
  <c r="BG2993" i="1" l="1"/>
  <c r="BH2992" i="1" s="1"/>
  <c r="BI2992" i="1" s="1"/>
  <c r="BF2994" i="1"/>
  <c r="BJ2992" i="1"/>
  <c r="BG2994" i="1" l="1"/>
  <c r="BH2993" i="1" s="1"/>
  <c r="BI2993" i="1" s="1"/>
  <c r="BF2995" i="1"/>
  <c r="BJ2993" i="1"/>
  <c r="BG2995" i="1" l="1"/>
  <c r="BH2994" i="1" s="1"/>
  <c r="BI2994" i="1" s="1"/>
  <c r="BF2996" i="1"/>
  <c r="BJ2994" i="1"/>
  <c r="BG2996" i="1" l="1"/>
  <c r="BH2995" i="1" s="1"/>
  <c r="BI2995" i="1" s="1"/>
  <c r="BF2997" i="1"/>
  <c r="BJ2995" i="1"/>
  <c r="BG2997" i="1" l="1"/>
  <c r="BH2996" i="1" s="1"/>
  <c r="BI2996" i="1" s="1"/>
  <c r="BF2998" i="1"/>
  <c r="BJ2996" i="1"/>
  <c r="BG2998" i="1" l="1"/>
  <c r="BH2997" i="1" s="1"/>
  <c r="BI2997" i="1" s="1"/>
  <c r="BF2999" i="1"/>
  <c r="BJ2997" i="1"/>
  <c r="BG2999" i="1" l="1"/>
  <c r="BH2998" i="1" s="1"/>
  <c r="BI2998" i="1" s="1"/>
  <c r="BF3000" i="1"/>
  <c r="BJ2998" i="1"/>
  <c r="BG3000" i="1" l="1"/>
  <c r="BH2999" i="1" s="1"/>
  <c r="BI2999" i="1" s="1"/>
  <c r="BF3001" i="1"/>
  <c r="BJ2999" i="1"/>
  <c r="BG3001" i="1" l="1"/>
  <c r="BH3000" i="1" s="1"/>
  <c r="BI3000" i="1" s="1"/>
  <c r="BF3002" i="1"/>
  <c r="BJ3000" i="1"/>
  <c r="BG3002" i="1" l="1"/>
  <c r="BH3001" i="1" s="1"/>
  <c r="BI3001" i="1" s="1"/>
  <c r="BF3003" i="1"/>
  <c r="BJ3001" i="1"/>
  <c r="BG3003" i="1" l="1"/>
  <c r="BH3002" i="1" s="1"/>
  <c r="BI3002" i="1" s="1"/>
  <c r="BF3004" i="1"/>
  <c r="BJ3002" i="1"/>
  <c r="BG3004" i="1" l="1"/>
  <c r="BH3003" i="1" s="1"/>
  <c r="BI3003" i="1" s="1"/>
  <c r="BF3005" i="1"/>
  <c r="BJ3003" i="1"/>
  <c r="BG3005" i="1" l="1"/>
  <c r="BH3004" i="1" s="1"/>
  <c r="BI3004" i="1" s="1"/>
  <c r="BF3006" i="1"/>
  <c r="BJ3004" i="1"/>
  <c r="BF3007" i="1" l="1"/>
  <c r="BG3006" i="1"/>
  <c r="BH3005" i="1" s="1"/>
  <c r="BI3005" i="1" s="1"/>
  <c r="BJ3005" i="1"/>
  <c r="BJ3006" i="1" l="1"/>
  <c r="BG3007" i="1"/>
  <c r="BF3008" i="1"/>
  <c r="BG3008" i="1" l="1"/>
  <c r="BH3007" i="1" s="1"/>
  <c r="BI3007" i="1" s="1"/>
  <c r="BF3009" i="1"/>
  <c r="BJ3007" i="1"/>
  <c r="BH3006" i="1"/>
  <c r="BI3006" i="1" s="1"/>
  <c r="BG3009" i="1" l="1"/>
  <c r="BH3008" i="1" s="1"/>
  <c r="BI3008" i="1" s="1"/>
  <c r="BF3010" i="1"/>
  <c r="BJ3008" i="1"/>
  <c r="BG3010" i="1" l="1"/>
  <c r="BH3009" i="1" s="1"/>
  <c r="BI3009" i="1" s="1"/>
  <c r="BF3011" i="1"/>
  <c r="BJ3009" i="1"/>
  <c r="BG3011" i="1" l="1"/>
  <c r="BH3010" i="1" s="1"/>
  <c r="BI3010" i="1" s="1"/>
  <c r="BF3012" i="1"/>
  <c r="BJ3010" i="1"/>
  <c r="BG3012" i="1" l="1"/>
  <c r="BH3011" i="1" s="1"/>
  <c r="BI3011" i="1" s="1"/>
  <c r="BF3013" i="1"/>
  <c r="BJ3011" i="1"/>
  <c r="BG3013" i="1" l="1"/>
  <c r="BH3012" i="1" s="1"/>
  <c r="BI3012" i="1" s="1"/>
  <c r="BF3014" i="1"/>
  <c r="BJ3012" i="1"/>
  <c r="BG3014" i="1" l="1"/>
  <c r="BH3013" i="1" s="1"/>
  <c r="BI3013" i="1" s="1"/>
  <c r="BF3015" i="1"/>
  <c r="BJ3013" i="1"/>
  <c r="BG3015" i="1" l="1"/>
  <c r="BH3014" i="1" s="1"/>
  <c r="BI3014" i="1" s="1"/>
  <c r="BF3016" i="1"/>
  <c r="BJ3014" i="1"/>
  <c r="BG3016" i="1" l="1"/>
  <c r="BH3015" i="1" s="1"/>
  <c r="BI3015" i="1" s="1"/>
  <c r="BF3017" i="1"/>
  <c r="BJ3015" i="1"/>
  <c r="BG3017" i="1" l="1"/>
  <c r="BH3016" i="1" s="1"/>
  <c r="BI3016" i="1" s="1"/>
  <c r="BF3018" i="1"/>
  <c r="BJ3016" i="1"/>
  <c r="BF3019" i="1" l="1"/>
  <c r="BG3018" i="1"/>
  <c r="BH3017" i="1" s="1"/>
  <c r="BI3017" i="1" s="1"/>
  <c r="BJ3017" i="1"/>
  <c r="BJ3018" i="1" l="1"/>
  <c r="BG3019" i="1"/>
  <c r="BF3020" i="1"/>
  <c r="BG3020" i="1" l="1"/>
  <c r="BH3019" i="1" s="1"/>
  <c r="BI3019" i="1" s="1"/>
  <c r="BF3021" i="1"/>
  <c r="BJ3019" i="1"/>
  <c r="BH3018" i="1"/>
  <c r="BI3018" i="1" s="1"/>
  <c r="BG3021" i="1" l="1"/>
  <c r="BH3020" i="1" s="1"/>
  <c r="BI3020" i="1" s="1"/>
  <c r="BF3022" i="1"/>
  <c r="BJ3020" i="1"/>
  <c r="BG3022" i="1" l="1"/>
  <c r="BH3021" i="1" s="1"/>
  <c r="BI3021" i="1" s="1"/>
  <c r="BF3023" i="1"/>
  <c r="BJ3021" i="1"/>
  <c r="BG3023" i="1" l="1"/>
  <c r="BH3022" i="1" s="1"/>
  <c r="BI3022" i="1" s="1"/>
  <c r="BF3024" i="1"/>
  <c r="BJ3022" i="1"/>
  <c r="BF3025" i="1" l="1"/>
  <c r="BG3024" i="1"/>
  <c r="BH3023" i="1" s="1"/>
  <c r="BI3023" i="1" s="1"/>
  <c r="BJ3023" i="1"/>
  <c r="BJ3024" i="1" l="1"/>
  <c r="BG3025" i="1"/>
  <c r="BF3026" i="1"/>
  <c r="BF3027" i="1" l="1"/>
  <c r="BG3026" i="1"/>
  <c r="BH3025" i="1" s="1"/>
  <c r="BI3025" i="1" s="1"/>
  <c r="BJ3025" i="1"/>
  <c r="BH3024" i="1"/>
  <c r="BI3024" i="1" s="1"/>
  <c r="BJ3026" i="1" l="1"/>
  <c r="BG3027" i="1"/>
  <c r="BF3028" i="1"/>
  <c r="BG3028" i="1" l="1"/>
  <c r="BH3027" i="1" s="1"/>
  <c r="BI3027" i="1" s="1"/>
  <c r="BF3029" i="1"/>
  <c r="BJ3027" i="1"/>
  <c r="BH3026" i="1"/>
  <c r="BI3026" i="1" s="1"/>
  <c r="BG3029" i="1" l="1"/>
  <c r="BH3028" i="1" s="1"/>
  <c r="BI3028" i="1" s="1"/>
  <c r="BF3030" i="1"/>
  <c r="BJ3028" i="1"/>
  <c r="BF3031" i="1" l="1"/>
  <c r="BG3030" i="1"/>
  <c r="BH3029" i="1" s="1"/>
  <c r="BI3029" i="1" s="1"/>
  <c r="BJ3029" i="1"/>
  <c r="BJ3030" i="1" l="1"/>
  <c r="BG3031" i="1"/>
  <c r="BF3032" i="1"/>
  <c r="BG3032" i="1" l="1"/>
  <c r="BH3031" i="1" s="1"/>
  <c r="BI3031" i="1" s="1"/>
  <c r="BF3033" i="1"/>
  <c r="BJ3031" i="1"/>
  <c r="BH3030" i="1"/>
  <c r="BI3030" i="1" s="1"/>
  <c r="BG3033" i="1" l="1"/>
  <c r="BH3032" i="1" s="1"/>
  <c r="BI3032" i="1" s="1"/>
  <c r="BF3034" i="1"/>
  <c r="BJ3032" i="1"/>
  <c r="BG3034" i="1" l="1"/>
  <c r="BH3033" i="1" s="1"/>
  <c r="BI3033" i="1" s="1"/>
  <c r="BF3035" i="1"/>
  <c r="BJ3033" i="1"/>
  <c r="BG3035" i="1" l="1"/>
  <c r="BH3034" i="1" s="1"/>
  <c r="BI3034" i="1" s="1"/>
  <c r="BF3036" i="1"/>
  <c r="BJ3034" i="1"/>
  <c r="BG3036" i="1" l="1"/>
  <c r="BH3035" i="1" s="1"/>
  <c r="BI3035" i="1" s="1"/>
  <c r="BF3037" i="1"/>
  <c r="BJ3035" i="1"/>
  <c r="BG3037" i="1" l="1"/>
  <c r="BH3036" i="1" s="1"/>
  <c r="BI3036" i="1" s="1"/>
  <c r="BF3038" i="1"/>
  <c r="BJ3036" i="1"/>
  <c r="BG3038" i="1" l="1"/>
  <c r="BH3037" i="1" s="1"/>
  <c r="BI3037" i="1" s="1"/>
  <c r="BF3039" i="1"/>
  <c r="BJ3037" i="1"/>
  <c r="BG3039" i="1" l="1"/>
  <c r="BH3038" i="1" s="1"/>
  <c r="BI3038" i="1" s="1"/>
  <c r="BF3040" i="1"/>
  <c r="BJ3038" i="1"/>
  <c r="BG3040" i="1" l="1"/>
  <c r="BH3039" i="1" s="1"/>
  <c r="BI3039" i="1" s="1"/>
  <c r="BF3041" i="1"/>
  <c r="BJ3039" i="1"/>
  <c r="BG3041" i="1" l="1"/>
  <c r="BH3040" i="1" s="1"/>
  <c r="BI3040" i="1" s="1"/>
  <c r="BF3042" i="1"/>
  <c r="BJ3040" i="1"/>
  <c r="BG3042" i="1" l="1"/>
  <c r="BH3041" i="1" s="1"/>
  <c r="BI3041" i="1" s="1"/>
  <c r="BF3043" i="1"/>
  <c r="BJ3041" i="1"/>
  <c r="BG3043" i="1" l="1"/>
  <c r="BH3042" i="1" s="1"/>
  <c r="BI3042" i="1" s="1"/>
  <c r="BF3044" i="1"/>
  <c r="BJ3042" i="1"/>
  <c r="BG3044" i="1" l="1"/>
  <c r="BH3043" i="1" s="1"/>
  <c r="BI3043" i="1" s="1"/>
  <c r="BF3045" i="1"/>
  <c r="BJ3043" i="1"/>
  <c r="BG3045" i="1" l="1"/>
  <c r="BH3044" i="1" s="1"/>
  <c r="BI3044" i="1" s="1"/>
  <c r="BF3046" i="1"/>
  <c r="BJ3044" i="1"/>
  <c r="BG3046" i="1" l="1"/>
  <c r="BH3045" i="1" s="1"/>
  <c r="BI3045" i="1" s="1"/>
  <c r="BF3047" i="1"/>
  <c r="BJ3045" i="1"/>
  <c r="BG3047" i="1" l="1"/>
  <c r="BH3046" i="1" s="1"/>
  <c r="BI3046" i="1" s="1"/>
  <c r="BF3048" i="1"/>
  <c r="BJ3046" i="1"/>
  <c r="BG3048" i="1" l="1"/>
  <c r="BH3047" i="1" s="1"/>
  <c r="BI3047" i="1" s="1"/>
  <c r="BF3049" i="1"/>
  <c r="BJ3047" i="1"/>
  <c r="BG3049" i="1" l="1"/>
  <c r="BH3048" i="1" s="1"/>
  <c r="BI3048" i="1" s="1"/>
  <c r="BF3050" i="1"/>
  <c r="BJ3048" i="1"/>
  <c r="BG3050" i="1" l="1"/>
  <c r="BH3049" i="1" s="1"/>
  <c r="BI3049" i="1" s="1"/>
  <c r="BF3051" i="1"/>
  <c r="BJ3049" i="1"/>
  <c r="BG3051" i="1" l="1"/>
  <c r="BH3050" i="1" s="1"/>
  <c r="BF3052" i="1"/>
  <c r="BJ3050" i="1"/>
  <c r="BI3050" i="1"/>
  <c r="BG3052" i="1" l="1"/>
  <c r="BH3051" i="1" s="1"/>
  <c r="BI3051" i="1" s="1"/>
  <c r="BF3053" i="1"/>
  <c r="BJ3051" i="1"/>
  <c r="BG3053" i="1" l="1"/>
  <c r="BH3052" i="1" s="1"/>
  <c r="BI3052" i="1" s="1"/>
  <c r="BF3054" i="1"/>
  <c r="BJ3052" i="1"/>
  <c r="BG3054" i="1" l="1"/>
  <c r="BH3053" i="1" s="1"/>
  <c r="BI3053" i="1" s="1"/>
  <c r="BF3055" i="1"/>
  <c r="BJ3053" i="1"/>
  <c r="BG3055" i="1" l="1"/>
  <c r="BH3054" i="1" s="1"/>
  <c r="BI3054" i="1" s="1"/>
  <c r="BF3056" i="1"/>
  <c r="BJ3054" i="1"/>
  <c r="BG3056" i="1" l="1"/>
  <c r="BH3055" i="1" s="1"/>
  <c r="BI3055" i="1" s="1"/>
  <c r="BF3057" i="1"/>
  <c r="BJ3055" i="1"/>
  <c r="BG3057" i="1" l="1"/>
  <c r="BH3056" i="1" s="1"/>
  <c r="BI3056" i="1" s="1"/>
  <c r="BF3058" i="1"/>
  <c r="BJ3056" i="1"/>
  <c r="BG3058" i="1" l="1"/>
  <c r="BH3057" i="1" s="1"/>
  <c r="BI3057" i="1" s="1"/>
  <c r="BF3059" i="1"/>
  <c r="BJ3057" i="1"/>
  <c r="BG3059" i="1" l="1"/>
  <c r="BH3058" i="1" s="1"/>
  <c r="BI3058" i="1" s="1"/>
  <c r="BF3060" i="1"/>
  <c r="BJ3058" i="1"/>
  <c r="BG3060" i="1" l="1"/>
  <c r="BH3059" i="1" s="1"/>
  <c r="BI3059" i="1" s="1"/>
  <c r="BF3061" i="1"/>
  <c r="BJ3059" i="1"/>
  <c r="BG3061" i="1" l="1"/>
  <c r="BH3060" i="1" s="1"/>
  <c r="BI3060" i="1" s="1"/>
  <c r="BF3062" i="1"/>
  <c r="BJ3060" i="1"/>
  <c r="BG3062" i="1" l="1"/>
  <c r="BH3061" i="1" s="1"/>
  <c r="BI3061" i="1" s="1"/>
  <c r="BF3063" i="1"/>
  <c r="BJ3061" i="1"/>
  <c r="BG3063" i="1" l="1"/>
  <c r="BH3062" i="1" s="1"/>
  <c r="BI3062" i="1" s="1"/>
  <c r="BF3064" i="1"/>
  <c r="BJ3062" i="1"/>
  <c r="BG3064" i="1" l="1"/>
  <c r="BH3063" i="1" s="1"/>
  <c r="BI3063" i="1" s="1"/>
  <c r="BF3065" i="1"/>
  <c r="BJ3063" i="1"/>
  <c r="BG3065" i="1" l="1"/>
  <c r="BH3064" i="1" s="1"/>
  <c r="BI3064" i="1" s="1"/>
  <c r="BF3066" i="1"/>
  <c r="BJ3064" i="1"/>
  <c r="BG3066" i="1" l="1"/>
  <c r="BH3065" i="1" s="1"/>
  <c r="BI3065" i="1" s="1"/>
  <c r="BF3067" i="1"/>
  <c r="BJ3065" i="1"/>
  <c r="BG3067" i="1" l="1"/>
  <c r="BH3066" i="1" s="1"/>
  <c r="BI3066" i="1" s="1"/>
  <c r="BF3068" i="1"/>
  <c r="BJ3066" i="1"/>
  <c r="BG3068" i="1" l="1"/>
  <c r="BH3067" i="1" s="1"/>
  <c r="BI3067" i="1" s="1"/>
  <c r="BF3069" i="1"/>
  <c r="BJ3067" i="1"/>
  <c r="BG3069" i="1" l="1"/>
  <c r="BH3068" i="1" s="1"/>
  <c r="BI3068" i="1" s="1"/>
  <c r="BF3070" i="1"/>
  <c r="BJ3068" i="1"/>
  <c r="BG3070" i="1" l="1"/>
  <c r="BH3069" i="1" s="1"/>
  <c r="BI3069" i="1" s="1"/>
  <c r="BF3071" i="1"/>
  <c r="BJ3069" i="1"/>
  <c r="BG3071" i="1" l="1"/>
  <c r="BH3070" i="1" s="1"/>
  <c r="BI3070" i="1" s="1"/>
  <c r="BF3072" i="1"/>
  <c r="BJ3070" i="1"/>
  <c r="BG3072" i="1" l="1"/>
  <c r="BH3071" i="1" s="1"/>
  <c r="BI3071" i="1" s="1"/>
  <c r="BF3073" i="1"/>
  <c r="BJ3071" i="1"/>
  <c r="BG3073" i="1" l="1"/>
  <c r="BH3072" i="1" s="1"/>
  <c r="BI3072" i="1" s="1"/>
  <c r="BF3074" i="1"/>
  <c r="BJ3072" i="1"/>
  <c r="BG3074" i="1" l="1"/>
  <c r="BH3073" i="1" s="1"/>
  <c r="BI3073" i="1" s="1"/>
  <c r="BF3075" i="1"/>
  <c r="BJ3073" i="1"/>
  <c r="BG3075" i="1" l="1"/>
  <c r="BH3074" i="1" s="1"/>
  <c r="BI3074" i="1" s="1"/>
  <c r="BF3076" i="1"/>
  <c r="BJ3074" i="1"/>
  <c r="BG3076" i="1" l="1"/>
  <c r="BH3075" i="1" s="1"/>
  <c r="BI3075" i="1" s="1"/>
  <c r="BF3077" i="1"/>
  <c r="BJ3075" i="1"/>
  <c r="BG3077" i="1" l="1"/>
  <c r="BH3076" i="1" s="1"/>
  <c r="BI3076" i="1" s="1"/>
  <c r="BF3078" i="1"/>
  <c r="BJ3076" i="1"/>
  <c r="BG3078" i="1" l="1"/>
  <c r="BH3077" i="1" s="1"/>
  <c r="BI3077" i="1" s="1"/>
  <c r="BF3079" i="1"/>
  <c r="BJ3077" i="1"/>
  <c r="BG3079" i="1" l="1"/>
  <c r="BH3078" i="1" s="1"/>
  <c r="BI3078" i="1" s="1"/>
  <c r="BF3080" i="1"/>
  <c r="BJ3078" i="1"/>
  <c r="BG3080" i="1" l="1"/>
  <c r="BH3079" i="1" s="1"/>
  <c r="BI3079" i="1" s="1"/>
  <c r="BF3081" i="1"/>
  <c r="BJ3079" i="1"/>
  <c r="BG3081" i="1" l="1"/>
  <c r="BH3080" i="1" s="1"/>
  <c r="BI3080" i="1" s="1"/>
  <c r="BF3082" i="1"/>
  <c r="BJ3080" i="1"/>
  <c r="BG3082" i="1" l="1"/>
  <c r="BH3081" i="1" s="1"/>
  <c r="BI3081" i="1" s="1"/>
  <c r="BF3083" i="1"/>
  <c r="BJ3081" i="1"/>
  <c r="BG3083" i="1" l="1"/>
  <c r="BH3082" i="1" s="1"/>
  <c r="BI3082" i="1" s="1"/>
  <c r="BF3084" i="1"/>
  <c r="BJ3082" i="1"/>
  <c r="BG3084" i="1" l="1"/>
  <c r="BH3083" i="1" s="1"/>
  <c r="BI3083" i="1" s="1"/>
  <c r="BF3085" i="1"/>
  <c r="BJ3083" i="1"/>
  <c r="BG3085" i="1" l="1"/>
  <c r="BH3084" i="1" s="1"/>
  <c r="BI3084" i="1" s="1"/>
  <c r="BF3086" i="1"/>
  <c r="BJ3084" i="1"/>
  <c r="BG3086" i="1" l="1"/>
  <c r="BH3085" i="1" s="1"/>
  <c r="BI3085" i="1" s="1"/>
  <c r="BF3087" i="1"/>
  <c r="BJ3085" i="1"/>
  <c r="BG3087" i="1" l="1"/>
  <c r="BH3086" i="1" s="1"/>
  <c r="BI3086" i="1" s="1"/>
  <c r="BF3088" i="1"/>
  <c r="BJ3086" i="1"/>
  <c r="BG3088" i="1" l="1"/>
  <c r="BH3087" i="1" s="1"/>
  <c r="BI3087" i="1" s="1"/>
  <c r="BF3089" i="1"/>
  <c r="BJ3087" i="1"/>
  <c r="BG3089" i="1" l="1"/>
  <c r="BH3088" i="1" s="1"/>
  <c r="BI3088" i="1" s="1"/>
  <c r="BF3090" i="1"/>
  <c r="BJ3088" i="1"/>
  <c r="BG3090" i="1" l="1"/>
  <c r="BH3089" i="1" s="1"/>
  <c r="BI3089" i="1" s="1"/>
  <c r="BF3091" i="1"/>
  <c r="BJ3089" i="1"/>
  <c r="BG3091" i="1" l="1"/>
  <c r="BH3090" i="1" s="1"/>
  <c r="BI3090" i="1" s="1"/>
  <c r="BF3092" i="1"/>
  <c r="BJ3090" i="1"/>
  <c r="BG3092" i="1" l="1"/>
  <c r="BH3091" i="1" s="1"/>
  <c r="BI3091" i="1" s="1"/>
  <c r="BF3093" i="1"/>
  <c r="BJ3091" i="1"/>
  <c r="BG3093" i="1" l="1"/>
  <c r="BH3092" i="1" s="1"/>
  <c r="BI3092" i="1" s="1"/>
  <c r="BF3094" i="1"/>
  <c r="BJ3092" i="1"/>
  <c r="BG3094" i="1" l="1"/>
  <c r="BH3093" i="1" s="1"/>
  <c r="BI3093" i="1" s="1"/>
  <c r="BF3095" i="1"/>
  <c r="BJ3093" i="1"/>
  <c r="BG3095" i="1" l="1"/>
  <c r="BH3094" i="1" s="1"/>
  <c r="BI3094" i="1" s="1"/>
  <c r="BF3096" i="1"/>
  <c r="BJ3094" i="1"/>
  <c r="BG3096" i="1" l="1"/>
  <c r="BH3095" i="1" s="1"/>
  <c r="BI3095" i="1" s="1"/>
  <c r="BF3097" i="1"/>
  <c r="BJ3095" i="1"/>
  <c r="BG3097" i="1" l="1"/>
  <c r="BH3096" i="1" s="1"/>
  <c r="BI3096" i="1" s="1"/>
  <c r="BF3098" i="1"/>
  <c r="BJ3096" i="1"/>
  <c r="BG3098" i="1" l="1"/>
  <c r="BH3097" i="1" s="1"/>
  <c r="BI3097" i="1" s="1"/>
  <c r="BF3099" i="1"/>
  <c r="BJ3097" i="1"/>
  <c r="BG3099" i="1" l="1"/>
  <c r="BH3098" i="1" s="1"/>
  <c r="BI3098" i="1" s="1"/>
  <c r="BF3100" i="1"/>
  <c r="BJ3098" i="1"/>
  <c r="BG3100" i="1" l="1"/>
  <c r="BH3099" i="1" s="1"/>
  <c r="BI3099" i="1" s="1"/>
  <c r="BF3101" i="1"/>
  <c r="BJ3099" i="1"/>
  <c r="BG3101" i="1" l="1"/>
  <c r="BH3100" i="1" s="1"/>
  <c r="BI3100" i="1" s="1"/>
  <c r="BF3102" i="1"/>
  <c r="BJ3100" i="1"/>
  <c r="BF3103" i="1" l="1"/>
  <c r="BG3102" i="1"/>
  <c r="BH3101" i="1" s="1"/>
  <c r="BI3101" i="1" s="1"/>
  <c r="BJ3101" i="1"/>
  <c r="BJ3102" i="1" l="1"/>
  <c r="BG3103" i="1"/>
  <c r="BF3104" i="1"/>
  <c r="BG3104" i="1" l="1"/>
  <c r="BH3103" i="1" s="1"/>
  <c r="BI3103" i="1" s="1"/>
  <c r="BF3105" i="1"/>
  <c r="BJ3103" i="1"/>
  <c r="BH3102" i="1"/>
  <c r="BI3102" i="1" s="1"/>
  <c r="BG3105" i="1" l="1"/>
  <c r="BF3106" i="1"/>
  <c r="BJ3104" i="1"/>
  <c r="BJ3105" i="1" l="1"/>
  <c r="BH3104" i="1"/>
  <c r="BI3104" i="1" s="1"/>
  <c r="BG3106" i="1"/>
  <c r="BF3107" i="1"/>
  <c r="BG3107" i="1" l="1"/>
  <c r="BH3106" i="1" s="1"/>
  <c r="BI3106" i="1" s="1"/>
  <c r="BF3108" i="1"/>
  <c r="BJ3106" i="1"/>
  <c r="BH3105" i="1"/>
  <c r="BI3105" i="1" s="1"/>
  <c r="BG3108" i="1" l="1"/>
  <c r="BH3107" i="1" s="1"/>
  <c r="BI3107" i="1" s="1"/>
  <c r="BF3109" i="1"/>
  <c r="BJ3107" i="1"/>
  <c r="BG3109" i="1" l="1"/>
  <c r="BH3108" i="1" s="1"/>
  <c r="BI3108" i="1" s="1"/>
  <c r="BF3110" i="1"/>
  <c r="BJ3108" i="1"/>
  <c r="BG3110" i="1" l="1"/>
  <c r="BH3109" i="1" s="1"/>
  <c r="BI3109" i="1" s="1"/>
  <c r="BF3111" i="1"/>
  <c r="BJ3109" i="1"/>
  <c r="BG3111" i="1" l="1"/>
  <c r="BH3110" i="1" s="1"/>
  <c r="BI3110" i="1" s="1"/>
  <c r="BF3112" i="1"/>
  <c r="BJ3110" i="1"/>
  <c r="BG3112" i="1" l="1"/>
  <c r="BH3111" i="1" s="1"/>
  <c r="BI3111" i="1" s="1"/>
  <c r="BF3113" i="1"/>
  <c r="BJ3111" i="1"/>
  <c r="BG3113" i="1" l="1"/>
  <c r="BH3112" i="1" s="1"/>
  <c r="BI3112" i="1" s="1"/>
  <c r="BF3114" i="1"/>
  <c r="BJ3112" i="1"/>
  <c r="BG3114" i="1" l="1"/>
  <c r="BH3113" i="1" s="1"/>
  <c r="BI3113" i="1" s="1"/>
  <c r="BF3115" i="1"/>
  <c r="BJ3113" i="1"/>
  <c r="BG3115" i="1" l="1"/>
  <c r="BH3114" i="1" s="1"/>
  <c r="BI3114" i="1" s="1"/>
  <c r="BF3116" i="1"/>
  <c r="BJ3114" i="1"/>
  <c r="BG3116" i="1" l="1"/>
  <c r="BH3115" i="1" s="1"/>
  <c r="BI3115" i="1" s="1"/>
  <c r="BF3117" i="1"/>
  <c r="BJ3115" i="1"/>
  <c r="BG3117" i="1" l="1"/>
  <c r="BH3116" i="1" s="1"/>
  <c r="BI3116" i="1" s="1"/>
  <c r="BF3118" i="1"/>
  <c r="BJ3116" i="1"/>
  <c r="BG3118" i="1" l="1"/>
  <c r="BH3117" i="1" s="1"/>
  <c r="BI3117" i="1" s="1"/>
  <c r="BF3119" i="1"/>
  <c r="BJ3117" i="1"/>
  <c r="BG3119" i="1" l="1"/>
  <c r="BH3118" i="1" s="1"/>
  <c r="BI3118" i="1" s="1"/>
  <c r="BF3120" i="1"/>
  <c r="BJ3118" i="1"/>
  <c r="BG3120" i="1" l="1"/>
  <c r="BH3119" i="1" s="1"/>
  <c r="BI3119" i="1" s="1"/>
  <c r="BF3121" i="1"/>
  <c r="BJ3119" i="1"/>
  <c r="BG3121" i="1" l="1"/>
  <c r="BH3120" i="1" s="1"/>
  <c r="BI3120" i="1" s="1"/>
  <c r="BF3122" i="1"/>
  <c r="BJ3120" i="1"/>
  <c r="BG3122" i="1" l="1"/>
  <c r="BH3121" i="1" s="1"/>
  <c r="BI3121" i="1" s="1"/>
  <c r="BF3123" i="1"/>
  <c r="BJ3121" i="1"/>
  <c r="BG3123" i="1" l="1"/>
  <c r="BH3122" i="1" s="1"/>
  <c r="BI3122" i="1" s="1"/>
  <c r="BF3124" i="1"/>
  <c r="BJ3122" i="1"/>
  <c r="BG3124" i="1" l="1"/>
  <c r="BH3123" i="1" s="1"/>
  <c r="BI3123" i="1" s="1"/>
  <c r="BF3125" i="1"/>
  <c r="BJ3123" i="1"/>
  <c r="BG3125" i="1" l="1"/>
  <c r="BH3124" i="1" s="1"/>
  <c r="BI3124" i="1" s="1"/>
  <c r="BF3126" i="1"/>
  <c r="BJ3124" i="1"/>
  <c r="BG3126" i="1" l="1"/>
  <c r="BH3125" i="1" s="1"/>
  <c r="BI3125" i="1" s="1"/>
  <c r="BF3127" i="1"/>
  <c r="BJ3125" i="1"/>
  <c r="BG3127" i="1" l="1"/>
  <c r="BH3126" i="1" s="1"/>
  <c r="BI3126" i="1" s="1"/>
  <c r="BF3128" i="1"/>
  <c r="BJ3126" i="1"/>
  <c r="BG3128" i="1" l="1"/>
  <c r="BH3127" i="1" s="1"/>
  <c r="BI3127" i="1" s="1"/>
  <c r="BF3129" i="1"/>
  <c r="BJ3127" i="1"/>
  <c r="BG3129" i="1" l="1"/>
  <c r="BH3128" i="1" s="1"/>
  <c r="BI3128" i="1" s="1"/>
  <c r="BF3130" i="1"/>
  <c r="BJ3128" i="1"/>
  <c r="BG3130" i="1" l="1"/>
  <c r="BH3129" i="1" s="1"/>
  <c r="BI3129" i="1" s="1"/>
  <c r="BF3131" i="1"/>
  <c r="BJ3129" i="1"/>
  <c r="BG3131" i="1" l="1"/>
  <c r="BH3130" i="1" s="1"/>
  <c r="BI3130" i="1" s="1"/>
  <c r="BF3132" i="1"/>
  <c r="BJ3130" i="1"/>
  <c r="BG3132" i="1" l="1"/>
  <c r="BH3131" i="1" s="1"/>
  <c r="BI3131" i="1" s="1"/>
  <c r="BF3133" i="1"/>
  <c r="BJ3131" i="1"/>
  <c r="BG3133" i="1" l="1"/>
  <c r="BH3132" i="1" s="1"/>
  <c r="BI3132" i="1" s="1"/>
  <c r="BF3134" i="1"/>
  <c r="BJ3132" i="1"/>
  <c r="BG3134" i="1" l="1"/>
  <c r="BH3133" i="1" s="1"/>
  <c r="BI3133" i="1" s="1"/>
  <c r="BF3135" i="1"/>
  <c r="BJ3133" i="1"/>
  <c r="BG3135" i="1" l="1"/>
  <c r="BH3134" i="1" s="1"/>
  <c r="BI3134" i="1" s="1"/>
  <c r="BF3136" i="1"/>
  <c r="BJ3134" i="1"/>
  <c r="BG3136" i="1" l="1"/>
  <c r="BH3135" i="1" s="1"/>
  <c r="BI3135" i="1" s="1"/>
  <c r="BF3137" i="1"/>
  <c r="BJ3135" i="1"/>
  <c r="BG3137" i="1" l="1"/>
  <c r="BH3136" i="1" s="1"/>
  <c r="BI3136" i="1" s="1"/>
  <c r="BF3138" i="1"/>
  <c r="BJ3136" i="1"/>
  <c r="BG3138" i="1" l="1"/>
  <c r="BH3137" i="1" s="1"/>
  <c r="BI3137" i="1" s="1"/>
  <c r="BF3139" i="1"/>
  <c r="BJ3137" i="1"/>
  <c r="BG3139" i="1" l="1"/>
  <c r="BH3138" i="1" s="1"/>
  <c r="BI3138" i="1" s="1"/>
  <c r="BF3140" i="1"/>
  <c r="BJ3138" i="1"/>
  <c r="BG3140" i="1" l="1"/>
  <c r="BH3139" i="1" s="1"/>
  <c r="BI3139" i="1" s="1"/>
  <c r="BF3141" i="1"/>
  <c r="BJ3139" i="1"/>
  <c r="BG3141" i="1" l="1"/>
  <c r="BH3140" i="1" s="1"/>
  <c r="BI3140" i="1" s="1"/>
  <c r="BF3142" i="1"/>
  <c r="BJ3140" i="1"/>
  <c r="BG3142" i="1" l="1"/>
  <c r="BH3141" i="1" s="1"/>
  <c r="BI3141" i="1" s="1"/>
  <c r="BF3143" i="1"/>
  <c r="BJ3141" i="1"/>
  <c r="BG3143" i="1" l="1"/>
  <c r="BH3142" i="1" s="1"/>
  <c r="BI3142" i="1" s="1"/>
  <c r="BF3144" i="1"/>
  <c r="BJ3142" i="1"/>
  <c r="BG3144" i="1" l="1"/>
  <c r="BH3143" i="1" s="1"/>
  <c r="BI3143" i="1" s="1"/>
  <c r="BF3145" i="1"/>
  <c r="BJ3143" i="1"/>
  <c r="BG3145" i="1" l="1"/>
  <c r="BH3144" i="1" s="1"/>
  <c r="BI3144" i="1" s="1"/>
  <c r="BF3146" i="1"/>
  <c r="BJ3144" i="1"/>
  <c r="BG3146" i="1" l="1"/>
  <c r="BH3145" i="1" s="1"/>
  <c r="BI3145" i="1" s="1"/>
  <c r="BF3147" i="1"/>
  <c r="BJ3145" i="1"/>
  <c r="BG3147" i="1" l="1"/>
  <c r="BH3146" i="1" s="1"/>
  <c r="BI3146" i="1" s="1"/>
  <c r="BF3148" i="1"/>
  <c r="BJ3146" i="1"/>
  <c r="BG3148" i="1" l="1"/>
  <c r="BH3147" i="1" s="1"/>
  <c r="BI3147" i="1" s="1"/>
  <c r="BF3149" i="1"/>
  <c r="BJ3147" i="1"/>
  <c r="BG3149" i="1" l="1"/>
  <c r="BH3148" i="1" s="1"/>
  <c r="BI3148" i="1" s="1"/>
  <c r="BF3150" i="1"/>
  <c r="BJ3148" i="1"/>
  <c r="BG3150" i="1" l="1"/>
  <c r="BH3149" i="1" s="1"/>
  <c r="BI3149" i="1" s="1"/>
  <c r="BF3151" i="1"/>
  <c r="BJ3149" i="1"/>
  <c r="BG3151" i="1" l="1"/>
  <c r="BH3150" i="1" s="1"/>
  <c r="BI3150" i="1" s="1"/>
  <c r="BF3152" i="1"/>
  <c r="BJ3150" i="1"/>
  <c r="BG3152" i="1" l="1"/>
  <c r="BH3151" i="1" s="1"/>
  <c r="BI3151" i="1" s="1"/>
  <c r="BF3153" i="1"/>
  <c r="BJ3151" i="1"/>
  <c r="BG3153" i="1" l="1"/>
  <c r="BH3152" i="1" s="1"/>
  <c r="BI3152" i="1" s="1"/>
  <c r="BF3154" i="1"/>
  <c r="BJ3152" i="1"/>
  <c r="BG3154" i="1" l="1"/>
  <c r="BH3153" i="1" s="1"/>
  <c r="BI3153" i="1" s="1"/>
  <c r="BF3155" i="1"/>
  <c r="BJ3153" i="1"/>
  <c r="BG3155" i="1" l="1"/>
  <c r="BH3154" i="1" s="1"/>
  <c r="BI3154" i="1" s="1"/>
  <c r="BF3156" i="1"/>
  <c r="BJ3154" i="1"/>
  <c r="BG3156" i="1" l="1"/>
  <c r="BH3155" i="1" s="1"/>
  <c r="BI3155" i="1" s="1"/>
  <c r="BF3157" i="1"/>
  <c r="BJ3155" i="1"/>
  <c r="BG3157" i="1" l="1"/>
  <c r="BH3156" i="1" s="1"/>
  <c r="BI3156" i="1" s="1"/>
  <c r="BF3158" i="1"/>
  <c r="BJ3156" i="1"/>
  <c r="BG3158" i="1" l="1"/>
  <c r="BH3157" i="1" s="1"/>
  <c r="BI3157" i="1" s="1"/>
  <c r="BF3159" i="1"/>
  <c r="BJ3157" i="1"/>
  <c r="BG3159" i="1" l="1"/>
  <c r="BH3158" i="1" s="1"/>
  <c r="BI3158" i="1" s="1"/>
  <c r="BF3160" i="1"/>
  <c r="BJ3158" i="1"/>
  <c r="BG3160" i="1" l="1"/>
  <c r="BH3159" i="1" s="1"/>
  <c r="BI3159" i="1" s="1"/>
  <c r="BF3161" i="1"/>
  <c r="BJ3159" i="1"/>
  <c r="BG3161" i="1" l="1"/>
  <c r="BH3160" i="1" s="1"/>
  <c r="BI3160" i="1" s="1"/>
  <c r="BF3162" i="1"/>
  <c r="BJ3160" i="1"/>
  <c r="BG3162" i="1" l="1"/>
  <c r="BH3161" i="1" s="1"/>
  <c r="BI3161" i="1" s="1"/>
  <c r="BF3163" i="1"/>
  <c r="BJ3161" i="1"/>
  <c r="BG3163" i="1" l="1"/>
  <c r="BH3162" i="1" s="1"/>
  <c r="BI3162" i="1" s="1"/>
  <c r="BF3164" i="1"/>
  <c r="BJ3162" i="1"/>
  <c r="BG3164" i="1" l="1"/>
  <c r="BH3163" i="1" s="1"/>
  <c r="BI3163" i="1" s="1"/>
  <c r="BF3165" i="1"/>
  <c r="BJ3163" i="1"/>
  <c r="BG3165" i="1" l="1"/>
  <c r="BH3164" i="1" s="1"/>
  <c r="BI3164" i="1" s="1"/>
  <c r="BF3166" i="1"/>
  <c r="BJ3164" i="1"/>
  <c r="BG3166" i="1" l="1"/>
  <c r="BH3165" i="1" s="1"/>
  <c r="BI3165" i="1" s="1"/>
  <c r="BF3167" i="1"/>
  <c r="BJ3165" i="1"/>
  <c r="BG3167" i="1" l="1"/>
  <c r="BH3166" i="1" s="1"/>
  <c r="BI3166" i="1" s="1"/>
  <c r="BF3168" i="1"/>
  <c r="BJ3166" i="1"/>
  <c r="BF3169" i="1" l="1"/>
  <c r="BG3168" i="1"/>
  <c r="BH3167" i="1" s="1"/>
  <c r="BI3167" i="1" s="1"/>
  <c r="BJ3167" i="1"/>
  <c r="BJ3168" i="1" l="1"/>
  <c r="BG3169" i="1"/>
  <c r="BF3170" i="1"/>
  <c r="BG3170" i="1" l="1"/>
  <c r="BH3169" i="1" s="1"/>
  <c r="BI3169" i="1" s="1"/>
  <c r="BF3171" i="1"/>
  <c r="BJ3169" i="1"/>
  <c r="BH3168" i="1"/>
  <c r="BI3168" i="1" s="1"/>
  <c r="BG3171" i="1" l="1"/>
  <c r="BH3170" i="1" s="1"/>
  <c r="BI3170" i="1" s="1"/>
  <c r="BF3172" i="1"/>
  <c r="BJ3170" i="1"/>
  <c r="BG3172" i="1" l="1"/>
  <c r="BH3171" i="1" s="1"/>
  <c r="BI3171" i="1" s="1"/>
  <c r="BF3173" i="1"/>
  <c r="BJ3171" i="1"/>
  <c r="BG3173" i="1" l="1"/>
  <c r="BH3172" i="1" s="1"/>
  <c r="BI3172" i="1" s="1"/>
  <c r="BF3174" i="1"/>
  <c r="BJ3172" i="1"/>
  <c r="BG3174" i="1" l="1"/>
  <c r="BH3173" i="1" s="1"/>
  <c r="BI3173" i="1" s="1"/>
  <c r="BF3175" i="1"/>
  <c r="BJ3173" i="1"/>
  <c r="BG3175" i="1" l="1"/>
  <c r="BH3174" i="1" s="1"/>
  <c r="BI3174" i="1" s="1"/>
  <c r="BF3176" i="1"/>
  <c r="BJ3174" i="1"/>
  <c r="BG3176" i="1" l="1"/>
  <c r="BH3175" i="1" s="1"/>
  <c r="BI3175" i="1" s="1"/>
  <c r="BF3177" i="1"/>
  <c r="BJ3175" i="1"/>
  <c r="BG3177" i="1" l="1"/>
  <c r="BH3176" i="1" s="1"/>
  <c r="BI3176" i="1" s="1"/>
  <c r="BF3178" i="1"/>
  <c r="BJ3176" i="1"/>
  <c r="BG3178" i="1" l="1"/>
  <c r="BH3177" i="1" s="1"/>
  <c r="BI3177" i="1" s="1"/>
  <c r="BF3179" i="1"/>
  <c r="BJ3177" i="1"/>
  <c r="BG3179" i="1" l="1"/>
  <c r="BH3178" i="1" s="1"/>
  <c r="BI3178" i="1" s="1"/>
  <c r="BF3180" i="1"/>
  <c r="BJ3178" i="1"/>
  <c r="BG3180" i="1" l="1"/>
  <c r="BH3179" i="1" s="1"/>
  <c r="BI3179" i="1" s="1"/>
  <c r="BF3181" i="1"/>
  <c r="BJ3179" i="1"/>
  <c r="BG3181" i="1" l="1"/>
  <c r="BH3180" i="1" s="1"/>
  <c r="BI3180" i="1" s="1"/>
  <c r="BF3182" i="1"/>
  <c r="BJ3180" i="1"/>
  <c r="BG3182" i="1" l="1"/>
  <c r="BH3181" i="1" s="1"/>
  <c r="BI3181" i="1" s="1"/>
  <c r="BF3183" i="1"/>
  <c r="BJ3181" i="1"/>
  <c r="BG3183" i="1" l="1"/>
  <c r="BH3182" i="1" s="1"/>
  <c r="BI3182" i="1" s="1"/>
  <c r="BF3184" i="1"/>
  <c r="BJ3182" i="1"/>
  <c r="BG3184" i="1" l="1"/>
  <c r="BH3183" i="1" s="1"/>
  <c r="BI3183" i="1" s="1"/>
  <c r="BF3185" i="1"/>
  <c r="BJ3183" i="1"/>
  <c r="BG3185" i="1" l="1"/>
  <c r="BH3184" i="1" s="1"/>
  <c r="BI3184" i="1" s="1"/>
  <c r="BF3186" i="1"/>
  <c r="BJ3184" i="1"/>
  <c r="BG3186" i="1" l="1"/>
  <c r="BH3185" i="1" s="1"/>
  <c r="BI3185" i="1" s="1"/>
  <c r="BF3187" i="1"/>
  <c r="BJ3185" i="1"/>
  <c r="BG3187" i="1" l="1"/>
  <c r="BH3186" i="1" s="1"/>
  <c r="BI3186" i="1" s="1"/>
  <c r="BF3188" i="1"/>
  <c r="BJ3186" i="1"/>
  <c r="BG3188" i="1" l="1"/>
  <c r="BH3187" i="1" s="1"/>
  <c r="BI3187" i="1" s="1"/>
  <c r="BF3189" i="1"/>
  <c r="BJ3187" i="1"/>
  <c r="BG3189" i="1" l="1"/>
  <c r="BH3188" i="1" s="1"/>
  <c r="BI3188" i="1" s="1"/>
  <c r="BF3190" i="1"/>
  <c r="BJ3188" i="1"/>
  <c r="BG3190" i="1" l="1"/>
  <c r="BH3189" i="1" s="1"/>
  <c r="BI3189" i="1" s="1"/>
  <c r="BF3191" i="1"/>
  <c r="BJ3189" i="1"/>
  <c r="BG3191" i="1" l="1"/>
  <c r="BH3190" i="1" s="1"/>
  <c r="BI3190" i="1" s="1"/>
  <c r="BF3192" i="1"/>
  <c r="BJ3190" i="1"/>
  <c r="BG3192" i="1" l="1"/>
  <c r="BH3191" i="1" s="1"/>
  <c r="BI3191" i="1" s="1"/>
  <c r="BF3193" i="1"/>
  <c r="BJ3191" i="1"/>
  <c r="BG3193" i="1" l="1"/>
  <c r="BH3192" i="1" s="1"/>
  <c r="BI3192" i="1" s="1"/>
  <c r="BF3194" i="1"/>
  <c r="BJ3192" i="1"/>
  <c r="BG3194" i="1" l="1"/>
  <c r="BH3193" i="1" s="1"/>
  <c r="BI3193" i="1" s="1"/>
  <c r="BF3195" i="1"/>
  <c r="BJ3193" i="1"/>
  <c r="BG3195" i="1" l="1"/>
  <c r="BH3194" i="1" s="1"/>
  <c r="BI3194" i="1" s="1"/>
  <c r="BF3196" i="1"/>
  <c r="BJ3194" i="1"/>
  <c r="BG3196" i="1" l="1"/>
  <c r="BH3195" i="1" s="1"/>
  <c r="BI3195" i="1" s="1"/>
  <c r="BF3197" i="1"/>
  <c r="BJ3195" i="1"/>
  <c r="BG3197" i="1" l="1"/>
  <c r="BH3196" i="1" s="1"/>
  <c r="BI3196" i="1" s="1"/>
  <c r="BF3198" i="1"/>
  <c r="BJ3196" i="1"/>
  <c r="BG3198" i="1" l="1"/>
  <c r="BH3197" i="1" s="1"/>
  <c r="BI3197" i="1" s="1"/>
  <c r="BF3199" i="1"/>
  <c r="BJ3197" i="1"/>
  <c r="BG3199" i="1" l="1"/>
  <c r="BH3198" i="1" s="1"/>
  <c r="BI3198" i="1" s="1"/>
  <c r="BF3200" i="1"/>
  <c r="BJ3198" i="1"/>
  <c r="BG3200" i="1" l="1"/>
  <c r="BH3199" i="1" s="1"/>
  <c r="BI3199" i="1" s="1"/>
  <c r="BF3201" i="1"/>
  <c r="BJ3199" i="1"/>
  <c r="BG3201" i="1" l="1"/>
  <c r="BH3200" i="1" s="1"/>
  <c r="BI3200" i="1" s="1"/>
  <c r="BF3202" i="1"/>
  <c r="BJ3200" i="1"/>
  <c r="BG3202" i="1" l="1"/>
  <c r="BH3201" i="1" s="1"/>
  <c r="BI3201" i="1" s="1"/>
  <c r="BF3203" i="1"/>
  <c r="BJ3201" i="1"/>
  <c r="BG3203" i="1" l="1"/>
  <c r="BH3202" i="1" s="1"/>
  <c r="BI3202" i="1" s="1"/>
  <c r="BF3204" i="1"/>
  <c r="BJ3202" i="1"/>
  <c r="BF3205" i="1" l="1"/>
  <c r="BG3204" i="1"/>
  <c r="BH3203" i="1" s="1"/>
  <c r="BI3203" i="1" s="1"/>
  <c r="BJ3203" i="1"/>
  <c r="BJ3204" i="1" l="1"/>
  <c r="BG3205" i="1"/>
  <c r="BF3206" i="1"/>
  <c r="BG3206" i="1" l="1"/>
  <c r="BH3205" i="1" s="1"/>
  <c r="BI3205" i="1" s="1"/>
  <c r="BF3207" i="1"/>
  <c r="BJ3205" i="1"/>
  <c r="BH3204" i="1"/>
  <c r="BI3204" i="1" s="1"/>
  <c r="BG3207" i="1" l="1"/>
  <c r="BH3206" i="1" s="1"/>
  <c r="BI3206" i="1" s="1"/>
  <c r="BF3208" i="1"/>
  <c r="BJ3206" i="1"/>
  <c r="BG3208" i="1" l="1"/>
  <c r="BH3207" i="1" s="1"/>
  <c r="BI3207" i="1" s="1"/>
  <c r="BF3209" i="1"/>
  <c r="BJ3207" i="1"/>
  <c r="BG3209" i="1" l="1"/>
  <c r="BH3208" i="1" s="1"/>
  <c r="BI3208" i="1" s="1"/>
  <c r="BF3210" i="1"/>
  <c r="BJ3208" i="1"/>
  <c r="BG3210" i="1" l="1"/>
  <c r="BH3209" i="1" s="1"/>
  <c r="BI3209" i="1" s="1"/>
  <c r="BF3211" i="1"/>
  <c r="BJ3209" i="1"/>
  <c r="BG3211" i="1" l="1"/>
  <c r="BH3210" i="1" s="1"/>
  <c r="BI3210" i="1" s="1"/>
  <c r="BF3212" i="1"/>
  <c r="BJ3210" i="1"/>
  <c r="BG3212" i="1" l="1"/>
  <c r="BH3211" i="1" s="1"/>
  <c r="BI3211" i="1" s="1"/>
  <c r="BF3213" i="1"/>
  <c r="BJ3211" i="1"/>
  <c r="BG3213" i="1" l="1"/>
  <c r="BH3212" i="1" s="1"/>
  <c r="BI3212" i="1" s="1"/>
  <c r="BF3214" i="1"/>
  <c r="BJ3212" i="1"/>
  <c r="BG3214" i="1" l="1"/>
  <c r="BH3213" i="1" s="1"/>
  <c r="BI3213" i="1" s="1"/>
  <c r="BF3215" i="1"/>
  <c r="BJ3213" i="1"/>
  <c r="BG3215" i="1" l="1"/>
  <c r="BH3214" i="1" s="1"/>
  <c r="BI3214" i="1" s="1"/>
  <c r="BF3216" i="1"/>
  <c r="BJ3214" i="1"/>
  <c r="BG3216" i="1" l="1"/>
  <c r="BH3215" i="1" s="1"/>
  <c r="BI3215" i="1" s="1"/>
  <c r="BF3217" i="1"/>
  <c r="BJ3215" i="1"/>
  <c r="BG3217" i="1" l="1"/>
  <c r="BH3216" i="1" s="1"/>
  <c r="BI3216" i="1" s="1"/>
  <c r="BF3218" i="1"/>
  <c r="BJ3216" i="1"/>
  <c r="BG3218" i="1" l="1"/>
  <c r="BH3217" i="1" s="1"/>
  <c r="BI3217" i="1" s="1"/>
  <c r="BF3219" i="1"/>
  <c r="BJ3217" i="1"/>
  <c r="BG3219" i="1" l="1"/>
  <c r="BH3218" i="1" s="1"/>
  <c r="BI3218" i="1" s="1"/>
  <c r="BF3220" i="1"/>
  <c r="BJ3218" i="1"/>
  <c r="BG3220" i="1" l="1"/>
  <c r="BH3219" i="1" s="1"/>
  <c r="BI3219" i="1" s="1"/>
  <c r="BF3221" i="1"/>
  <c r="BJ3219" i="1"/>
  <c r="BG3221" i="1" l="1"/>
  <c r="BH3220" i="1" s="1"/>
  <c r="BI3220" i="1" s="1"/>
  <c r="BF3222" i="1"/>
  <c r="BJ3220" i="1"/>
  <c r="BG3222" i="1" l="1"/>
  <c r="BH3221" i="1" s="1"/>
  <c r="BI3221" i="1" s="1"/>
  <c r="BF3223" i="1"/>
  <c r="BJ3221" i="1"/>
  <c r="BG3223" i="1" l="1"/>
  <c r="BH3222" i="1" s="1"/>
  <c r="BI3222" i="1" s="1"/>
  <c r="BF3224" i="1"/>
  <c r="BJ3222" i="1"/>
  <c r="BG3224" i="1" l="1"/>
  <c r="BH3223" i="1" s="1"/>
  <c r="BI3223" i="1" s="1"/>
  <c r="BF3225" i="1"/>
  <c r="BJ3223" i="1"/>
  <c r="BG3225" i="1" l="1"/>
  <c r="BH3224" i="1" s="1"/>
  <c r="BI3224" i="1" s="1"/>
  <c r="BF3226" i="1"/>
  <c r="BJ3224" i="1"/>
  <c r="BG3226" i="1" l="1"/>
  <c r="BH3225" i="1" s="1"/>
  <c r="BI3225" i="1" s="1"/>
  <c r="BF3227" i="1"/>
  <c r="BJ3225" i="1"/>
  <c r="BG3227" i="1" l="1"/>
  <c r="BH3226" i="1" s="1"/>
  <c r="BI3226" i="1" s="1"/>
  <c r="BF3228" i="1"/>
  <c r="BJ3226" i="1"/>
  <c r="BG3228" i="1" l="1"/>
  <c r="BH3227" i="1" s="1"/>
  <c r="BI3227" i="1" s="1"/>
  <c r="BF3229" i="1"/>
  <c r="BJ3227" i="1"/>
  <c r="BG3229" i="1" l="1"/>
  <c r="BH3228" i="1" s="1"/>
  <c r="BI3228" i="1" s="1"/>
  <c r="BF3230" i="1"/>
  <c r="BJ3228" i="1"/>
  <c r="BG3230" i="1" l="1"/>
  <c r="BH3229" i="1" s="1"/>
  <c r="BI3229" i="1" s="1"/>
  <c r="BF3231" i="1"/>
  <c r="BJ3229" i="1"/>
  <c r="BG3231" i="1" l="1"/>
  <c r="BH3230" i="1" s="1"/>
  <c r="BI3230" i="1" s="1"/>
  <c r="BF3232" i="1"/>
  <c r="BJ3230" i="1"/>
  <c r="BG3232" i="1" l="1"/>
  <c r="BH3231" i="1" s="1"/>
  <c r="BI3231" i="1" s="1"/>
  <c r="BF3233" i="1"/>
  <c r="BJ3231" i="1"/>
  <c r="BG3233" i="1" l="1"/>
  <c r="BH3232" i="1" s="1"/>
  <c r="BI3232" i="1" s="1"/>
  <c r="BF3234" i="1"/>
  <c r="BJ3232" i="1"/>
  <c r="BG3234" i="1" l="1"/>
  <c r="BH3233" i="1" s="1"/>
  <c r="BI3233" i="1" s="1"/>
  <c r="BF3235" i="1"/>
  <c r="BJ3233" i="1"/>
  <c r="BG3235" i="1" l="1"/>
  <c r="BH3234" i="1" s="1"/>
  <c r="BI3234" i="1" s="1"/>
  <c r="BF3236" i="1"/>
  <c r="BJ3234" i="1"/>
  <c r="BG3236" i="1" l="1"/>
  <c r="BH3235" i="1" s="1"/>
  <c r="BI3235" i="1" s="1"/>
  <c r="BF3237" i="1"/>
  <c r="BJ3235" i="1"/>
  <c r="BG3237" i="1" l="1"/>
  <c r="BH3236" i="1" s="1"/>
  <c r="BI3236" i="1" s="1"/>
  <c r="BF3238" i="1"/>
  <c r="BJ3236" i="1"/>
  <c r="BG3238" i="1" l="1"/>
  <c r="BH3237" i="1" s="1"/>
  <c r="BI3237" i="1" s="1"/>
  <c r="BF3239" i="1"/>
  <c r="BJ3237" i="1"/>
  <c r="BG3239" i="1" l="1"/>
  <c r="BH3238" i="1" s="1"/>
  <c r="BI3238" i="1" s="1"/>
  <c r="BF3240" i="1"/>
  <c r="BJ3238" i="1"/>
  <c r="BG3240" i="1" l="1"/>
  <c r="BH3239" i="1" s="1"/>
  <c r="BI3239" i="1" s="1"/>
  <c r="BF3241" i="1"/>
  <c r="BJ3239" i="1"/>
  <c r="BG3241" i="1" l="1"/>
  <c r="BH3240" i="1" s="1"/>
  <c r="BI3240" i="1" s="1"/>
  <c r="BF3242" i="1"/>
  <c r="BJ3240" i="1"/>
  <c r="BG3242" i="1" l="1"/>
  <c r="BH3241" i="1" s="1"/>
  <c r="BI3241" i="1" s="1"/>
  <c r="BF3243" i="1"/>
  <c r="BJ3241" i="1"/>
  <c r="BG3243" i="1" l="1"/>
  <c r="BH3242" i="1" s="1"/>
  <c r="BI3242" i="1" s="1"/>
  <c r="BF3244" i="1"/>
  <c r="BJ3242" i="1"/>
  <c r="BG3244" i="1" l="1"/>
  <c r="BH3243" i="1" s="1"/>
  <c r="BI3243" i="1" s="1"/>
  <c r="BF3245" i="1"/>
  <c r="BJ3243" i="1"/>
  <c r="BG3245" i="1" l="1"/>
  <c r="BH3244" i="1" s="1"/>
  <c r="BI3244" i="1" s="1"/>
  <c r="BF3246" i="1"/>
  <c r="BJ3244" i="1"/>
  <c r="BG3246" i="1" l="1"/>
  <c r="BH3245" i="1" s="1"/>
  <c r="BI3245" i="1" s="1"/>
  <c r="BF3247" i="1"/>
  <c r="BJ3245" i="1"/>
  <c r="BG3247" i="1" l="1"/>
  <c r="BH3246" i="1" s="1"/>
  <c r="BI3246" i="1" s="1"/>
  <c r="BF3248" i="1"/>
  <c r="BJ3246" i="1"/>
  <c r="BG3248" i="1" l="1"/>
  <c r="BH3247" i="1" s="1"/>
  <c r="BI3247" i="1" s="1"/>
  <c r="BF3249" i="1"/>
  <c r="BJ3247" i="1"/>
  <c r="BG3249" i="1" l="1"/>
  <c r="BH3248" i="1" s="1"/>
  <c r="BI3248" i="1" s="1"/>
  <c r="BF3250" i="1"/>
  <c r="BJ3248" i="1"/>
  <c r="BG3250" i="1" l="1"/>
  <c r="BH3249" i="1" s="1"/>
  <c r="BI3249" i="1" s="1"/>
  <c r="BF3251" i="1"/>
  <c r="BJ3249" i="1"/>
  <c r="BG3251" i="1" l="1"/>
  <c r="BH3250" i="1" s="1"/>
  <c r="BI3250" i="1" s="1"/>
  <c r="BF3252" i="1"/>
  <c r="BJ3250" i="1"/>
  <c r="BG3252" i="1" l="1"/>
  <c r="BH3251" i="1" s="1"/>
  <c r="BI3251" i="1" s="1"/>
  <c r="BF3253" i="1"/>
  <c r="BJ3251" i="1"/>
  <c r="BG3253" i="1" l="1"/>
  <c r="BH3252" i="1" s="1"/>
  <c r="BI3252" i="1" s="1"/>
  <c r="BF3254" i="1"/>
  <c r="BJ3252" i="1"/>
  <c r="BG3254" i="1" l="1"/>
  <c r="BH3253" i="1" s="1"/>
  <c r="BI3253" i="1" s="1"/>
  <c r="BF3255" i="1"/>
  <c r="BJ3253" i="1"/>
  <c r="BG3255" i="1" l="1"/>
  <c r="BH3254" i="1" s="1"/>
  <c r="BI3254" i="1" s="1"/>
  <c r="BF3256" i="1"/>
  <c r="BJ3254" i="1"/>
  <c r="BG3256" i="1" l="1"/>
  <c r="BH3255" i="1" s="1"/>
  <c r="BI3255" i="1" s="1"/>
  <c r="BF3257" i="1"/>
  <c r="BJ3255" i="1"/>
  <c r="BG3257" i="1" l="1"/>
  <c r="BH3256" i="1" s="1"/>
  <c r="BI3256" i="1" s="1"/>
  <c r="BF3258" i="1"/>
  <c r="BJ3256" i="1"/>
  <c r="BF3259" i="1" l="1"/>
  <c r="BG3258" i="1"/>
  <c r="BH3257" i="1" s="1"/>
  <c r="BI3257" i="1" s="1"/>
  <c r="BJ3257" i="1"/>
  <c r="BJ3258" i="1" l="1"/>
  <c r="BG3259" i="1"/>
  <c r="BF3260" i="1"/>
  <c r="BG3260" i="1" l="1"/>
  <c r="BH3259" i="1" s="1"/>
  <c r="BI3259" i="1" s="1"/>
  <c r="BF3261" i="1"/>
  <c r="BJ3259" i="1"/>
  <c r="BH3258" i="1"/>
  <c r="BI3258" i="1" s="1"/>
  <c r="BG3261" i="1" l="1"/>
  <c r="BH3260" i="1" s="1"/>
  <c r="BI3260" i="1" s="1"/>
  <c r="BF3262" i="1"/>
  <c r="BJ3260" i="1"/>
  <c r="BG3262" i="1" l="1"/>
  <c r="BH3261" i="1" s="1"/>
  <c r="BI3261" i="1" s="1"/>
  <c r="BF3263" i="1"/>
  <c r="BJ3261" i="1"/>
  <c r="BG3263" i="1" l="1"/>
  <c r="BH3262" i="1" s="1"/>
  <c r="BI3262" i="1" s="1"/>
  <c r="BF3264" i="1"/>
  <c r="BJ3262" i="1"/>
  <c r="BG3264" i="1" l="1"/>
  <c r="BH3263" i="1" s="1"/>
  <c r="BI3263" i="1" s="1"/>
  <c r="BF3265" i="1"/>
  <c r="BJ3263" i="1"/>
  <c r="BG3265" i="1" l="1"/>
  <c r="BH3264" i="1" s="1"/>
  <c r="BI3264" i="1" s="1"/>
  <c r="BF3266" i="1"/>
  <c r="BJ3264" i="1"/>
  <c r="BG3266" i="1" l="1"/>
  <c r="BH3265" i="1" s="1"/>
  <c r="BI3265" i="1" s="1"/>
  <c r="BF3267" i="1"/>
  <c r="BJ3265" i="1"/>
  <c r="BG3267" i="1" l="1"/>
  <c r="BH3266" i="1" s="1"/>
  <c r="BI3266" i="1" s="1"/>
  <c r="BF3268" i="1"/>
  <c r="BJ3266" i="1"/>
  <c r="BG3268" i="1" l="1"/>
  <c r="BH3267" i="1" s="1"/>
  <c r="BI3267" i="1" s="1"/>
  <c r="BF3269" i="1"/>
  <c r="BJ3267" i="1"/>
  <c r="BG3269" i="1" l="1"/>
  <c r="BH3268" i="1" s="1"/>
  <c r="BI3268" i="1" s="1"/>
  <c r="BF3270" i="1"/>
  <c r="BJ3268" i="1"/>
  <c r="BF3271" i="1" l="1"/>
  <c r="BG3270" i="1"/>
  <c r="BH3269" i="1" s="1"/>
  <c r="BI3269" i="1" s="1"/>
  <c r="BJ3269" i="1"/>
  <c r="BJ3270" i="1" l="1"/>
  <c r="BG3271" i="1"/>
  <c r="BF3272" i="1"/>
  <c r="BG3272" i="1" l="1"/>
  <c r="BH3271" i="1" s="1"/>
  <c r="BI3271" i="1" s="1"/>
  <c r="BF3273" i="1"/>
  <c r="BJ3271" i="1"/>
  <c r="BH3270" i="1"/>
  <c r="BI3270" i="1" s="1"/>
  <c r="BG3273" i="1" l="1"/>
  <c r="BH3272" i="1" s="1"/>
  <c r="BI3272" i="1" s="1"/>
  <c r="BF3274" i="1"/>
  <c r="BJ3272" i="1"/>
  <c r="BG3274" i="1" l="1"/>
  <c r="BH3273" i="1" s="1"/>
  <c r="BI3273" i="1" s="1"/>
  <c r="BF3275" i="1"/>
  <c r="BJ3273" i="1"/>
  <c r="BG3275" i="1" l="1"/>
  <c r="BH3274" i="1" s="1"/>
  <c r="BI3274" i="1" s="1"/>
  <c r="BF3276" i="1"/>
  <c r="BJ3274" i="1"/>
  <c r="BG3276" i="1" l="1"/>
  <c r="BH3275" i="1" s="1"/>
  <c r="BI3275" i="1" s="1"/>
  <c r="BF3277" i="1"/>
  <c r="BJ3275" i="1"/>
  <c r="BG3277" i="1" l="1"/>
  <c r="BH3276" i="1" s="1"/>
  <c r="BI3276" i="1" s="1"/>
  <c r="BF3278" i="1"/>
  <c r="BJ3276" i="1"/>
  <c r="BG3278" i="1" l="1"/>
  <c r="BH3277" i="1" s="1"/>
  <c r="BI3277" i="1" s="1"/>
  <c r="BF3279" i="1"/>
  <c r="BJ3277" i="1"/>
  <c r="BG3279" i="1" l="1"/>
  <c r="BH3278" i="1" s="1"/>
  <c r="BI3278" i="1" s="1"/>
  <c r="BF3280" i="1"/>
  <c r="BJ3278" i="1"/>
  <c r="BG3280" i="1" l="1"/>
  <c r="BH3279" i="1" s="1"/>
  <c r="BI3279" i="1" s="1"/>
  <c r="BF3281" i="1"/>
  <c r="BJ3279" i="1"/>
  <c r="BG3281" i="1" l="1"/>
  <c r="BH3280" i="1" s="1"/>
  <c r="BI3280" i="1" s="1"/>
  <c r="BF3282" i="1"/>
  <c r="BJ3280" i="1"/>
  <c r="BG3282" i="1" l="1"/>
  <c r="BH3281" i="1" s="1"/>
  <c r="BI3281" i="1" s="1"/>
  <c r="BF3283" i="1"/>
  <c r="BJ3281" i="1"/>
  <c r="BG3283" i="1" l="1"/>
  <c r="BH3282" i="1" s="1"/>
  <c r="BI3282" i="1" s="1"/>
  <c r="BF3284" i="1"/>
  <c r="BJ3282" i="1"/>
  <c r="BG3284" i="1" l="1"/>
  <c r="BH3283" i="1" s="1"/>
  <c r="BI3283" i="1" s="1"/>
  <c r="BF3285" i="1"/>
  <c r="BJ3283" i="1"/>
  <c r="BG3285" i="1" l="1"/>
  <c r="BH3284" i="1" s="1"/>
  <c r="BI3284" i="1" s="1"/>
  <c r="BF3286" i="1"/>
  <c r="BJ3284" i="1"/>
  <c r="BG3286" i="1" l="1"/>
  <c r="BH3285" i="1" s="1"/>
  <c r="BI3285" i="1" s="1"/>
  <c r="BF3287" i="1"/>
  <c r="BJ3285" i="1"/>
  <c r="BG3287" i="1" l="1"/>
  <c r="BH3286" i="1" s="1"/>
  <c r="BI3286" i="1" s="1"/>
  <c r="BF3288" i="1"/>
  <c r="BJ3286" i="1"/>
  <c r="BG3288" i="1" l="1"/>
  <c r="BH3287" i="1" s="1"/>
  <c r="BI3287" i="1" s="1"/>
  <c r="BF3289" i="1"/>
  <c r="BJ3287" i="1"/>
  <c r="BG3289" i="1" l="1"/>
  <c r="BH3288" i="1" s="1"/>
  <c r="BI3288" i="1" s="1"/>
  <c r="BF3290" i="1"/>
  <c r="BJ3288" i="1"/>
  <c r="BG3290" i="1" l="1"/>
  <c r="BH3289" i="1" s="1"/>
  <c r="BI3289" i="1" s="1"/>
  <c r="BF3291" i="1"/>
  <c r="BJ3289" i="1"/>
  <c r="BG3291" i="1" l="1"/>
  <c r="BH3290" i="1" s="1"/>
  <c r="BI3290" i="1" s="1"/>
  <c r="BF3292" i="1"/>
  <c r="BJ3290" i="1"/>
  <c r="BG3292" i="1" l="1"/>
  <c r="BH3291" i="1" s="1"/>
  <c r="BI3291" i="1" s="1"/>
  <c r="BF3293" i="1"/>
  <c r="BJ3291" i="1"/>
  <c r="BG3293" i="1" l="1"/>
  <c r="BH3292" i="1" s="1"/>
  <c r="BI3292" i="1" s="1"/>
  <c r="BF3294" i="1"/>
  <c r="BJ3292" i="1"/>
  <c r="BG3294" i="1" l="1"/>
  <c r="BH3293" i="1" s="1"/>
  <c r="BI3293" i="1" s="1"/>
  <c r="BF3295" i="1"/>
  <c r="BJ3293" i="1"/>
  <c r="BG3295" i="1" l="1"/>
  <c r="BH3294" i="1" s="1"/>
  <c r="BI3294" i="1" s="1"/>
  <c r="BF3296" i="1"/>
  <c r="BJ3294" i="1"/>
  <c r="BG3296" i="1" l="1"/>
  <c r="BH3295" i="1" s="1"/>
  <c r="BI3295" i="1" s="1"/>
  <c r="BF3297" i="1"/>
  <c r="BJ3295" i="1"/>
  <c r="BG3297" i="1" l="1"/>
  <c r="BH3296" i="1" s="1"/>
  <c r="BI3296" i="1" s="1"/>
  <c r="BF3298" i="1"/>
  <c r="BJ3296" i="1"/>
  <c r="BG3298" i="1" l="1"/>
  <c r="BH3297" i="1" s="1"/>
  <c r="BI3297" i="1" s="1"/>
  <c r="BF3299" i="1"/>
  <c r="BJ3297" i="1"/>
  <c r="BG3299" i="1" l="1"/>
  <c r="BH3298" i="1" s="1"/>
  <c r="BI3298" i="1" s="1"/>
  <c r="BF3300" i="1"/>
  <c r="BJ3298" i="1"/>
  <c r="BG3300" i="1" l="1"/>
  <c r="BH3299" i="1" s="1"/>
  <c r="BI3299" i="1" s="1"/>
  <c r="BF3301" i="1"/>
  <c r="BJ3299" i="1"/>
  <c r="BG3301" i="1" l="1"/>
  <c r="BH3300" i="1" s="1"/>
  <c r="BI3300" i="1" s="1"/>
  <c r="BF3302" i="1"/>
  <c r="BJ3300" i="1"/>
  <c r="BG3302" i="1" l="1"/>
  <c r="BH3301" i="1" s="1"/>
  <c r="BI3301" i="1" s="1"/>
  <c r="BF3303" i="1"/>
  <c r="BJ3301" i="1"/>
  <c r="BG3303" i="1" l="1"/>
  <c r="BH3302" i="1" s="1"/>
  <c r="BI3302" i="1" s="1"/>
  <c r="BF3304" i="1"/>
  <c r="BJ3302" i="1"/>
  <c r="BG3304" i="1" l="1"/>
  <c r="BH3303" i="1" s="1"/>
  <c r="BI3303" i="1" s="1"/>
  <c r="BF3305" i="1"/>
  <c r="BJ3303" i="1"/>
  <c r="BG3305" i="1" l="1"/>
  <c r="BH3304" i="1" s="1"/>
  <c r="BI3304" i="1" s="1"/>
  <c r="BF3306" i="1"/>
  <c r="BJ3304" i="1"/>
  <c r="BG3306" i="1" l="1"/>
  <c r="BH3305" i="1" s="1"/>
  <c r="BI3305" i="1" s="1"/>
  <c r="BF3307" i="1"/>
  <c r="BJ3305" i="1"/>
  <c r="BG3307" i="1" l="1"/>
  <c r="BH3306" i="1" s="1"/>
  <c r="BI3306" i="1" s="1"/>
  <c r="BF3308" i="1"/>
  <c r="BJ3306" i="1"/>
  <c r="BG3308" i="1" l="1"/>
  <c r="BH3307" i="1" s="1"/>
  <c r="BI3307" i="1" s="1"/>
  <c r="BF3309" i="1"/>
  <c r="BJ3307" i="1"/>
  <c r="BG3309" i="1" l="1"/>
  <c r="BH3308" i="1" s="1"/>
  <c r="BI3308" i="1" s="1"/>
  <c r="BF3310" i="1"/>
  <c r="BJ3308" i="1"/>
  <c r="BG3310" i="1" l="1"/>
  <c r="BH3309" i="1" s="1"/>
  <c r="BI3309" i="1" s="1"/>
  <c r="BF3311" i="1"/>
  <c r="BJ3309" i="1"/>
  <c r="BG3311" i="1" l="1"/>
  <c r="BH3310" i="1" s="1"/>
  <c r="BI3310" i="1" s="1"/>
  <c r="BF3312" i="1"/>
  <c r="BJ3310" i="1"/>
  <c r="BG3312" i="1" l="1"/>
  <c r="BH3311" i="1" s="1"/>
  <c r="BI3311" i="1" s="1"/>
  <c r="BF3313" i="1"/>
  <c r="BJ3311" i="1"/>
  <c r="BG3313" i="1" l="1"/>
  <c r="BH3312" i="1" s="1"/>
  <c r="BI3312" i="1" s="1"/>
  <c r="BF3314" i="1"/>
  <c r="BJ3312" i="1"/>
  <c r="BG3314" i="1" l="1"/>
  <c r="BH3313" i="1" s="1"/>
  <c r="BI3313" i="1" s="1"/>
  <c r="BF3315" i="1"/>
  <c r="BJ3313" i="1"/>
  <c r="BG3315" i="1" l="1"/>
  <c r="BH3314" i="1" s="1"/>
  <c r="BI3314" i="1" s="1"/>
  <c r="BF3316" i="1"/>
  <c r="BJ3314" i="1"/>
  <c r="BG3316" i="1" l="1"/>
  <c r="BH3315" i="1" s="1"/>
  <c r="BI3315" i="1" s="1"/>
  <c r="BF3317" i="1"/>
  <c r="BJ3315" i="1"/>
  <c r="BG3317" i="1" l="1"/>
  <c r="BH3316" i="1" s="1"/>
  <c r="BI3316" i="1" s="1"/>
  <c r="BF3318" i="1"/>
  <c r="BJ3316" i="1"/>
  <c r="BG3318" i="1" l="1"/>
  <c r="BH3317" i="1" s="1"/>
  <c r="BI3317" i="1" s="1"/>
  <c r="BF3319" i="1"/>
  <c r="BJ3317" i="1"/>
  <c r="BG3319" i="1" l="1"/>
  <c r="BH3318" i="1" s="1"/>
  <c r="BI3318" i="1" s="1"/>
  <c r="BF3320" i="1"/>
  <c r="BJ3318" i="1"/>
  <c r="BG3320" i="1" l="1"/>
  <c r="BH3319" i="1" s="1"/>
  <c r="BI3319" i="1" s="1"/>
  <c r="BF3321" i="1"/>
  <c r="BJ3319" i="1"/>
  <c r="BG3321" i="1" l="1"/>
  <c r="BH3320" i="1" s="1"/>
  <c r="BI3320" i="1" s="1"/>
  <c r="BF3322" i="1"/>
  <c r="BJ3320" i="1"/>
  <c r="BG3322" i="1" l="1"/>
  <c r="BH3321" i="1" s="1"/>
  <c r="BI3321" i="1" s="1"/>
  <c r="BF3323" i="1"/>
  <c r="BJ3321" i="1"/>
  <c r="BG3323" i="1" l="1"/>
  <c r="BH3322" i="1" s="1"/>
  <c r="BI3322" i="1" s="1"/>
  <c r="BF3324" i="1"/>
  <c r="BJ3322" i="1"/>
  <c r="BG3324" i="1" l="1"/>
  <c r="BH3323" i="1" s="1"/>
  <c r="BI3323" i="1" s="1"/>
  <c r="BF3325" i="1"/>
  <c r="BJ3323" i="1"/>
  <c r="BG3325" i="1" l="1"/>
  <c r="BH3324" i="1" s="1"/>
  <c r="BI3324" i="1" s="1"/>
  <c r="BF3326" i="1"/>
  <c r="BJ3324" i="1"/>
  <c r="BG3326" i="1" l="1"/>
  <c r="BH3325" i="1" s="1"/>
  <c r="BI3325" i="1" s="1"/>
  <c r="BF3327" i="1"/>
  <c r="BJ3325" i="1"/>
  <c r="BG3327" i="1" l="1"/>
  <c r="BH3326" i="1" s="1"/>
  <c r="BI3326" i="1" s="1"/>
  <c r="BF3328" i="1"/>
  <c r="BJ3326" i="1"/>
  <c r="BG3328" i="1" l="1"/>
  <c r="BH3327" i="1" s="1"/>
  <c r="BI3327" i="1" s="1"/>
  <c r="BF3329" i="1"/>
  <c r="BJ3327" i="1"/>
  <c r="BG3329" i="1" l="1"/>
  <c r="BH3328" i="1" s="1"/>
  <c r="BI3328" i="1" s="1"/>
  <c r="BF3330" i="1"/>
  <c r="BJ3328" i="1"/>
  <c r="BG3330" i="1" l="1"/>
  <c r="BH3329" i="1" s="1"/>
  <c r="BI3329" i="1" s="1"/>
  <c r="BF3331" i="1"/>
  <c r="BJ3329" i="1"/>
  <c r="BF3332" i="1" l="1"/>
  <c r="BG3331" i="1"/>
  <c r="BH3330" i="1" s="1"/>
  <c r="BI3330" i="1" s="1"/>
  <c r="BJ3330" i="1"/>
  <c r="BJ3331" i="1" l="1"/>
  <c r="BG3332" i="1"/>
  <c r="BF3333" i="1"/>
  <c r="BG3333" i="1" l="1"/>
  <c r="BH3332" i="1" s="1"/>
  <c r="BI3332" i="1" s="1"/>
  <c r="BF3334" i="1"/>
  <c r="BJ3332" i="1"/>
  <c r="BH3331" i="1"/>
  <c r="BI3331" i="1" s="1"/>
  <c r="BG3334" i="1" l="1"/>
  <c r="BH3333" i="1" s="1"/>
  <c r="BI3333" i="1" s="1"/>
  <c r="BF3335" i="1"/>
  <c r="BJ3333" i="1"/>
  <c r="BG3335" i="1" l="1"/>
  <c r="BH3334" i="1" s="1"/>
  <c r="BI3334" i="1" s="1"/>
  <c r="BF3336" i="1"/>
  <c r="BJ3334" i="1"/>
  <c r="BG3336" i="1" l="1"/>
  <c r="BH3335" i="1" s="1"/>
  <c r="BI3335" i="1" s="1"/>
  <c r="BF3337" i="1"/>
  <c r="BJ3335" i="1"/>
  <c r="BG3337" i="1" l="1"/>
  <c r="BH3336" i="1" s="1"/>
  <c r="BI3336" i="1" s="1"/>
  <c r="BF3338" i="1"/>
  <c r="BJ3336" i="1"/>
  <c r="BF3339" i="1" l="1"/>
  <c r="BG3338" i="1"/>
  <c r="BH3337" i="1" s="1"/>
  <c r="BI3337" i="1" s="1"/>
  <c r="BJ3337" i="1"/>
  <c r="BJ3338" i="1" l="1"/>
  <c r="BG3339" i="1"/>
  <c r="BF3340" i="1"/>
  <c r="BG3340" i="1" l="1"/>
  <c r="BH3339" i="1" s="1"/>
  <c r="BI3339" i="1" s="1"/>
  <c r="BF3341" i="1"/>
  <c r="BJ3339" i="1"/>
  <c r="BH3338" i="1"/>
  <c r="BI3338" i="1" s="1"/>
  <c r="BG3341" i="1" l="1"/>
  <c r="BH3340" i="1" s="1"/>
  <c r="BI3340" i="1" s="1"/>
  <c r="BF3342" i="1"/>
  <c r="BJ3340" i="1"/>
  <c r="BG3342" i="1" l="1"/>
  <c r="BH3341" i="1" s="1"/>
  <c r="BI3341" i="1" s="1"/>
  <c r="BF3343" i="1"/>
  <c r="BJ3341" i="1"/>
  <c r="BG3343" i="1" l="1"/>
  <c r="BH3342" i="1" s="1"/>
  <c r="BI3342" i="1" s="1"/>
  <c r="BF3344" i="1"/>
  <c r="BJ3342" i="1"/>
  <c r="BG3344" i="1" l="1"/>
  <c r="BH3343" i="1" s="1"/>
  <c r="BI3343" i="1" s="1"/>
  <c r="BF3345" i="1"/>
  <c r="BJ3343" i="1"/>
  <c r="BG3345" i="1" l="1"/>
  <c r="BH3344" i="1" s="1"/>
  <c r="BI3344" i="1" s="1"/>
  <c r="BF3346" i="1"/>
  <c r="BJ3344" i="1"/>
  <c r="BG3346" i="1" l="1"/>
  <c r="BH3345" i="1" s="1"/>
  <c r="BI3345" i="1" s="1"/>
  <c r="BF3347" i="1"/>
  <c r="BJ3345" i="1"/>
  <c r="BG3347" i="1" l="1"/>
  <c r="BH3346" i="1" s="1"/>
  <c r="BI3346" i="1" s="1"/>
  <c r="BF3348" i="1"/>
  <c r="BJ3346" i="1"/>
  <c r="BG3348" i="1" l="1"/>
  <c r="BH3347" i="1" s="1"/>
  <c r="BI3347" i="1" s="1"/>
  <c r="BF3349" i="1"/>
  <c r="BJ3347" i="1"/>
  <c r="BG3349" i="1" l="1"/>
  <c r="BH3348" i="1" s="1"/>
  <c r="BI3348" i="1" s="1"/>
  <c r="BF3350" i="1"/>
  <c r="BJ3348" i="1"/>
  <c r="BG3350" i="1" l="1"/>
  <c r="BH3349" i="1" s="1"/>
  <c r="BI3349" i="1" s="1"/>
  <c r="BF3351" i="1"/>
  <c r="BJ3349" i="1"/>
  <c r="BG3351" i="1" l="1"/>
  <c r="BH3350" i="1" s="1"/>
  <c r="BI3350" i="1" s="1"/>
  <c r="BF3352" i="1"/>
  <c r="BJ3350" i="1"/>
  <c r="BG3352" i="1" l="1"/>
  <c r="BH3351" i="1" s="1"/>
  <c r="BI3351" i="1" s="1"/>
  <c r="BF3353" i="1"/>
  <c r="BJ3351" i="1"/>
  <c r="BG3353" i="1" l="1"/>
  <c r="BH3352" i="1" s="1"/>
  <c r="BI3352" i="1" s="1"/>
  <c r="BF3354" i="1"/>
  <c r="BJ3352" i="1"/>
  <c r="BG3354" i="1" l="1"/>
  <c r="BH3353" i="1" s="1"/>
  <c r="BI3353" i="1" s="1"/>
  <c r="BF3355" i="1"/>
  <c r="BJ3353" i="1"/>
  <c r="BG3355" i="1" l="1"/>
  <c r="BH3354" i="1" s="1"/>
  <c r="BI3354" i="1" s="1"/>
  <c r="BF3356" i="1"/>
  <c r="BJ3354" i="1"/>
  <c r="BG3356" i="1" l="1"/>
  <c r="BH3355" i="1" s="1"/>
  <c r="BI3355" i="1" s="1"/>
  <c r="BF3357" i="1"/>
  <c r="BJ3355" i="1"/>
  <c r="BG3357" i="1" l="1"/>
  <c r="BH3356" i="1" s="1"/>
  <c r="BI3356" i="1" s="1"/>
  <c r="BF3358" i="1"/>
  <c r="BJ3356" i="1"/>
  <c r="BG3358" i="1" l="1"/>
  <c r="BH3357" i="1" s="1"/>
  <c r="BI3357" i="1" s="1"/>
  <c r="BF3359" i="1"/>
  <c r="BJ3357" i="1"/>
  <c r="BG3359" i="1" l="1"/>
  <c r="BH3358" i="1" s="1"/>
  <c r="BI3358" i="1" s="1"/>
  <c r="BF3360" i="1"/>
  <c r="BJ3358" i="1"/>
  <c r="BG3360" i="1" l="1"/>
  <c r="BH3359" i="1" s="1"/>
  <c r="BI3359" i="1" s="1"/>
  <c r="BF3361" i="1"/>
  <c r="BJ3359" i="1"/>
  <c r="BG3361" i="1" l="1"/>
  <c r="BH3360" i="1" s="1"/>
  <c r="BI3360" i="1" s="1"/>
  <c r="BF3362" i="1"/>
  <c r="BJ3360" i="1"/>
  <c r="BG3362" i="1" l="1"/>
  <c r="BH3361" i="1" s="1"/>
  <c r="BI3361" i="1" s="1"/>
  <c r="BF3363" i="1"/>
  <c r="BJ3361" i="1"/>
  <c r="BG3363" i="1" l="1"/>
  <c r="BH3362" i="1" s="1"/>
  <c r="BI3362" i="1" s="1"/>
  <c r="BF3364" i="1"/>
  <c r="BJ3362" i="1"/>
  <c r="BG3364" i="1" l="1"/>
  <c r="BH3363" i="1" s="1"/>
  <c r="BI3363" i="1" s="1"/>
  <c r="BF3365" i="1"/>
  <c r="BJ3363" i="1"/>
  <c r="BG3365" i="1" l="1"/>
  <c r="BH3364" i="1" s="1"/>
  <c r="BI3364" i="1" s="1"/>
  <c r="BF3366" i="1"/>
  <c r="BJ3364" i="1"/>
  <c r="BF3367" i="1" l="1"/>
  <c r="BG3366" i="1"/>
  <c r="BH3365" i="1" s="1"/>
  <c r="BI3365" i="1" s="1"/>
  <c r="BJ3365" i="1"/>
  <c r="BJ3366" i="1" l="1"/>
  <c r="BG3367" i="1"/>
  <c r="BF3368" i="1"/>
  <c r="BG3368" i="1" l="1"/>
  <c r="BH3367" i="1" s="1"/>
  <c r="BI3367" i="1" s="1"/>
  <c r="BF3369" i="1"/>
  <c r="BJ3367" i="1"/>
  <c r="BH3366" i="1"/>
  <c r="BI3366" i="1" s="1"/>
  <c r="BG3369" i="1" l="1"/>
  <c r="BH3368" i="1" s="1"/>
  <c r="BI3368" i="1" s="1"/>
  <c r="BF3370" i="1"/>
  <c r="BJ3368" i="1"/>
  <c r="BG3370" i="1" l="1"/>
  <c r="BH3369" i="1" s="1"/>
  <c r="BI3369" i="1" s="1"/>
  <c r="BF3371" i="1"/>
  <c r="BJ3369" i="1"/>
  <c r="BG3371" i="1" l="1"/>
  <c r="BH3370" i="1" s="1"/>
  <c r="BI3370" i="1" s="1"/>
  <c r="BF3372" i="1"/>
  <c r="BJ3370" i="1"/>
  <c r="BG3372" i="1" l="1"/>
  <c r="BH3371" i="1" s="1"/>
  <c r="BI3371" i="1" s="1"/>
  <c r="BF3373" i="1"/>
  <c r="BJ3371" i="1"/>
  <c r="BG3373" i="1" l="1"/>
  <c r="BH3372" i="1" s="1"/>
  <c r="BI3372" i="1" s="1"/>
  <c r="BF3374" i="1"/>
  <c r="BJ3372" i="1"/>
  <c r="BG3374" i="1" l="1"/>
  <c r="BH3373" i="1" s="1"/>
  <c r="BI3373" i="1" s="1"/>
  <c r="BF3375" i="1"/>
  <c r="BJ3373" i="1"/>
  <c r="BG3375" i="1" l="1"/>
  <c r="BH3374" i="1" s="1"/>
  <c r="BI3374" i="1" s="1"/>
  <c r="BF3376" i="1"/>
  <c r="BJ3374" i="1"/>
  <c r="BG3376" i="1" l="1"/>
  <c r="BH3375" i="1" s="1"/>
  <c r="BI3375" i="1" s="1"/>
  <c r="BF3377" i="1"/>
  <c r="BJ3375" i="1"/>
  <c r="BG3377" i="1" l="1"/>
  <c r="BH3376" i="1" s="1"/>
  <c r="BI3376" i="1" s="1"/>
  <c r="BF3378" i="1"/>
  <c r="BJ3376" i="1"/>
  <c r="BG3378" i="1" l="1"/>
  <c r="BH3377" i="1" s="1"/>
  <c r="BI3377" i="1" s="1"/>
  <c r="BF3379" i="1"/>
  <c r="BJ3377" i="1"/>
  <c r="BG3379" i="1" l="1"/>
  <c r="BH3378" i="1" s="1"/>
  <c r="BI3378" i="1" s="1"/>
  <c r="BF3380" i="1"/>
  <c r="BJ3378" i="1"/>
  <c r="BG3380" i="1" l="1"/>
  <c r="BH3379" i="1" s="1"/>
  <c r="BI3379" i="1" s="1"/>
  <c r="BF3381" i="1"/>
  <c r="BJ3379" i="1"/>
  <c r="BG3381" i="1" l="1"/>
  <c r="BH3380" i="1" s="1"/>
  <c r="BI3380" i="1" s="1"/>
  <c r="BF3382" i="1"/>
  <c r="BJ3380" i="1"/>
  <c r="BG3382" i="1" l="1"/>
  <c r="BH3381" i="1" s="1"/>
  <c r="BI3381" i="1" s="1"/>
  <c r="BF3383" i="1"/>
  <c r="BJ3381" i="1"/>
  <c r="BG3383" i="1" l="1"/>
  <c r="BH3382" i="1" s="1"/>
  <c r="BI3382" i="1" s="1"/>
  <c r="BF3384" i="1"/>
  <c r="BJ3382" i="1"/>
  <c r="BG3384" i="1" l="1"/>
  <c r="BH3383" i="1" s="1"/>
  <c r="BI3383" i="1" s="1"/>
  <c r="BF3385" i="1"/>
  <c r="BJ3383" i="1"/>
  <c r="BG3385" i="1" l="1"/>
  <c r="BH3384" i="1" s="1"/>
  <c r="BI3384" i="1" s="1"/>
  <c r="BF3386" i="1"/>
  <c r="BJ3384" i="1"/>
  <c r="BG3386" i="1" l="1"/>
  <c r="BH3385" i="1" s="1"/>
  <c r="BI3385" i="1" s="1"/>
  <c r="BF3387" i="1"/>
  <c r="BJ3385" i="1"/>
  <c r="BG3387" i="1" l="1"/>
  <c r="BH3386" i="1" s="1"/>
  <c r="BI3386" i="1" s="1"/>
  <c r="BF3388" i="1"/>
  <c r="BJ3386" i="1"/>
  <c r="BG3388" i="1" l="1"/>
  <c r="BH3387" i="1" s="1"/>
  <c r="BI3387" i="1" s="1"/>
  <c r="BF3389" i="1"/>
  <c r="BJ3387" i="1"/>
  <c r="BG3389" i="1" l="1"/>
  <c r="BH3388" i="1" s="1"/>
  <c r="BI3388" i="1" s="1"/>
  <c r="BF3390" i="1"/>
  <c r="BJ3388" i="1"/>
  <c r="BG3390" i="1" l="1"/>
  <c r="BH3389" i="1" s="1"/>
  <c r="BI3389" i="1" s="1"/>
  <c r="BF3391" i="1"/>
  <c r="BJ3389" i="1"/>
  <c r="BG3391" i="1" l="1"/>
  <c r="BH3390" i="1" s="1"/>
  <c r="BI3390" i="1" s="1"/>
  <c r="BF3392" i="1"/>
  <c r="BJ3390" i="1"/>
  <c r="BG3392" i="1" l="1"/>
  <c r="BH3391" i="1" s="1"/>
  <c r="BI3391" i="1" s="1"/>
  <c r="BF3393" i="1"/>
  <c r="BJ3391" i="1"/>
  <c r="BG3393" i="1" l="1"/>
  <c r="BH3392" i="1" s="1"/>
  <c r="BI3392" i="1" s="1"/>
  <c r="BF3394" i="1"/>
  <c r="BJ3392" i="1"/>
  <c r="BG3394" i="1" l="1"/>
  <c r="BH3393" i="1" s="1"/>
  <c r="BI3393" i="1" s="1"/>
  <c r="BF3395" i="1"/>
  <c r="BJ3393" i="1"/>
  <c r="BG3395" i="1" l="1"/>
  <c r="BH3394" i="1" s="1"/>
  <c r="BI3394" i="1" s="1"/>
  <c r="BF3396" i="1"/>
  <c r="BJ3394" i="1"/>
  <c r="BG3396" i="1" l="1"/>
  <c r="BH3395" i="1" s="1"/>
  <c r="BI3395" i="1" s="1"/>
  <c r="BF3397" i="1"/>
  <c r="BJ3395" i="1"/>
  <c r="BG3397" i="1" l="1"/>
  <c r="BH3396" i="1" s="1"/>
  <c r="BI3396" i="1" s="1"/>
  <c r="BF3398" i="1"/>
  <c r="BJ3396" i="1"/>
  <c r="BG3398" i="1" l="1"/>
  <c r="BH3397" i="1" s="1"/>
  <c r="BI3397" i="1" s="1"/>
  <c r="BF3399" i="1"/>
  <c r="BJ3397" i="1"/>
  <c r="BG3399" i="1" l="1"/>
  <c r="BH3398" i="1" s="1"/>
  <c r="BI3398" i="1" s="1"/>
  <c r="BF3400" i="1"/>
  <c r="BJ3398" i="1"/>
  <c r="BG3400" i="1" l="1"/>
  <c r="BH3399" i="1" s="1"/>
  <c r="BI3399" i="1" s="1"/>
  <c r="BF3401" i="1"/>
  <c r="BJ3399" i="1"/>
  <c r="BG3401" i="1" l="1"/>
  <c r="BH3400" i="1" s="1"/>
  <c r="BI3400" i="1" s="1"/>
  <c r="BF3402" i="1"/>
  <c r="BJ3400" i="1"/>
  <c r="BG3402" i="1" l="1"/>
  <c r="BH3401" i="1" s="1"/>
  <c r="BI3401" i="1" s="1"/>
  <c r="BF3403" i="1"/>
  <c r="BJ3401" i="1"/>
  <c r="BG3403" i="1" l="1"/>
  <c r="BH3402" i="1" s="1"/>
  <c r="BI3402" i="1" s="1"/>
  <c r="BF3404" i="1"/>
  <c r="BJ3402" i="1"/>
  <c r="BG3404" i="1" l="1"/>
  <c r="BH3403" i="1" s="1"/>
  <c r="BI3403" i="1" s="1"/>
  <c r="BF3405" i="1"/>
  <c r="BJ3403" i="1"/>
  <c r="BG3405" i="1" l="1"/>
  <c r="BH3404" i="1" s="1"/>
  <c r="BI3404" i="1" s="1"/>
  <c r="BF3406" i="1"/>
  <c r="BJ3404" i="1"/>
  <c r="BG3406" i="1" l="1"/>
  <c r="BH3405" i="1" s="1"/>
  <c r="BI3405" i="1" s="1"/>
  <c r="BF3407" i="1"/>
  <c r="BJ3405" i="1"/>
  <c r="BG3407" i="1" l="1"/>
  <c r="BH3406" i="1" s="1"/>
  <c r="BI3406" i="1" s="1"/>
  <c r="BF3408" i="1"/>
  <c r="BJ3406" i="1"/>
  <c r="BG3408" i="1" l="1"/>
  <c r="BH3407" i="1" s="1"/>
  <c r="BI3407" i="1" s="1"/>
  <c r="BF3409" i="1"/>
  <c r="BJ3407" i="1"/>
  <c r="BG3409" i="1" l="1"/>
  <c r="BH3408" i="1" s="1"/>
  <c r="BI3408" i="1" s="1"/>
  <c r="BF3410" i="1"/>
  <c r="BJ3408" i="1"/>
  <c r="BG3410" i="1" l="1"/>
  <c r="BH3409" i="1" s="1"/>
  <c r="BI3409" i="1" s="1"/>
  <c r="BF3411" i="1"/>
  <c r="BJ3409" i="1"/>
  <c r="BG3411" i="1" l="1"/>
  <c r="BH3410" i="1" s="1"/>
  <c r="BI3410" i="1" s="1"/>
  <c r="BF3412" i="1"/>
  <c r="BJ3410" i="1"/>
  <c r="BG3412" i="1" l="1"/>
  <c r="BH3411" i="1" s="1"/>
  <c r="BI3411" i="1" s="1"/>
  <c r="BF3413" i="1"/>
  <c r="BJ3411" i="1"/>
  <c r="BG3413" i="1" l="1"/>
  <c r="BH3412" i="1" s="1"/>
  <c r="BI3412" i="1" s="1"/>
  <c r="BF3414" i="1"/>
  <c r="BJ3412" i="1"/>
  <c r="BF3415" i="1" l="1"/>
  <c r="BG3414" i="1"/>
  <c r="BH3413" i="1" s="1"/>
  <c r="BI3413" i="1" s="1"/>
  <c r="BJ3413" i="1"/>
  <c r="BJ3414" i="1" l="1"/>
  <c r="BG3415" i="1"/>
  <c r="BF3416" i="1"/>
  <c r="BG3416" i="1" l="1"/>
  <c r="BH3415" i="1" s="1"/>
  <c r="BI3415" i="1" s="1"/>
  <c r="BF3417" i="1"/>
  <c r="BJ3415" i="1"/>
  <c r="BH3414" i="1"/>
  <c r="BI3414" i="1" s="1"/>
  <c r="BG3417" i="1" l="1"/>
  <c r="BH3416" i="1" s="1"/>
  <c r="BI3416" i="1" s="1"/>
  <c r="BF3418" i="1"/>
  <c r="BJ3416" i="1"/>
  <c r="BG3418" i="1" l="1"/>
  <c r="BH3417" i="1" s="1"/>
  <c r="BI3417" i="1" s="1"/>
  <c r="BF3419" i="1"/>
  <c r="BJ3417" i="1"/>
  <c r="BG3419" i="1" l="1"/>
  <c r="BH3418" i="1" s="1"/>
  <c r="BI3418" i="1" s="1"/>
  <c r="BF3420" i="1"/>
  <c r="BJ3418" i="1"/>
  <c r="BG3420" i="1" l="1"/>
  <c r="BH3419" i="1" s="1"/>
  <c r="BI3419" i="1" s="1"/>
  <c r="BF3421" i="1"/>
  <c r="BJ3419" i="1"/>
  <c r="BG3421" i="1" l="1"/>
  <c r="BH3420" i="1" s="1"/>
  <c r="BI3420" i="1" s="1"/>
  <c r="BF3422" i="1"/>
  <c r="BJ3420" i="1"/>
  <c r="BG3422" i="1" l="1"/>
  <c r="BH3421" i="1" s="1"/>
  <c r="BI3421" i="1" s="1"/>
  <c r="BF3423" i="1"/>
  <c r="BJ3421" i="1"/>
  <c r="BG3423" i="1" l="1"/>
  <c r="BH3422" i="1" s="1"/>
  <c r="BI3422" i="1" s="1"/>
  <c r="BF3424" i="1"/>
  <c r="BJ3422" i="1"/>
  <c r="BG3424" i="1" l="1"/>
  <c r="BH3423" i="1" s="1"/>
  <c r="BI3423" i="1" s="1"/>
  <c r="BF3425" i="1"/>
  <c r="BJ3423" i="1"/>
  <c r="BG3425" i="1" l="1"/>
  <c r="BH3424" i="1" s="1"/>
  <c r="BI3424" i="1" s="1"/>
  <c r="BF3426" i="1"/>
  <c r="BJ3424" i="1"/>
  <c r="BG3426" i="1" l="1"/>
  <c r="BH3425" i="1" s="1"/>
  <c r="BI3425" i="1" s="1"/>
  <c r="BF3427" i="1"/>
  <c r="BJ3425" i="1"/>
  <c r="BG3427" i="1" l="1"/>
  <c r="BH3426" i="1" s="1"/>
  <c r="BI3426" i="1" s="1"/>
  <c r="BF3428" i="1"/>
  <c r="BJ3426" i="1"/>
  <c r="BG3428" i="1" l="1"/>
  <c r="BH3427" i="1" s="1"/>
  <c r="BI3427" i="1" s="1"/>
  <c r="BF3429" i="1"/>
  <c r="BJ3427" i="1"/>
  <c r="BG3429" i="1" l="1"/>
  <c r="BH3428" i="1" s="1"/>
  <c r="BI3428" i="1" s="1"/>
  <c r="BF3430" i="1"/>
  <c r="BJ3428" i="1"/>
  <c r="BG3430" i="1" l="1"/>
  <c r="BH3429" i="1" s="1"/>
  <c r="BI3429" i="1" s="1"/>
  <c r="BF3431" i="1"/>
  <c r="BJ3429" i="1"/>
  <c r="BG3431" i="1" l="1"/>
  <c r="BH3430" i="1" s="1"/>
  <c r="BI3430" i="1" s="1"/>
  <c r="BF3432" i="1"/>
  <c r="BJ3430" i="1"/>
  <c r="BG3432" i="1" l="1"/>
  <c r="BH3431" i="1" s="1"/>
  <c r="BI3431" i="1" s="1"/>
  <c r="BF3433" i="1"/>
  <c r="BJ3431" i="1"/>
  <c r="BG3433" i="1" l="1"/>
  <c r="BH3432" i="1" s="1"/>
  <c r="BI3432" i="1" s="1"/>
  <c r="BF3434" i="1"/>
  <c r="BJ3432" i="1"/>
  <c r="BG3434" i="1" l="1"/>
  <c r="BH3433" i="1" s="1"/>
  <c r="BI3433" i="1" s="1"/>
  <c r="BF3435" i="1"/>
  <c r="BJ3433" i="1"/>
  <c r="BG3435" i="1" l="1"/>
  <c r="BH3434" i="1" s="1"/>
  <c r="BI3434" i="1" s="1"/>
  <c r="BF3436" i="1"/>
  <c r="BJ3434" i="1"/>
  <c r="BG3436" i="1" l="1"/>
  <c r="BH3435" i="1" s="1"/>
  <c r="BI3435" i="1" s="1"/>
  <c r="BF3437" i="1"/>
  <c r="BJ3435" i="1"/>
  <c r="BG3437" i="1" l="1"/>
  <c r="BH3436" i="1" s="1"/>
  <c r="BI3436" i="1" s="1"/>
  <c r="BF3438" i="1"/>
  <c r="BJ3436" i="1"/>
  <c r="BF3439" i="1" l="1"/>
  <c r="BG3438" i="1"/>
  <c r="BH3437" i="1" s="1"/>
  <c r="BI3437" i="1" s="1"/>
  <c r="BJ3437" i="1"/>
  <c r="BJ3438" i="1" l="1"/>
  <c r="BG3439" i="1"/>
  <c r="BF3440" i="1"/>
  <c r="BG3440" i="1" l="1"/>
  <c r="BH3439" i="1" s="1"/>
  <c r="BI3439" i="1" s="1"/>
  <c r="BF3441" i="1"/>
  <c r="BJ3439" i="1"/>
  <c r="BH3438" i="1"/>
  <c r="BI3438" i="1" s="1"/>
  <c r="BG3441" i="1" l="1"/>
  <c r="BH3440" i="1" s="1"/>
  <c r="BI3440" i="1" s="1"/>
  <c r="BF3442" i="1"/>
  <c r="BJ3440" i="1"/>
  <c r="BG3442" i="1" l="1"/>
  <c r="BH3441" i="1" s="1"/>
  <c r="BI3441" i="1" s="1"/>
  <c r="BF3443" i="1"/>
  <c r="BJ3441" i="1"/>
  <c r="BG3443" i="1" l="1"/>
  <c r="BH3442" i="1" s="1"/>
  <c r="BI3442" i="1" s="1"/>
  <c r="BF3444" i="1"/>
  <c r="BJ3442" i="1"/>
  <c r="BG3444" i="1" l="1"/>
  <c r="BH3443" i="1" s="1"/>
  <c r="BI3443" i="1" s="1"/>
  <c r="BF3445" i="1"/>
  <c r="BJ3443" i="1"/>
  <c r="BG3445" i="1" l="1"/>
  <c r="BH3444" i="1" s="1"/>
  <c r="BI3444" i="1" s="1"/>
  <c r="BF3446" i="1"/>
  <c r="BJ3444" i="1"/>
  <c r="BG3446" i="1" l="1"/>
  <c r="BH3445" i="1" s="1"/>
  <c r="BI3445" i="1" s="1"/>
  <c r="BF3447" i="1"/>
  <c r="BJ3445" i="1"/>
  <c r="BG3447" i="1" l="1"/>
  <c r="BH3446" i="1" s="1"/>
  <c r="BI3446" i="1" s="1"/>
  <c r="BF3448" i="1"/>
  <c r="BJ3446" i="1"/>
  <c r="BG3448" i="1" l="1"/>
  <c r="BH3447" i="1" s="1"/>
  <c r="BI3447" i="1" s="1"/>
  <c r="BF3449" i="1"/>
  <c r="BJ3447" i="1"/>
  <c r="BG3449" i="1" l="1"/>
  <c r="BH3448" i="1" s="1"/>
  <c r="BI3448" i="1" s="1"/>
  <c r="BF3450" i="1"/>
  <c r="BJ3448" i="1"/>
  <c r="BG3450" i="1" l="1"/>
  <c r="BH3449" i="1" s="1"/>
  <c r="BI3449" i="1" s="1"/>
  <c r="BF3451" i="1"/>
  <c r="BJ3449" i="1"/>
  <c r="BG3451" i="1" l="1"/>
  <c r="BH3450" i="1" s="1"/>
  <c r="BI3450" i="1" s="1"/>
  <c r="BF3452" i="1"/>
  <c r="BJ3450" i="1"/>
  <c r="BG3452" i="1" l="1"/>
  <c r="BH3451" i="1" s="1"/>
  <c r="BI3451" i="1" s="1"/>
  <c r="BF3453" i="1"/>
  <c r="BJ3451" i="1"/>
  <c r="BG3453" i="1" l="1"/>
  <c r="BH3452" i="1" s="1"/>
  <c r="BI3452" i="1" s="1"/>
  <c r="BF3454" i="1"/>
  <c r="BJ3452" i="1"/>
  <c r="BG3454" i="1" l="1"/>
  <c r="BH3453" i="1" s="1"/>
  <c r="BI3453" i="1" s="1"/>
  <c r="BF3455" i="1"/>
  <c r="BJ3453" i="1"/>
  <c r="BG3455" i="1" l="1"/>
  <c r="BH3454" i="1" s="1"/>
  <c r="BI3454" i="1" s="1"/>
  <c r="BF3456" i="1"/>
  <c r="BJ3454" i="1"/>
  <c r="BG3456" i="1" l="1"/>
  <c r="BH3455" i="1" s="1"/>
  <c r="BI3455" i="1" s="1"/>
  <c r="BF3457" i="1"/>
  <c r="BJ3455" i="1"/>
  <c r="BG3457" i="1" l="1"/>
  <c r="BH3456" i="1" s="1"/>
  <c r="BI3456" i="1" s="1"/>
  <c r="BF3458" i="1"/>
  <c r="BJ3456" i="1"/>
  <c r="BG3458" i="1" l="1"/>
  <c r="BH3457" i="1" s="1"/>
  <c r="BI3457" i="1" s="1"/>
  <c r="BF3459" i="1"/>
  <c r="BJ3457" i="1"/>
  <c r="BG3459" i="1" l="1"/>
  <c r="BH3458" i="1" s="1"/>
  <c r="BI3458" i="1" s="1"/>
  <c r="BF3460" i="1"/>
  <c r="BJ3458" i="1"/>
  <c r="BG3460" i="1" l="1"/>
  <c r="BH3459" i="1" s="1"/>
  <c r="BI3459" i="1" s="1"/>
  <c r="BF3461" i="1"/>
  <c r="BJ3459" i="1"/>
  <c r="BG3461" i="1" l="1"/>
  <c r="BH3460" i="1" s="1"/>
  <c r="BI3460" i="1" s="1"/>
  <c r="BF3462" i="1"/>
  <c r="BJ3460" i="1"/>
  <c r="BG3462" i="1" l="1"/>
  <c r="BH3461" i="1" s="1"/>
  <c r="BI3461" i="1" s="1"/>
  <c r="BF3463" i="1"/>
  <c r="BJ3461" i="1"/>
  <c r="BG3463" i="1" l="1"/>
  <c r="BH3462" i="1" s="1"/>
  <c r="BI3462" i="1" s="1"/>
  <c r="BF3464" i="1"/>
  <c r="BJ3462" i="1"/>
  <c r="BG3464" i="1" l="1"/>
  <c r="BH3463" i="1" s="1"/>
  <c r="BI3463" i="1" s="1"/>
  <c r="BF3465" i="1"/>
  <c r="BJ3463" i="1"/>
  <c r="BG3465" i="1" l="1"/>
  <c r="BH3464" i="1" s="1"/>
  <c r="BI3464" i="1" s="1"/>
  <c r="BF3466" i="1"/>
  <c r="BJ3464" i="1"/>
  <c r="BG3466" i="1" l="1"/>
  <c r="BH3465" i="1" s="1"/>
  <c r="BI3465" i="1" s="1"/>
  <c r="BF3467" i="1"/>
  <c r="BJ3465" i="1"/>
  <c r="BG3467" i="1" l="1"/>
  <c r="BH3466" i="1" s="1"/>
  <c r="BI3466" i="1" s="1"/>
  <c r="BF3468" i="1"/>
  <c r="BJ3466" i="1"/>
  <c r="BG3468" i="1" l="1"/>
  <c r="BH3467" i="1" s="1"/>
  <c r="BI3467" i="1" s="1"/>
  <c r="BF3469" i="1"/>
  <c r="BJ3467" i="1"/>
  <c r="BG3469" i="1" l="1"/>
  <c r="BH3468" i="1" s="1"/>
  <c r="BI3468" i="1" s="1"/>
  <c r="BF3470" i="1"/>
  <c r="BJ3468" i="1"/>
  <c r="BG3470" i="1" l="1"/>
  <c r="BH3469" i="1" s="1"/>
  <c r="BI3469" i="1" s="1"/>
  <c r="BF3471" i="1"/>
  <c r="BJ3469" i="1"/>
  <c r="BG3471" i="1" l="1"/>
  <c r="BH3470" i="1" s="1"/>
  <c r="BI3470" i="1" s="1"/>
  <c r="BF3472" i="1"/>
  <c r="BJ3470" i="1"/>
  <c r="BG3472" i="1" l="1"/>
  <c r="BH3471" i="1" s="1"/>
  <c r="BI3471" i="1" s="1"/>
  <c r="BF3473" i="1"/>
  <c r="BJ3471" i="1"/>
  <c r="BG3473" i="1" l="1"/>
  <c r="BH3472" i="1" s="1"/>
  <c r="BI3472" i="1" s="1"/>
  <c r="BF3474" i="1"/>
  <c r="BJ3472" i="1"/>
  <c r="BG3474" i="1" l="1"/>
  <c r="BH3473" i="1" s="1"/>
  <c r="BI3473" i="1" s="1"/>
  <c r="BF3475" i="1"/>
  <c r="BJ3473" i="1"/>
  <c r="BG3475" i="1" l="1"/>
  <c r="BH3474" i="1" s="1"/>
  <c r="BI3474" i="1" s="1"/>
  <c r="BF3476" i="1"/>
  <c r="BJ3474" i="1"/>
  <c r="BG3476" i="1" l="1"/>
  <c r="BH3475" i="1" s="1"/>
  <c r="BI3475" i="1" s="1"/>
  <c r="BF3477" i="1"/>
  <c r="BJ3475" i="1"/>
  <c r="BG3477" i="1" l="1"/>
  <c r="BH3476" i="1" s="1"/>
  <c r="BI3476" i="1" s="1"/>
  <c r="BF3478" i="1"/>
  <c r="BJ3476" i="1"/>
  <c r="BG3478" i="1" l="1"/>
  <c r="BH3477" i="1" s="1"/>
  <c r="BI3477" i="1" s="1"/>
  <c r="BF3479" i="1"/>
  <c r="BJ3477" i="1"/>
  <c r="BG3479" i="1" l="1"/>
  <c r="BH3478" i="1" s="1"/>
  <c r="BI3478" i="1" s="1"/>
  <c r="BF3480" i="1"/>
  <c r="BJ3478" i="1"/>
  <c r="BG3480" i="1" l="1"/>
  <c r="BH3479" i="1" s="1"/>
  <c r="BI3479" i="1" s="1"/>
  <c r="BF3481" i="1"/>
  <c r="BJ3479" i="1"/>
  <c r="BG3481" i="1" l="1"/>
  <c r="BH3480" i="1" s="1"/>
  <c r="BI3480" i="1" s="1"/>
  <c r="BF3482" i="1"/>
  <c r="BJ3480" i="1"/>
  <c r="BG3482" i="1" l="1"/>
  <c r="BH3481" i="1" s="1"/>
  <c r="BI3481" i="1" s="1"/>
  <c r="BF3483" i="1"/>
  <c r="BJ3481" i="1"/>
  <c r="BG3483" i="1" l="1"/>
  <c r="BH3482" i="1" s="1"/>
  <c r="BI3482" i="1" s="1"/>
  <c r="BF3484" i="1"/>
  <c r="BJ3482" i="1"/>
  <c r="BG3484" i="1" l="1"/>
  <c r="BH3483" i="1" s="1"/>
  <c r="BI3483" i="1" s="1"/>
  <c r="BF3485" i="1"/>
  <c r="BJ3483" i="1"/>
  <c r="BG3485" i="1" l="1"/>
  <c r="BH3484" i="1" s="1"/>
  <c r="BI3484" i="1" s="1"/>
  <c r="BF3486" i="1"/>
  <c r="BJ3484" i="1"/>
  <c r="BG3486" i="1" l="1"/>
  <c r="BH3485" i="1" s="1"/>
  <c r="BI3485" i="1" s="1"/>
  <c r="BF3487" i="1"/>
  <c r="BJ3485" i="1"/>
  <c r="BG3487" i="1" l="1"/>
  <c r="BH3486" i="1" s="1"/>
  <c r="BI3486" i="1" s="1"/>
  <c r="BF3488" i="1"/>
  <c r="BJ3486" i="1"/>
  <c r="BG3488" i="1" l="1"/>
  <c r="BH3487" i="1" s="1"/>
  <c r="BI3487" i="1" s="1"/>
  <c r="BF3489" i="1"/>
  <c r="BJ3487" i="1"/>
  <c r="BG3489" i="1" l="1"/>
  <c r="BH3488" i="1" s="1"/>
  <c r="BI3488" i="1" s="1"/>
  <c r="BF3490" i="1"/>
  <c r="BJ3488" i="1"/>
  <c r="BG3490" i="1" l="1"/>
  <c r="BH3489" i="1" s="1"/>
  <c r="BI3489" i="1" s="1"/>
  <c r="BF3491" i="1"/>
  <c r="BJ3489" i="1"/>
  <c r="BG3491" i="1" l="1"/>
  <c r="BH3490" i="1" s="1"/>
  <c r="BI3490" i="1" s="1"/>
  <c r="BF3492" i="1"/>
  <c r="BJ3490" i="1"/>
  <c r="BG3492" i="1" l="1"/>
  <c r="BH3491" i="1" s="1"/>
  <c r="BI3491" i="1" s="1"/>
  <c r="BF3493" i="1"/>
  <c r="BJ3491" i="1"/>
  <c r="BG3493" i="1" l="1"/>
  <c r="BH3492" i="1" s="1"/>
  <c r="BI3492" i="1" s="1"/>
  <c r="BF3494" i="1"/>
  <c r="BJ3492" i="1"/>
  <c r="BG3494" i="1" l="1"/>
  <c r="BH3493" i="1" s="1"/>
  <c r="BI3493" i="1" s="1"/>
  <c r="BF3495" i="1"/>
  <c r="BJ3493" i="1"/>
  <c r="BG3495" i="1" l="1"/>
  <c r="BH3494" i="1" s="1"/>
  <c r="BI3494" i="1" s="1"/>
  <c r="BF3496" i="1"/>
  <c r="BJ3494" i="1"/>
  <c r="BG3496" i="1" l="1"/>
  <c r="BH3495" i="1" s="1"/>
  <c r="BI3495" i="1" s="1"/>
  <c r="BF3497" i="1"/>
  <c r="BJ3495" i="1"/>
  <c r="BG3497" i="1" l="1"/>
  <c r="BH3496" i="1" s="1"/>
  <c r="BI3496" i="1" s="1"/>
  <c r="BF3498" i="1"/>
  <c r="BJ3496" i="1"/>
  <c r="BG3498" i="1" l="1"/>
  <c r="BH3497" i="1" s="1"/>
  <c r="BI3497" i="1" s="1"/>
  <c r="BF3499" i="1"/>
  <c r="BJ3497" i="1"/>
  <c r="BG3499" i="1" l="1"/>
  <c r="BH3498" i="1" s="1"/>
  <c r="BI3498" i="1" s="1"/>
  <c r="BF3500" i="1"/>
  <c r="BJ3498" i="1"/>
  <c r="BG3500" i="1" l="1"/>
  <c r="BH3499" i="1" s="1"/>
  <c r="BI3499" i="1" s="1"/>
  <c r="BF3501" i="1"/>
  <c r="BJ3499" i="1"/>
  <c r="BG3501" i="1" l="1"/>
  <c r="BH3500" i="1" s="1"/>
  <c r="BI3500" i="1" s="1"/>
  <c r="BF3502" i="1"/>
  <c r="BJ3500" i="1"/>
  <c r="BG3502" i="1" l="1"/>
  <c r="BH3501" i="1" s="1"/>
  <c r="BI3501" i="1" s="1"/>
  <c r="BF3503" i="1"/>
  <c r="BJ3501" i="1"/>
  <c r="BG3503" i="1" l="1"/>
  <c r="BH3502" i="1" s="1"/>
  <c r="BI3502" i="1" s="1"/>
  <c r="BF3504" i="1"/>
  <c r="BJ3502" i="1"/>
  <c r="BG3504" i="1" l="1"/>
  <c r="BH3503" i="1" s="1"/>
  <c r="BI3503" i="1" s="1"/>
  <c r="BF3505" i="1"/>
  <c r="BJ3503" i="1"/>
  <c r="BG3505" i="1" l="1"/>
  <c r="BH3504" i="1" s="1"/>
  <c r="BI3504" i="1" s="1"/>
  <c r="BF3506" i="1"/>
  <c r="BJ3504" i="1"/>
  <c r="BG3506" i="1" l="1"/>
  <c r="BH3505" i="1" s="1"/>
  <c r="BI3505" i="1" s="1"/>
  <c r="BF3507" i="1"/>
  <c r="BJ3505" i="1"/>
  <c r="BG3507" i="1" l="1"/>
  <c r="BH3506" i="1" s="1"/>
  <c r="BI3506" i="1" s="1"/>
  <c r="BF3508" i="1"/>
  <c r="BJ3506" i="1"/>
  <c r="BG3508" i="1" l="1"/>
  <c r="BH3507" i="1" s="1"/>
  <c r="BI3507" i="1" s="1"/>
  <c r="BF3509" i="1"/>
  <c r="BJ3507" i="1"/>
  <c r="BG3509" i="1" l="1"/>
  <c r="BH3508" i="1" s="1"/>
  <c r="BI3508" i="1" s="1"/>
  <c r="BF3510" i="1"/>
  <c r="BJ3508" i="1"/>
  <c r="BG3510" i="1" l="1"/>
  <c r="BH3509" i="1" s="1"/>
  <c r="BI3509" i="1" s="1"/>
  <c r="BF3511" i="1"/>
  <c r="BJ3509" i="1"/>
  <c r="BG3511" i="1" l="1"/>
  <c r="BH3510" i="1" s="1"/>
  <c r="BI3510" i="1" s="1"/>
  <c r="BF3512" i="1"/>
  <c r="BJ3510" i="1"/>
  <c r="BG3512" i="1" l="1"/>
  <c r="BH3511" i="1" s="1"/>
  <c r="BI3511" i="1" s="1"/>
  <c r="BF3513" i="1"/>
  <c r="BJ3511" i="1"/>
  <c r="BG3513" i="1" l="1"/>
  <c r="BH3512" i="1" s="1"/>
  <c r="BI3512" i="1" s="1"/>
  <c r="BF3514" i="1"/>
  <c r="BJ3512" i="1"/>
  <c r="BG3514" i="1" l="1"/>
  <c r="BH3513" i="1" s="1"/>
  <c r="BI3513" i="1" s="1"/>
  <c r="BF3515" i="1"/>
  <c r="BJ3513" i="1"/>
  <c r="BG3515" i="1" l="1"/>
  <c r="BH3514" i="1" s="1"/>
  <c r="BI3514" i="1" s="1"/>
  <c r="BF3516" i="1"/>
  <c r="BJ3514" i="1"/>
  <c r="BG3516" i="1" l="1"/>
  <c r="BH3515" i="1" s="1"/>
  <c r="BI3515" i="1" s="1"/>
  <c r="BF3517" i="1"/>
  <c r="BJ3515" i="1"/>
  <c r="BG3517" i="1" l="1"/>
  <c r="BH3516" i="1" s="1"/>
  <c r="BI3516" i="1" s="1"/>
  <c r="BF3518" i="1"/>
  <c r="BJ3516" i="1"/>
  <c r="BG3518" i="1" l="1"/>
  <c r="BH3517" i="1" s="1"/>
  <c r="BI3517" i="1" s="1"/>
  <c r="BF3519" i="1"/>
  <c r="BJ3517" i="1"/>
  <c r="BG3519" i="1" l="1"/>
  <c r="BH3518" i="1" s="1"/>
  <c r="BI3518" i="1" s="1"/>
  <c r="BF3520" i="1"/>
  <c r="BJ3518" i="1"/>
  <c r="BG3520" i="1" l="1"/>
  <c r="BH3519" i="1" s="1"/>
  <c r="BI3519" i="1" s="1"/>
  <c r="BF3521" i="1"/>
  <c r="BJ3519" i="1"/>
  <c r="BG3521" i="1" l="1"/>
  <c r="BH3520" i="1" s="1"/>
  <c r="BI3520" i="1" s="1"/>
  <c r="BF3522" i="1"/>
  <c r="BJ3520" i="1"/>
  <c r="BG3522" i="1" l="1"/>
  <c r="BH3521" i="1" s="1"/>
  <c r="BI3521" i="1" s="1"/>
  <c r="BF3523" i="1"/>
  <c r="BJ3521" i="1"/>
  <c r="BG3523" i="1" l="1"/>
  <c r="BH3522" i="1" s="1"/>
  <c r="BI3522" i="1" s="1"/>
  <c r="BF3524" i="1"/>
  <c r="BJ3522" i="1"/>
  <c r="BG3524" i="1" l="1"/>
  <c r="BH3523" i="1" s="1"/>
  <c r="BI3523" i="1" s="1"/>
  <c r="BF3525" i="1"/>
  <c r="BJ3523" i="1"/>
  <c r="BG3525" i="1" l="1"/>
  <c r="BH3524" i="1" s="1"/>
  <c r="BI3524" i="1" s="1"/>
  <c r="BF3526" i="1"/>
  <c r="BJ3524" i="1"/>
  <c r="BG3526" i="1" l="1"/>
  <c r="BH3525" i="1" s="1"/>
  <c r="BI3525" i="1" s="1"/>
  <c r="BF3527" i="1"/>
  <c r="BJ3525" i="1"/>
  <c r="BG3527" i="1" l="1"/>
  <c r="BH3526" i="1" s="1"/>
  <c r="BI3526" i="1" s="1"/>
  <c r="BF3528" i="1"/>
  <c r="BJ3526" i="1"/>
  <c r="BG3528" i="1" l="1"/>
  <c r="BH3527" i="1" s="1"/>
  <c r="BI3527" i="1" s="1"/>
  <c r="BF3529" i="1"/>
  <c r="BJ3527" i="1"/>
  <c r="BG3529" i="1" l="1"/>
  <c r="BH3528" i="1" s="1"/>
  <c r="BI3528" i="1" s="1"/>
  <c r="BF3530" i="1"/>
  <c r="BJ3528" i="1"/>
  <c r="BG3530" i="1" l="1"/>
  <c r="BH3529" i="1" s="1"/>
  <c r="BI3529" i="1" s="1"/>
  <c r="BF3531" i="1"/>
  <c r="BJ3529" i="1"/>
  <c r="BG3531" i="1" l="1"/>
  <c r="BH3530" i="1" s="1"/>
  <c r="BI3530" i="1" s="1"/>
  <c r="BF3532" i="1"/>
  <c r="BJ3530" i="1"/>
  <c r="BG3532" i="1" l="1"/>
  <c r="BH3531" i="1" s="1"/>
  <c r="BI3531" i="1" s="1"/>
  <c r="BF3533" i="1"/>
  <c r="BJ3531" i="1"/>
  <c r="BG3533" i="1" l="1"/>
  <c r="BH3532" i="1" s="1"/>
  <c r="BI3532" i="1" s="1"/>
  <c r="BF3534" i="1"/>
  <c r="BJ3532" i="1"/>
  <c r="BG3534" i="1" l="1"/>
  <c r="BH3533" i="1" s="1"/>
  <c r="BI3533" i="1" s="1"/>
  <c r="BF3535" i="1"/>
  <c r="BJ3533" i="1"/>
  <c r="BG3535" i="1" l="1"/>
  <c r="BH3534" i="1" s="1"/>
  <c r="BI3534" i="1" s="1"/>
  <c r="BF3536" i="1"/>
  <c r="BJ3534" i="1"/>
  <c r="BG3536" i="1" l="1"/>
  <c r="BH3535" i="1" s="1"/>
  <c r="BI3535" i="1" s="1"/>
  <c r="BF3537" i="1"/>
  <c r="BJ3535" i="1"/>
  <c r="BG3537" i="1" l="1"/>
  <c r="BH3536" i="1" s="1"/>
  <c r="BI3536" i="1" s="1"/>
  <c r="BF3538" i="1"/>
  <c r="BJ3536" i="1"/>
  <c r="BG3538" i="1" l="1"/>
  <c r="BH3537" i="1" s="1"/>
  <c r="BI3537" i="1" s="1"/>
  <c r="BF3539" i="1"/>
  <c r="BJ3537" i="1"/>
  <c r="BG3539" i="1" l="1"/>
  <c r="BH3538" i="1" s="1"/>
  <c r="BI3538" i="1" s="1"/>
  <c r="BF3540" i="1"/>
  <c r="BJ3538" i="1"/>
  <c r="BG3540" i="1" l="1"/>
  <c r="BH3539" i="1" s="1"/>
  <c r="BI3539" i="1" s="1"/>
  <c r="BF3541" i="1"/>
  <c r="BJ3539" i="1"/>
  <c r="BG3541" i="1" l="1"/>
  <c r="BH3540" i="1" s="1"/>
  <c r="BI3540" i="1" s="1"/>
  <c r="BF3542" i="1"/>
  <c r="BJ3540" i="1"/>
  <c r="BG3542" i="1" l="1"/>
  <c r="BH3541" i="1" s="1"/>
  <c r="BI3541" i="1" s="1"/>
  <c r="BF3543" i="1"/>
  <c r="BJ3541" i="1"/>
  <c r="BG3543" i="1" l="1"/>
  <c r="BH3542" i="1" s="1"/>
  <c r="BI3542" i="1" s="1"/>
  <c r="BF3544" i="1"/>
  <c r="BJ3542" i="1"/>
  <c r="BG3544" i="1" l="1"/>
  <c r="BH3543" i="1" s="1"/>
  <c r="BI3543" i="1" s="1"/>
  <c r="BF3545" i="1"/>
  <c r="BJ3543" i="1"/>
  <c r="BG3545" i="1" l="1"/>
  <c r="BH3544" i="1" s="1"/>
  <c r="BI3544" i="1" s="1"/>
  <c r="BF3546" i="1"/>
  <c r="BJ3544" i="1"/>
  <c r="BG3546" i="1" l="1"/>
  <c r="BH3545" i="1" s="1"/>
  <c r="BI3545" i="1" s="1"/>
  <c r="BF3547" i="1"/>
  <c r="BJ3545" i="1"/>
  <c r="BG3547" i="1" l="1"/>
  <c r="BH3546" i="1" s="1"/>
  <c r="BI3546" i="1" s="1"/>
  <c r="BF3548" i="1"/>
  <c r="BJ3546" i="1"/>
  <c r="BG3548" i="1" l="1"/>
  <c r="BH3547" i="1" s="1"/>
  <c r="BI3547" i="1" s="1"/>
  <c r="BF3549" i="1"/>
  <c r="BJ3547" i="1"/>
  <c r="BG3549" i="1" l="1"/>
  <c r="BH3548" i="1" s="1"/>
  <c r="BI3548" i="1" s="1"/>
  <c r="BF3550" i="1"/>
  <c r="BJ3548" i="1"/>
  <c r="BG3550" i="1" l="1"/>
  <c r="BH3549" i="1" s="1"/>
  <c r="BI3549" i="1" s="1"/>
  <c r="BF3551" i="1"/>
  <c r="BJ3549" i="1"/>
  <c r="BG3551" i="1" l="1"/>
  <c r="BH3550" i="1" s="1"/>
  <c r="BI3550" i="1" s="1"/>
  <c r="BF3552" i="1"/>
  <c r="BJ3550" i="1"/>
  <c r="BG3552" i="1" l="1"/>
  <c r="BH3551" i="1" s="1"/>
  <c r="BI3551" i="1" s="1"/>
  <c r="BF3553" i="1"/>
  <c r="BJ3551" i="1"/>
  <c r="BG3553" i="1" l="1"/>
  <c r="BH3552" i="1" s="1"/>
  <c r="BI3552" i="1" s="1"/>
  <c r="BF3554" i="1"/>
  <c r="BJ3552" i="1"/>
  <c r="BF3555" i="1" l="1"/>
  <c r="BG3554" i="1"/>
  <c r="BH3553" i="1" s="1"/>
  <c r="BI3553" i="1" s="1"/>
  <c r="BJ3553" i="1"/>
  <c r="BJ3554" i="1" l="1"/>
  <c r="BG3555" i="1"/>
  <c r="BF3556" i="1"/>
  <c r="BG3556" i="1" l="1"/>
  <c r="BH3555" i="1" s="1"/>
  <c r="BI3555" i="1" s="1"/>
  <c r="BF3557" i="1"/>
  <c r="BJ3555" i="1"/>
  <c r="BH3554" i="1"/>
  <c r="BI3554" i="1" s="1"/>
  <c r="BG3557" i="1" l="1"/>
  <c r="BH3556" i="1" s="1"/>
  <c r="BI3556" i="1" s="1"/>
  <c r="BF3558" i="1"/>
  <c r="BJ3556" i="1"/>
  <c r="BG3558" i="1" l="1"/>
  <c r="BH3557" i="1" s="1"/>
  <c r="BI3557" i="1" s="1"/>
  <c r="BF3559" i="1"/>
  <c r="BJ3557" i="1"/>
  <c r="BG3559" i="1" l="1"/>
  <c r="BH3558" i="1" s="1"/>
  <c r="BI3558" i="1" s="1"/>
  <c r="BF3560" i="1"/>
  <c r="BJ3558" i="1"/>
  <c r="BG3560" i="1" l="1"/>
  <c r="BH3559" i="1" s="1"/>
  <c r="BI3559" i="1" s="1"/>
  <c r="BF3561" i="1"/>
  <c r="BJ3559" i="1"/>
  <c r="BG3561" i="1" l="1"/>
  <c r="BH3560" i="1" s="1"/>
  <c r="BI3560" i="1" s="1"/>
  <c r="BF3562" i="1"/>
  <c r="BJ3560" i="1"/>
  <c r="BG3562" i="1" l="1"/>
  <c r="BH3561" i="1" s="1"/>
  <c r="BI3561" i="1" s="1"/>
  <c r="BF3563" i="1"/>
  <c r="BJ3561" i="1"/>
  <c r="BG3563" i="1" l="1"/>
  <c r="BH3562" i="1" s="1"/>
  <c r="BI3562" i="1" s="1"/>
  <c r="BF3564" i="1"/>
  <c r="BJ3562" i="1"/>
  <c r="BG3564" i="1" l="1"/>
  <c r="BH3563" i="1" s="1"/>
  <c r="BI3563" i="1" s="1"/>
  <c r="BF3565" i="1"/>
  <c r="BJ3563" i="1"/>
  <c r="BG3565" i="1" l="1"/>
  <c r="BH3564" i="1" s="1"/>
  <c r="BI3564" i="1" s="1"/>
  <c r="BF3566" i="1"/>
  <c r="BJ3564" i="1"/>
  <c r="BG3566" i="1" l="1"/>
  <c r="BH3565" i="1" s="1"/>
  <c r="BI3565" i="1" s="1"/>
  <c r="BF3567" i="1"/>
  <c r="BJ3565" i="1"/>
  <c r="BG3567" i="1" l="1"/>
  <c r="BH3566" i="1" s="1"/>
  <c r="BI3566" i="1" s="1"/>
  <c r="BF3568" i="1"/>
  <c r="BJ3566" i="1"/>
  <c r="BG3568" i="1" l="1"/>
  <c r="BH3567" i="1" s="1"/>
  <c r="BI3567" i="1" s="1"/>
  <c r="BF3569" i="1"/>
  <c r="BJ3567" i="1"/>
  <c r="BG3569" i="1" l="1"/>
  <c r="BH3568" i="1" s="1"/>
  <c r="BI3568" i="1" s="1"/>
  <c r="BF3570" i="1"/>
  <c r="BJ3568" i="1"/>
  <c r="BG3570" i="1" l="1"/>
  <c r="BH3569" i="1" s="1"/>
  <c r="BI3569" i="1" s="1"/>
  <c r="BF3571" i="1"/>
  <c r="BJ3569" i="1"/>
  <c r="BG3571" i="1" l="1"/>
  <c r="BH3570" i="1" s="1"/>
  <c r="BI3570" i="1" s="1"/>
  <c r="BF3572" i="1"/>
  <c r="BJ3570" i="1"/>
  <c r="BG3572" i="1" l="1"/>
  <c r="BH3571" i="1" s="1"/>
  <c r="BI3571" i="1" s="1"/>
  <c r="BF3573" i="1"/>
  <c r="BJ3571" i="1"/>
  <c r="BG3573" i="1" l="1"/>
  <c r="BH3572" i="1" s="1"/>
  <c r="BI3572" i="1" s="1"/>
  <c r="BF3574" i="1"/>
  <c r="BJ3572" i="1"/>
  <c r="BG3574" i="1" l="1"/>
  <c r="BH3573" i="1" s="1"/>
  <c r="BI3573" i="1" s="1"/>
  <c r="BF3575" i="1"/>
  <c r="BJ3573" i="1"/>
  <c r="BG3575" i="1" l="1"/>
  <c r="BH3574" i="1" s="1"/>
  <c r="BI3574" i="1" s="1"/>
  <c r="BF3576" i="1"/>
  <c r="BJ3574" i="1"/>
  <c r="BG3576" i="1" l="1"/>
  <c r="BH3575" i="1" s="1"/>
  <c r="BI3575" i="1" s="1"/>
  <c r="BF3577" i="1"/>
  <c r="BJ3575" i="1"/>
  <c r="BG3577" i="1" l="1"/>
  <c r="BH3576" i="1" s="1"/>
  <c r="BI3576" i="1" s="1"/>
  <c r="BF3578" i="1"/>
  <c r="BJ3576" i="1"/>
  <c r="BG3578" i="1" l="1"/>
  <c r="BH3577" i="1" s="1"/>
  <c r="BI3577" i="1" s="1"/>
  <c r="BF3579" i="1"/>
  <c r="BJ3577" i="1"/>
  <c r="BG3579" i="1" l="1"/>
  <c r="BH3578" i="1" s="1"/>
  <c r="BI3578" i="1" s="1"/>
  <c r="BF3580" i="1"/>
  <c r="BJ3578" i="1"/>
  <c r="BG3580" i="1" l="1"/>
  <c r="BH3579" i="1" s="1"/>
  <c r="BI3579" i="1" s="1"/>
  <c r="BF3581" i="1"/>
  <c r="BJ3579" i="1"/>
  <c r="BG3581" i="1" l="1"/>
  <c r="BH3580" i="1" s="1"/>
  <c r="BI3580" i="1" s="1"/>
  <c r="BF3582" i="1"/>
  <c r="BJ3580" i="1"/>
  <c r="BG3582" i="1" l="1"/>
  <c r="BH3581" i="1" s="1"/>
  <c r="BI3581" i="1" s="1"/>
  <c r="BF3583" i="1"/>
  <c r="BJ3581" i="1"/>
  <c r="BG3583" i="1" l="1"/>
  <c r="BH3582" i="1" s="1"/>
  <c r="BI3582" i="1" s="1"/>
  <c r="BF3584" i="1"/>
  <c r="BJ3582" i="1"/>
  <c r="BG3584" i="1" l="1"/>
  <c r="BH3583" i="1" s="1"/>
  <c r="BI3583" i="1" s="1"/>
  <c r="BF3585" i="1"/>
  <c r="BJ3583" i="1"/>
  <c r="BG3585" i="1" l="1"/>
  <c r="BH3584" i="1" s="1"/>
  <c r="BI3584" i="1" s="1"/>
  <c r="BF3586" i="1"/>
  <c r="BJ3584" i="1"/>
  <c r="BG3586" i="1" l="1"/>
  <c r="BH3585" i="1" s="1"/>
  <c r="BI3585" i="1" s="1"/>
  <c r="BF3587" i="1"/>
  <c r="BJ3585" i="1"/>
  <c r="BG3587" i="1" l="1"/>
  <c r="BH3586" i="1" s="1"/>
  <c r="BI3586" i="1" s="1"/>
  <c r="BF3588" i="1"/>
  <c r="BJ3586" i="1"/>
  <c r="BG3588" i="1" l="1"/>
  <c r="BH3587" i="1" s="1"/>
  <c r="BI3587" i="1" s="1"/>
  <c r="BF3589" i="1"/>
  <c r="BJ3587" i="1"/>
  <c r="BG3589" i="1" l="1"/>
  <c r="BH3588" i="1" s="1"/>
  <c r="BI3588" i="1" s="1"/>
  <c r="BF3590" i="1"/>
  <c r="BJ3588" i="1"/>
  <c r="BF3591" i="1" l="1"/>
  <c r="BG3590" i="1"/>
  <c r="BH3589" i="1" s="1"/>
  <c r="BI3589" i="1" s="1"/>
  <c r="BJ3589" i="1"/>
  <c r="BJ3590" i="1" l="1"/>
  <c r="BG3591" i="1"/>
  <c r="BF3592" i="1"/>
  <c r="BG3592" i="1" l="1"/>
  <c r="BH3591" i="1" s="1"/>
  <c r="BI3591" i="1" s="1"/>
  <c r="BF3593" i="1"/>
  <c r="BJ3591" i="1"/>
  <c r="BH3590" i="1"/>
  <c r="BI3590" i="1" s="1"/>
  <c r="BG3593" i="1" l="1"/>
  <c r="BH3592" i="1" s="1"/>
  <c r="BI3592" i="1" s="1"/>
  <c r="BF3594" i="1"/>
  <c r="BJ3592" i="1"/>
  <c r="BG3594" i="1" l="1"/>
  <c r="BH3593" i="1" s="1"/>
  <c r="BI3593" i="1" s="1"/>
  <c r="BF3595" i="1"/>
  <c r="BJ3593" i="1"/>
  <c r="BG3595" i="1" l="1"/>
  <c r="BH3594" i="1" s="1"/>
  <c r="BI3594" i="1" s="1"/>
  <c r="BF3596" i="1"/>
  <c r="BJ3594" i="1"/>
  <c r="BG3596" i="1" l="1"/>
  <c r="BH3595" i="1" s="1"/>
  <c r="BI3595" i="1" s="1"/>
  <c r="BF3597" i="1"/>
  <c r="BJ3595" i="1"/>
  <c r="BG3597" i="1" l="1"/>
  <c r="BH3596" i="1" s="1"/>
  <c r="BI3596" i="1" s="1"/>
  <c r="BF3598" i="1"/>
  <c r="BJ3596" i="1"/>
  <c r="BG3598" i="1" l="1"/>
  <c r="BH3597" i="1" s="1"/>
  <c r="BI3597" i="1" s="1"/>
  <c r="BF3599" i="1"/>
  <c r="BJ3597" i="1"/>
  <c r="BG3599" i="1" l="1"/>
  <c r="BH3598" i="1" s="1"/>
  <c r="BI3598" i="1" s="1"/>
  <c r="BF3600" i="1"/>
  <c r="BJ3598" i="1"/>
  <c r="BG3600" i="1" l="1"/>
  <c r="BH3599" i="1" s="1"/>
  <c r="BI3599" i="1" s="1"/>
  <c r="BF3601" i="1"/>
  <c r="BJ3599" i="1"/>
  <c r="BG3601" i="1" l="1"/>
  <c r="BH3600" i="1" s="1"/>
  <c r="BI3600" i="1" s="1"/>
  <c r="BF3602" i="1"/>
  <c r="BJ3600" i="1"/>
  <c r="BG3602" i="1" l="1"/>
  <c r="BH3601" i="1" s="1"/>
  <c r="BI3601" i="1" s="1"/>
  <c r="BF3603" i="1"/>
  <c r="BJ3601" i="1"/>
  <c r="BG3603" i="1" l="1"/>
  <c r="BH3602" i="1" s="1"/>
  <c r="BI3602" i="1" s="1"/>
  <c r="BF3604" i="1"/>
  <c r="BJ3602" i="1"/>
  <c r="BG3604" i="1" l="1"/>
  <c r="BH3603" i="1" s="1"/>
  <c r="BI3603" i="1" s="1"/>
  <c r="BF3605" i="1"/>
  <c r="BJ3603" i="1"/>
  <c r="BG3605" i="1" l="1"/>
  <c r="BH3604" i="1" s="1"/>
  <c r="BI3604" i="1" s="1"/>
  <c r="BF3606" i="1"/>
  <c r="BJ3604" i="1"/>
  <c r="BG3606" i="1" l="1"/>
  <c r="BH3605" i="1" s="1"/>
  <c r="BI3605" i="1" s="1"/>
  <c r="BF3607" i="1"/>
  <c r="BJ3605" i="1"/>
  <c r="BG3607" i="1" l="1"/>
  <c r="BH3606" i="1" s="1"/>
  <c r="BI3606" i="1" s="1"/>
  <c r="BF3608" i="1"/>
  <c r="BJ3606" i="1"/>
  <c r="BG3608" i="1" l="1"/>
  <c r="BH3607" i="1" s="1"/>
  <c r="BI3607" i="1" s="1"/>
  <c r="BF3609" i="1"/>
  <c r="BJ3607" i="1"/>
  <c r="BG3609" i="1" l="1"/>
  <c r="BH3608" i="1" s="1"/>
  <c r="BI3608" i="1" s="1"/>
  <c r="BF3610" i="1"/>
  <c r="BJ3608" i="1"/>
  <c r="BG3610" i="1" l="1"/>
  <c r="BH3609" i="1" s="1"/>
  <c r="BI3609" i="1" s="1"/>
  <c r="BF3611" i="1"/>
  <c r="BJ3609" i="1"/>
  <c r="BG3611" i="1" l="1"/>
  <c r="BH3610" i="1" s="1"/>
  <c r="BI3610" i="1" s="1"/>
  <c r="BF3612" i="1"/>
  <c r="BJ3610" i="1"/>
  <c r="BG3612" i="1" l="1"/>
  <c r="BH3611" i="1" s="1"/>
  <c r="BI3611" i="1" s="1"/>
  <c r="BF3613" i="1"/>
  <c r="BJ3611" i="1"/>
  <c r="BG3613" i="1" l="1"/>
  <c r="BH3612" i="1" s="1"/>
  <c r="BI3612" i="1" s="1"/>
  <c r="BF3614" i="1"/>
  <c r="BJ3612" i="1"/>
  <c r="BG3614" i="1" l="1"/>
  <c r="BH3613" i="1" s="1"/>
  <c r="BI3613" i="1" s="1"/>
  <c r="BF3615" i="1"/>
  <c r="BJ3613" i="1"/>
  <c r="BG3615" i="1" l="1"/>
  <c r="BH3614" i="1" s="1"/>
  <c r="BI3614" i="1" s="1"/>
  <c r="BF3616" i="1"/>
  <c r="BJ3614" i="1"/>
  <c r="BG3616" i="1" l="1"/>
  <c r="BH3615" i="1" s="1"/>
  <c r="BI3615" i="1" s="1"/>
  <c r="BF3617" i="1"/>
  <c r="BJ3615" i="1"/>
  <c r="BG3617" i="1" l="1"/>
  <c r="BH3616" i="1" s="1"/>
  <c r="BI3616" i="1" s="1"/>
  <c r="BF3618" i="1"/>
  <c r="BJ3616" i="1"/>
  <c r="BF3619" i="1" l="1"/>
  <c r="BG3618" i="1"/>
  <c r="BH3617" i="1" s="1"/>
  <c r="BI3617" i="1" s="1"/>
  <c r="BJ3617" i="1"/>
  <c r="BJ3618" i="1" l="1"/>
  <c r="BG3619" i="1"/>
  <c r="BF3620" i="1"/>
  <c r="BG3620" i="1" l="1"/>
  <c r="BH3619" i="1" s="1"/>
  <c r="BI3619" i="1" s="1"/>
  <c r="BF3621" i="1"/>
  <c r="BJ3619" i="1"/>
  <c r="BH3618" i="1"/>
  <c r="BI3618" i="1" s="1"/>
  <c r="BG3621" i="1" l="1"/>
  <c r="BH3620" i="1" s="1"/>
  <c r="BI3620" i="1" s="1"/>
  <c r="BF3622" i="1"/>
  <c r="BJ3620" i="1"/>
  <c r="BG3622" i="1" l="1"/>
  <c r="BH3621" i="1" s="1"/>
  <c r="BI3621" i="1" s="1"/>
  <c r="BF3623" i="1"/>
  <c r="BJ3621" i="1"/>
  <c r="BG3623" i="1" l="1"/>
  <c r="BH3622" i="1" s="1"/>
  <c r="BI3622" i="1" s="1"/>
  <c r="BF3624" i="1"/>
  <c r="BJ3622" i="1"/>
  <c r="BG3624" i="1" l="1"/>
  <c r="BH3623" i="1" s="1"/>
  <c r="BI3623" i="1" s="1"/>
  <c r="BF3625" i="1"/>
  <c r="BJ3623" i="1"/>
  <c r="BG3625" i="1" l="1"/>
  <c r="BH3624" i="1" s="1"/>
  <c r="BI3624" i="1" s="1"/>
  <c r="BF3626" i="1"/>
  <c r="BJ3624" i="1"/>
  <c r="BG3626" i="1" l="1"/>
  <c r="BH3625" i="1" s="1"/>
  <c r="BI3625" i="1" s="1"/>
  <c r="BF3627" i="1"/>
  <c r="BJ3625" i="1"/>
  <c r="BG3627" i="1" l="1"/>
  <c r="BH3626" i="1" s="1"/>
  <c r="BI3626" i="1" s="1"/>
  <c r="BF3628" i="1"/>
  <c r="BJ3626" i="1"/>
  <c r="BG3628" i="1" l="1"/>
  <c r="BH3627" i="1" s="1"/>
  <c r="BI3627" i="1" s="1"/>
  <c r="BF3629" i="1"/>
  <c r="BJ3627" i="1"/>
  <c r="BG3629" i="1" l="1"/>
  <c r="BH3628" i="1" s="1"/>
  <c r="BI3628" i="1" s="1"/>
  <c r="BF3630" i="1"/>
  <c r="BJ3628" i="1"/>
  <c r="BF3631" i="1" l="1"/>
  <c r="BG3630" i="1"/>
  <c r="BH3629" i="1" s="1"/>
  <c r="BI3629" i="1" s="1"/>
  <c r="BJ3629" i="1"/>
  <c r="BJ3630" i="1" l="1"/>
  <c r="BG3631" i="1"/>
  <c r="BF3632" i="1"/>
  <c r="BG3632" i="1" l="1"/>
  <c r="BH3631" i="1" s="1"/>
  <c r="BI3631" i="1" s="1"/>
  <c r="BF3633" i="1"/>
  <c r="BJ3631" i="1"/>
  <c r="BH3630" i="1"/>
  <c r="BI3630" i="1" s="1"/>
  <c r="BG3633" i="1" l="1"/>
  <c r="BH3632" i="1" s="1"/>
  <c r="BI3632" i="1" s="1"/>
  <c r="BF3634" i="1"/>
  <c r="BJ3632" i="1"/>
  <c r="BG3634" i="1" l="1"/>
  <c r="BH3633" i="1" s="1"/>
  <c r="BI3633" i="1" s="1"/>
  <c r="BF3635" i="1"/>
  <c r="BJ3633" i="1"/>
  <c r="BG3635" i="1" l="1"/>
  <c r="BH3634" i="1" s="1"/>
  <c r="BI3634" i="1" s="1"/>
  <c r="BF3636" i="1"/>
  <c r="BJ3634" i="1"/>
  <c r="BG3636" i="1" l="1"/>
  <c r="BH3635" i="1" s="1"/>
  <c r="BI3635" i="1" s="1"/>
  <c r="BF3637" i="1"/>
  <c r="BJ3635" i="1"/>
  <c r="BG3637" i="1" l="1"/>
  <c r="BH3636" i="1" s="1"/>
  <c r="BI3636" i="1" s="1"/>
  <c r="BF3638" i="1"/>
  <c r="BJ3636" i="1"/>
  <c r="BG3638" i="1" l="1"/>
  <c r="BH3637" i="1" s="1"/>
  <c r="BI3637" i="1" s="1"/>
  <c r="BF3639" i="1"/>
  <c r="BJ3637" i="1"/>
  <c r="BG3639" i="1" l="1"/>
  <c r="BH3638" i="1" s="1"/>
  <c r="BI3638" i="1" s="1"/>
  <c r="BF3640" i="1"/>
  <c r="BJ3638" i="1"/>
  <c r="BG3640" i="1" l="1"/>
  <c r="BH3639" i="1" s="1"/>
  <c r="BI3639" i="1" s="1"/>
  <c r="BF3641" i="1"/>
  <c r="BJ3639" i="1"/>
  <c r="BG3641" i="1" l="1"/>
  <c r="BH3640" i="1" s="1"/>
  <c r="BI3640" i="1" s="1"/>
  <c r="BF3642" i="1"/>
  <c r="BJ3640" i="1"/>
  <c r="BG3642" i="1" l="1"/>
  <c r="BH3641" i="1" s="1"/>
  <c r="BI3641" i="1" s="1"/>
  <c r="BF3643" i="1"/>
  <c r="BJ3641" i="1"/>
  <c r="BG3643" i="1" l="1"/>
  <c r="BH3642" i="1" s="1"/>
  <c r="BI3642" i="1" s="1"/>
  <c r="BF3644" i="1"/>
  <c r="BJ3642" i="1"/>
  <c r="BG3644" i="1" l="1"/>
  <c r="BH3643" i="1" s="1"/>
  <c r="BI3643" i="1" s="1"/>
  <c r="BF3645" i="1"/>
  <c r="BJ3643" i="1"/>
  <c r="BG3645" i="1" l="1"/>
  <c r="BH3644" i="1" s="1"/>
  <c r="BI3644" i="1" s="1"/>
  <c r="BF3646" i="1"/>
  <c r="BJ3644" i="1"/>
  <c r="BG3646" i="1" l="1"/>
  <c r="BH3645" i="1" s="1"/>
  <c r="BI3645" i="1" s="1"/>
  <c r="BF3647" i="1"/>
  <c r="BJ3645" i="1"/>
  <c r="BG3647" i="1" l="1"/>
  <c r="BH3646" i="1" s="1"/>
  <c r="BI3646" i="1" s="1"/>
  <c r="BF3648" i="1"/>
  <c r="BJ3646" i="1"/>
  <c r="BG3648" i="1" l="1"/>
  <c r="BH3647" i="1" s="1"/>
  <c r="BI3647" i="1" s="1"/>
  <c r="BF3649" i="1"/>
  <c r="BJ3647" i="1"/>
  <c r="BG3649" i="1" l="1"/>
  <c r="BH3648" i="1" s="1"/>
  <c r="BI3648" i="1" s="1"/>
  <c r="BF3650" i="1"/>
  <c r="BJ3648" i="1"/>
  <c r="BG3650" i="1" l="1"/>
  <c r="BH3649" i="1" s="1"/>
  <c r="BI3649" i="1" s="1"/>
  <c r="BF3651" i="1"/>
  <c r="BJ3649" i="1"/>
  <c r="BG3651" i="1" l="1"/>
  <c r="BH3650" i="1" s="1"/>
  <c r="BI3650" i="1" s="1"/>
  <c r="BF3652" i="1"/>
  <c r="BJ3650" i="1"/>
  <c r="BG3652" i="1" l="1"/>
  <c r="BH3651" i="1" s="1"/>
  <c r="BI3651" i="1" s="1"/>
  <c r="BF3653" i="1"/>
  <c r="BJ3651" i="1"/>
  <c r="BG3653" i="1" l="1"/>
  <c r="BH3652" i="1" s="1"/>
  <c r="BI3652" i="1" s="1"/>
  <c r="BF3654" i="1"/>
  <c r="BJ3652" i="1"/>
  <c r="BG3654" i="1" l="1"/>
  <c r="BH3653" i="1" s="1"/>
  <c r="BI3653" i="1" s="1"/>
  <c r="BF3655" i="1"/>
  <c r="BJ3653" i="1"/>
  <c r="BG3655" i="1" l="1"/>
  <c r="BH3654" i="1" s="1"/>
  <c r="BI3654" i="1" s="1"/>
  <c r="BF3656" i="1"/>
  <c r="BJ3654" i="1"/>
  <c r="BG3656" i="1" l="1"/>
  <c r="BH3655" i="1" s="1"/>
  <c r="BI3655" i="1" s="1"/>
  <c r="BF3657" i="1"/>
  <c r="BJ3655" i="1"/>
  <c r="BG3657" i="1" l="1"/>
  <c r="BH3656" i="1" s="1"/>
  <c r="BI3656" i="1" s="1"/>
  <c r="BF3658" i="1"/>
  <c r="BJ3656" i="1"/>
  <c r="BG3658" i="1" l="1"/>
  <c r="BH3657" i="1" s="1"/>
  <c r="BI3657" i="1" s="1"/>
  <c r="BF3659" i="1"/>
  <c r="BJ3657" i="1"/>
  <c r="BG3659" i="1" l="1"/>
  <c r="BH3658" i="1" s="1"/>
  <c r="BI3658" i="1" s="1"/>
  <c r="BF3660" i="1"/>
  <c r="BJ3658" i="1"/>
  <c r="BG3660" i="1" l="1"/>
  <c r="BH3659" i="1" s="1"/>
  <c r="BI3659" i="1" s="1"/>
  <c r="BF3661" i="1"/>
  <c r="BJ3659" i="1"/>
  <c r="BG3661" i="1" l="1"/>
  <c r="BH3660" i="1" s="1"/>
  <c r="BI3660" i="1" s="1"/>
  <c r="BF3662" i="1"/>
  <c r="BJ3660" i="1"/>
  <c r="BG3662" i="1" l="1"/>
  <c r="BH3661" i="1" s="1"/>
  <c r="BI3661" i="1" s="1"/>
  <c r="BF3663" i="1"/>
  <c r="BJ3661" i="1"/>
  <c r="BG3663" i="1" l="1"/>
  <c r="BH3662" i="1" s="1"/>
  <c r="BI3662" i="1" s="1"/>
  <c r="BF3664" i="1"/>
  <c r="BJ3662" i="1"/>
  <c r="BG3664" i="1" l="1"/>
  <c r="BH3663" i="1" s="1"/>
  <c r="BI3663" i="1" s="1"/>
  <c r="BF3665" i="1"/>
  <c r="BJ3663" i="1"/>
  <c r="BG3665" i="1" l="1"/>
  <c r="BH3664" i="1" s="1"/>
  <c r="BI3664" i="1" s="1"/>
  <c r="BF3666" i="1"/>
  <c r="BJ3664" i="1"/>
  <c r="BG3666" i="1" l="1"/>
  <c r="BH3665" i="1" s="1"/>
  <c r="BI3665" i="1" s="1"/>
  <c r="BF3667" i="1"/>
  <c r="BJ3665" i="1"/>
  <c r="BG3667" i="1" l="1"/>
  <c r="BH3666" i="1" s="1"/>
  <c r="BI3666" i="1" s="1"/>
  <c r="BF3668" i="1"/>
  <c r="BJ3666" i="1"/>
  <c r="BG3668" i="1" l="1"/>
  <c r="BH3667" i="1" s="1"/>
  <c r="BI3667" i="1" s="1"/>
  <c r="BF3669" i="1"/>
  <c r="BJ3667" i="1"/>
  <c r="BG3669" i="1" l="1"/>
  <c r="BH3668" i="1" s="1"/>
  <c r="BI3668" i="1" s="1"/>
  <c r="BF3670" i="1"/>
  <c r="BJ3668" i="1"/>
  <c r="BG3670" i="1" l="1"/>
  <c r="BH3669" i="1" s="1"/>
  <c r="BI3669" i="1" s="1"/>
  <c r="BF3671" i="1"/>
  <c r="BJ3669" i="1"/>
  <c r="BG3671" i="1" l="1"/>
  <c r="BH3670" i="1" s="1"/>
  <c r="BI3670" i="1" s="1"/>
  <c r="BF3672" i="1"/>
  <c r="BJ3670" i="1"/>
  <c r="BG3672" i="1" l="1"/>
  <c r="BH3671" i="1" s="1"/>
  <c r="BI3671" i="1" s="1"/>
  <c r="BF3673" i="1"/>
  <c r="BJ3671" i="1"/>
  <c r="BG3673" i="1" l="1"/>
  <c r="BH3672" i="1" s="1"/>
  <c r="BI3672" i="1" s="1"/>
  <c r="BF3674" i="1"/>
  <c r="BJ3672" i="1"/>
  <c r="BG3674" i="1" l="1"/>
  <c r="BH3673" i="1" s="1"/>
  <c r="BI3673" i="1" s="1"/>
  <c r="BF3675" i="1"/>
  <c r="BJ3673" i="1"/>
  <c r="BG3675" i="1" l="1"/>
  <c r="BH3674" i="1" s="1"/>
  <c r="BI3674" i="1" s="1"/>
  <c r="BF3676" i="1"/>
  <c r="BJ3674" i="1"/>
  <c r="BG3676" i="1" l="1"/>
  <c r="BH3675" i="1" s="1"/>
  <c r="BI3675" i="1" s="1"/>
  <c r="BF3677" i="1"/>
  <c r="BJ3675" i="1"/>
  <c r="BG3677" i="1" l="1"/>
  <c r="BH3676" i="1" s="1"/>
  <c r="BI3676" i="1" s="1"/>
  <c r="BF3678" i="1"/>
  <c r="BJ3676" i="1"/>
  <c r="BG3678" i="1" l="1"/>
  <c r="BH3677" i="1" s="1"/>
  <c r="BI3677" i="1" s="1"/>
  <c r="BF3679" i="1"/>
  <c r="BJ3677" i="1"/>
  <c r="BG3679" i="1" l="1"/>
  <c r="BH3678" i="1" s="1"/>
  <c r="BI3678" i="1" s="1"/>
  <c r="BF3680" i="1"/>
  <c r="BJ3678" i="1"/>
  <c r="BG3680" i="1" l="1"/>
  <c r="BH3679" i="1" s="1"/>
  <c r="BI3679" i="1" s="1"/>
  <c r="BF3681" i="1"/>
  <c r="BJ3679" i="1"/>
  <c r="BG3681" i="1" l="1"/>
  <c r="BH3680" i="1" s="1"/>
  <c r="BI3680" i="1" s="1"/>
  <c r="BF3682" i="1"/>
  <c r="BJ3680" i="1"/>
  <c r="BG3682" i="1" l="1"/>
  <c r="BH3681" i="1" s="1"/>
  <c r="BI3681" i="1" s="1"/>
  <c r="BF3683" i="1"/>
  <c r="BJ3681" i="1"/>
  <c r="BG3683" i="1" l="1"/>
  <c r="BH3682" i="1" s="1"/>
  <c r="BI3682" i="1" s="1"/>
  <c r="BF3684" i="1"/>
  <c r="BJ3682" i="1"/>
  <c r="BG3684" i="1" l="1"/>
  <c r="BH3683" i="1" s="1"/>
  <c r="BI3683" i="1" s="1"/>
  <c r="BF3685" i="1"/>
  <c r="BJ3683" i="1"/>
  <c r="BG3685" i="1" l="1"/>
  <c r="BH3684" i="1" s="1"/>
  <c r="BI3684" i="1" s="1"/>
  <c r="BF3686" i="1"/>
  <c r="BJ3684" i="1"/>
  <c r="BG3686" i="1" l="1"/>
  <c r="BH3685" i="1" s="1"/>
  <c r="BI3685" i="1" s="1"/>
  <c r="BF3687" i="1"/>
  <c r="BJ3685" i="1"/>
  <c r="BG3687" i="1" l="1"/>
  <c r="BH3686" i="1" s="1"/>
  <c r="BI3686" i="1" s="1"/>
  <c r="BF3688" i="1"/>
  <c r="BJ3686" i="1"/>
  <c r="BG3688" i="1" l="1"/>
  <c r="BH3687" i="1" s="1"/>
  <c r="BI3687" i="1" s="1"/>
  <c r="BF3689" i="1"/>
  <c r="BJ3687" i="1"/>
  <c r="BG3689" i="1" l="1"/>
  <c r="BH3688" i="1" s="1"/>
  <c r="BI3688" i="1" s="1"/>
  <c r="BF3690" i="1"/>
  <c r="BJ3688" i="1"/>
  <c r="BG3690" i="1" l="1"/>
  <c r="BH3689" i="1" s="1"/>
  <c r="BI3689" i="1" s="1"/>
  <c r="BF3691" i="1"/>
  <c r="BJ3689" i="1"/>
  <c r="BG3691" i="1" l="1"/>
  <c r="BH3690" i="1" s="1"/>
  <c r="BI3690" i="1" s="1"/>
  <c r="BF3692" i="1"/>
  <c r="BJ3690" i="1"/>
  <c r="BG3692" i="1" l="1"/>
  <c r="BH3691" i="1" s="1"/>
  <c r="BI3691" i="1" s="1"/>
  <c r="BF3693" i="1"/>
  <c r="BJ3691" i="1"/>
  <c r="BG3693" i="1" l="1"/>
  <c r="BH3692" i="1" s="1"/>
  <c r="BI3692" i="1" s="1"/>
  <c r="BF3694" i="1"/>
  <c r="BJ3692" i="1"/>
  <c r="BG3694" i="1" l="1"/>
  <c r="BH3693" i="1" s="1"/>
  <c r="BI3693" i="1" s="1"/>
  <c r="BF3695" i="1"/>
  <c r="BJ3693" i="1"/>
  <c r="BG3695" i="1" l="1"/>
  <c r="BH3694" i="1" s="1"/>
  <c r="BI3694" i="1" s="1"/>
  <c r="BF3696" i="1"/>
  <c r="BJ3694" i="1"/>
  <c r="BG3696" i="1" l="1"/>
  <c r="BH3695" i="1" s="1"/>
  <c r="BI3695" i="1" s="1"/>
  <c r="BF3697" i="1"/>
  <c r="BJ3695" i="1"/>
  <c r="BG3697" i="1" l="1"/>
  <c r="BH3696" i="1" s="1"/>
  <c r="BI3696" i="1" s="1"/>
  <c r="BF3698" i="1"/>
  <c r="BJ3696" i="1"/>
  <c r="BG3698" i="1" l="1"/>
  <c r="BH3697" i="1" s="1"/>
  <c r="BI3697" i="1" s="1"/>
  <c r="BF3699" i="1"/>
  <c r="BJ3697" i="1"/>
  <c r="BG3699" i="1" l="1"/>
  <c r="BH3698" i="1" s="1"/>
  <c r="BI3698" i="1" s="1"/>
  <c r="BF3700" i="1"/>
  <c r="BJ3698" i="1"/>
  <c r="BG3700" i="1" l="1"/>
  <c r="BH3699" i="1" s="1"/>
  <c r="BI3699" i="1" s="1"/>
  <c r="BF3701" i="1"/>
  <c r="BJ3699" i="1"/>
  <c r="BG3701" i="1" l="1"/>
  <c r="BH3700" i="1" s="1"/>
  <c r="BI3700" i="1" s="1"/>
  <c r="BF3702" i="1"/>
  <c r="BJ3700" i="1"/>
  <c r="BG3702" i="1" l="1"/>
  <c r="BH3701" i="1" s="1"/>
  <c r="BI3701" i="1" s="1"/>
  <c r="BF3703" i="1"/>
  <c r="BJ3701" i="1"/>
  <c r="BG3703" i="1" l="1"/>
  <c r="BH3702" i="1" s="1"/>
  <c r="BI3702" i="1" s="1"/>
  <c r="BF3704" i="1"/>
  <c r="BJ3702" i="1"/>
  <c r="BG3704" i="1" l="1"/>
  <c r="BH3703" i="1" s="1"/>
  <c r="BI3703" i="1" s="1"/>
  <c r="BF3705" i="1"/>
  <c r="BJ3703" i="1"/>
  <c r="BG3705" i="1" l="1"/>
  <c r="BH3704" i="1" s="1"/>
  <c r="BI3704" i="1" s="1"/>
  <c r="BF3706" i="1"/>
  <c r="BJ3704" i="1"/>
  <c r="BG3706" i="1" l="1"/>
  <c r="BH3705" i="1" s="1"/>
  <c r="BI3705" i="1" s="1"/>
  <c r="BF3707" i="1"/>
  <c r="BJ3705" i="1"/>
  <c r="BG3707" i="1" l="1"/>
  <c r="BH3706" i="1" s="1"/>
  <c r="BI3706" i="1" s="1"/>
  <c r="BF3708" i="1"/>
  <c r="BJ3706" i="1"/>
  <c r="BG3708" i="1" l="1"/>
  <c r="BH3707" i="1" s="1"/>
  <c r="BI3707" i="1" s="1"/>
  <c r="BF3709" i="1"/>
  <c r="BJ3707" i="1"/>
  <c r="BG3709" i="1" l="1"/>
  <c r="BH3708" i="1" s="1"/>
  <c r="BI3708" i="1" s="1"/>
  <c r="BF3710" i="1"/>
  <c r="BJ3708" i="1"/>
  <c r="BG3710" i="1" l="1"/>
  <c r="BH3709" i="1" s="1"/>
  <c r="BI3709" i="1" s="1"/>
  <c r="BF3711" i="1"/>
  <c r="BJ3709" i="1"/>
  <c r="BG3711" i="1" l="1"/>
  <c r="BH3710" i="1" s="1"/>
  <c r="BI3710" i="1" s="1"/>
  <c r="BF3712" i="1"/>
  <c r="BJ3710" i="1"/>
  <c r="BG3712" i="1" l="1"/>
  <c r="BH3711" i="1" s="1"/>
  <c r="BI3711" i="1" s="1"/>
  <c r="BF3713" i="1"/>
  <c r="BJ3711" i="1"/>
  <c r="BG3713" i="1" l="1"/>
  <c r="BH3712" i="1" s="1"/>
  <c r="BI3712" i="1" s="1"/>
  <c r="BF3714" i="1"/>
  <c r="BJ3712" i="1"/>
  <c r="BG3714" i="1" l="1"/>
  <c r="BH3713" i="1" s="1"/>
  <c r="BI3713" i="1" s="1"/>
  <c r="BF3715" i="1"/>
  <c r="BJ3713" i="1"/>
  <c r="BG3715" i="1" l="1"/>
  <c r="BH3714" i="1" s="1"/>
  <c r="BI3714" i="1" s="1"/>
  <c r="BF3716" i="1"/>
  <c r="BJ3714" i="1"/>
  <c r="BG3716" i="1" l="1"/>
  <c r="BH3715" i="1" s="1"/>
  <c r="BI3715" i="1" s="1"/>
  <c r="BF3717" i="1"/>
  <c r="BJ3715" i="1"/>
  <c r="BG3717" i="1" l="1"/>
  <c r="BH3716" i="1" s="1"/>
  <c r="BI3716" i="1" s="1"/>
  <c r="BF3718" i="1"/>
  <c r="BJ3716" i="1"/>
  <c r="BG3718" i="1" l="1"/>
  <c r="BH3717" i="1" s="1"/>
  <c r="BI3717" i="1" s="1"/>
  <c r="BF3719" i="1"/>
  <c r="BJ3717" i="1"/>
  <c r="BG3719" i="1" l="1"/>
  <c r="BH3718" i="1" s="1"/>
  <c r="BI3718" i="1" s="1"/>
  <c r="BF3720" i="1"/>
  <c r="BJ3718" i="1"/>
  <c r="BG3720" i="1" l="1"/>
  <c r="BH3719" i="1" s="1"/>
  <c r="BI3719" i="1" s="1"/>
  <c r="BF3721" i="1"/>
  <c r="BJ3719" i="1"/>
  <c r="BG3721" i="1" l="1"/>
  <c r="BH3720" i="1" s="1"/>
  <c r="BI3720" i="1" s="1"/>
  <c r="BF3722" i="1"/>
  <c r="BJ3720" i="1"/>
  <c r="BG3722" i="1" l="1"/>
  <c r="BH3721" i="1" s="1"/>
  <c r="BI3721" i="1" s="1"/>
  <c r="BF3723" i="1"/>
  <c r="BJ3721" i="1"/>
  <c r="BG3723" i="1" l="1"/>
  <c r="BH3722" i="1" s="1"/>
  <c r="BI3722" i="1" s="1"/>
  <c r="BF3724" i="1"/>
  <c r="BJ3722" i="1"/>
  <c r="BG3724" i="1" l="1"/>
  <c r="BH3723" i="1" s="1"/>
  <c r="BI3723" i="1" s="1"/>
  <c r="BF3725" i="1"/>
  <c r="BJ3723" i="1"/>
  <c r="BG3725" i="1" l="1"/>
  <c r="BH3724" i="1" s="1"/>
  <c r="BI3724" i="1" s="1"/>
  <c r="BF3726" i="1"/>
  <c r="BJ3724" i="1"/>
  <c r="BG3726" i="1" l="1"/>
  <c r="BH3725" i="1" s="1"/>
  <c r="BI3725" i="1" s="1"/>
  <c r="BF3727" i="1"/>
  <c r="BJ3725" i="1"/>
  <c r="BG3727" i="1" l="1"/>
  <c r="BH3726" i="1" s="1"/>
  <c r="BI3726" i="1" s="1"/>
  <c r="BF3728" i="1"/>
  <c r="BJ3726" i="1"/>
  <c r="BG3728" i="1" l="1"/>
  <c r="BH3727" i="1" s="1"/>
  <c r="BI3727" i="1" s="1"/>
  <c r="BF3729" i="1"/>
  <c r="BJ3727" i="1"/>
  <c r="BG3729" i="1" l="1"/>
  <c r="BH3728" i="1" s="1"/>
  <c r="BI3728" i="1" s="1"/>
  <c r="BF3730" i="1"/>
  <c r="BJ3728" i="1"/>
  <c r="BG3730" i="1" l="1"/>
  <c r="BH3729" i="1" s="1"/>
  <c r="BI3729" i="1" s="1"/>
  <c r="BF3731" i="1"/>
  <c r="BJ3729" i="1"/>
  <c r="BG3731" i="1" l="1"/>
  <c r="BF3732" i="1"/>
  <c r="BJ3730" i="1"/>
  <c r="BJ3731" i="1" l="1"/>
  <c r="BH3730" i="1"/>
  <c r="BI3730" i="1" s="1"/>
  <c r="BG3732" i="1"/>
  <c r="BF3733" i="1"/>
  <c r="BG3733" i="1" l="1"/>
  <c r="BH3732" i="1" s="1"/>
  <c r="BI3732" i="1" s="1"/>
  <c r="BF3734" i="1"/>
  <c r="BJ3732" i="1"/>
  <c r="BH3731" i="1"/>
  <c r="BI3731" i="1" s="1"/>
  <c r="BG3734" i="1" l="1"/>
  <c r="BH3733" i="1" s="1"/>
  <c r="BI3733" i="1" s="1"/>
  <c r="BF3735" i="1"/>
  <c r="BJ3733" i="1"/>
  <c r="BG3735" i="1" l="1"/>
  <c r="BH3734" i="1" s="1"/>
  <c r="BI3734" i="1" s="1"/>
  <c r="BF3736" i="1"/>
  <c r="BJ3734" i="1"/>
  <c r="BG3736" i="1" l="1"/>
  <c r="BH3735" i="1" s="1"/>
  <c r="BI3735" i="1" s="1"/>
  <c r="BF3737" i="1"/>
  <c r="BJ3735" i="1"/>
  <c r="BG3737" i="1" l="1"/>
  <c r="BH3736" i="1" s="1"/>
  <c r="BI3736" i="1" s="1"/>
  <c r="BF3738" i="1"/>
  <c r="BJ3736" i="1"/>
  <c r="BG3738" i="1" l="1"/>
  <c r="BH3737" i="1" s="1"/>
  <c r="BI3737" i="1" s="1"/>
  <c r="BF3739" i="1"/>
  <c r="BJ3737" i="1"/>
  <c r="BG3739" i="1" l="1"/>
  <c r="BH3738" i="1" s="1"/>
  <c r="BI3738" i="1" s="1"/>
  <c r="BF3740" i="1"/>
  <c r="BJ3738" i="1"/>
  <c r="BG3740" i="1" l="1"/>
  <c r="BH3739" i="1" s="1"/>
  <c r="BI3739" i="1" s="1"/>
  <c r="BF3741" i="1"/>
  <c r="BJ3739" i="1"/>
  <c r="BG3741" i="1" l="1"/>
  <c r="BH3740" i="1" s="1"/>
  <c r="BI3740" i="1" s="1"/>
  <c r="BF3742" i="1"/>
  <c r="BJ3740" i="1"/>
  <c r="BG3742" i="1" l="1"/>
  <c r="BH3741" i="1" s="1"/>
  <c r="BI3741" i="1" s="1"/>
  <c r="BF3743" i="1"/>
  <c r="BJ3741" i="1"/>
  <c r="BG3743" i="1" l="1"/>
  <c r="BH3742" i="1" s="1"/>
  <c r="BI3742" i="1" s="1"/>
  <c r="BF3744" i="1"/>
  <c r="BJ3742" i="1"/>
  <c r="BG3744" i="1" l="1"/>
  <c r="BH3743" i="1" s="1"/>
  <c r="BI3743" i="1" s="1"/>
  <c r="BF3745" i="1"/>
  <c r="BJ3743" i="1"/>
  <c r="BG3745" i="1" l="1"/>
  <c r="BH3744" i="1" s="1"/>
  <c r="BI3744" i="1" s="1"/>
  <c r="BF3746" i="1"/>
  <c r="BJ3744" i="1"/>
  <c r="BG3746" i="1" l="1"/>
  <c r="BH3745" i="1" s="1"/>
  <c r="BI3745" i="1" s="1"/>
  <c r="BF3747" i="1"/>
  <c r="BJ3745" i="1"/>
  <c r="BG3747" i="1" l="1"/>
  <c r="BH3746" i="1" s="1"/>
  <c r="BI3746" i="1" s="1"/>
  <c r="BF3748" i="1"/>
  <c r="BJ3746" i="1"/>
  <c r="BG3748" i="1" l="1"/>
  <c r="BH3747" i="1" s="1"/>
  <c r="BI3747" i="1" s="1"/>
  <c r="BF3749" i="1"/>
  <c r="BJ3747" i="1"/>
  <c r="BG3749" i="1" l="1"/>
  <c r="BH3748" i="1" s="1"/>
  <c r="BI3748" i="1" s="1"/>
  <c r="BF3750" i="1"/>
  <c r="BJ3748" i="1"/>
  <c r="BG3750" i="1" l="1"/>
  <c r="BH3749" i="1" s="1"/>
  <c r="BI3749" i="1" s="1"/>
  <c r="BF3751" i="1"/>
  <c r="BJ3749" i="1"/>
  <c r="BF3752" i="1" l="1"/>
  <c r="BG3751" i="1"/>
  <c r="BH3750" i="1" s="1"/>
  <c r="BI3750" i="1" s="1"/>
  <c r="BJ3750" i="1"/>
  <c r="BJ3751" i="1" l="1"/>
  <c r="BG3752" i="1"/>
  <c r="BF3753" i="1"/>
  <c r="BG3753" i="1" l="1"/>
  <c r="BH3752" i="1" s="1"/>
  <c r="BI3752" i="1" s="1"/>
  <c r="BF3754" i="1"/>
  <c r="BJ3752" i="1"/>
  <c r="BH3751" i="1"/>
  <c r="BI3751" i="1" s="1"/>
  <c r="BG3754" i="1" l="1"/>
  <c r="BH3753" i="1" s="1"/>
  <c r="BI3753" i="1" s="1"/>
  <c r="BF3755" i="1"/>
  <c r="BJ3753" i="1"/>
  <c r="BG3755" i="1" l="1"/>
  <c r="BH3754" i="1" s="1"/>
  <c r="BI3754" i="1" s="1"/>
  <c r="BF3756" i="1"/>
  <c r="BJ3754" i="1"/>
  <c r="BG3756" i="1" l="1"/>
  <c r="BH3755" i="1" s="1"/>
  <c r="BI3755" i="1" s="1"/>
  <c r="BF3757" i="1"/>
  <c r="BJ3755" i="1"/>
  <c r="BG3757" i="1" l="1"/>
  <c r="BH3756" i="1" s="1"/>
  <c r="BI3756" i="1" s="1"/>
  <c r="BF3758" i="1"/>
  <c r="BJ3756" i="1"/>
  <c r="BG3758" i="1" l="1"/>
  <c r="BH3757" i="1" s="1"/>
  <c r="BI3757" i="1" s="1"/>
  <c r="BF3759" i="1"/>
  <c r="BJ3757" i="1"/>
  <c r="BG3759" i="1" l="1"/>
  <c r="BH3758" i="1" s="1"/>
  <c r="BI3758" i="1" s="1"/>
  <c r="BF3760" i="1"/>
  <c r="BJ3758" i="1"/>
  <c r="BG3760" i="1" l="1"/>
  <c r="BH3759" i="1" s="1"/>
  <c r="BI3759" i="1" s="1"/>
  <c r="BF3761" i="1"/>
  <c r="BJ3759" i="1"/>
  <c r="BG3761" i="1" l="1"/>
  <c r="BH3760" i="1" s="1"/>
  <c r="BI3760" i="1" s="1"/>
  <c r="BF3762" i="1"/>
  <c r="BJ3760" i="1"/>
  <c r="BG3762" i="1" l="1"/>
  <c r="BH3761" i="1" s="1"/>
  <c r="BI3761" i="1" s="1"/>
  <c r="BF3763" i="1"/>
  <c r="BJ3761" i="1"/>
  <c r="BG3763" i="1" l="1"/>
  <c r="BH3762" i="1" s="1"/>
  <c r="BI3762" i="1" s="1"/>
  <c r="BF3764" i="1"/>
  <c r="BJ3762" i="1"/>
  <c r="BG3764" i="1" l="1"/>
  <c r="BH3763" i="1" s="1"/>
  <c r="BI3763" i="1" s="1"/>
  <c r="BF3765" i="1"/>
  <c r="BJ3763" i="1"/>
  <c r="BG3765" i="1" l="1"/>
  <c r="BH3764" i="1" s="1"/>
  <c r="BI3764" i="1" s="1"/>
  <c r="BF3766" i="1"/>
  <c r="BJ3764" i="1"/>
  <c r="BG3766" i="1" l="1"/>
  <c r="BH3765" i="1" s="1"/>
  <c r="BI3765" i="1" s="1"/>
  <c r="BF3767" i="1"/>
  <c r="BJ3765" i="1"/>
  <c r="BG3767" i="1" l="1"/>
  <c r="BH3766" i="1" s="1"/>
  <c r="BI3766" i="1" s="1"/>
  <c r="BF3768" i="1"/>
  <c r="BJ3766" i="1"/>
  <c r="BG3768" i="1" l="1"/>
  <c r="BH3767" i="1" s="1"/>
  <c r="BI3767" i="1" s="1"/>
  <c r="BF3769" i="1"/>
  <c r="BJ3767" i="1"/>
  <c r="BG3769" i="1" l="1"/>
  <c r="BH3768" i="1" s="1"/>
  <c r="BI3768" i="1" s="1"/>
  <c r="BF3770" i="1"/>
  <c r="BJ3768" i="1"/>
  <c r="BG3770" i="1" l="1"/>
  <c r="BH3769" i="1" s="1"/>
  <c r="BI3769" i="1" s="1"/>
  <c r="BF3771" i="1"/>
  <c r="BJ3769" i="1"/>
  <c r="BG3771" i="1" l="1"/>
  <c r="BH3770" i="1" s="1"/>
  <c r="BI3770" i="1" s="1"/>
  <c r="BF3772" i="1"/>
  <c r="BJ3770" i="1"/>
  <c r="BG3772" i="1" l="1"/>
  <c r="BH3771" i="1" s="1"/>
  <c r="BI3771" i="1" s="1"/>
  <c r="BF3773" i="1"/>
  <c r="BJ3771" i="1"/>
  <c r="BG3773" i="1" l="1"/>
  <c r="BH3772" i="1" s="1"/>
  <c r="BI3772" i="1" s="1"/>
  <c r="BF3774" i="1"/>
  <c r="BJ3772" i="1"/>
  <c r="BG3774" i="1" l="1"/>
  <c r="BH3773" i="1" s="1"/>
  <c r="BI3773" i="1" s="1"/>
  <c r="BF3775" i="1"/>
  <c r="BJ3773" i="1"/>
  <c r="BG3775" i="1" l="1"/>
  <c r="BH3774" i="1" s="1"/>
  <c r="BI3774" i="1" s="1"/>
  <c r="BF3776" i="1"/>
  <c r="BJ3774" i="1"/>
  <c r="BG3776" i="1" l="1"/>
  <c r="BH3775" i="1" s="1"/>
  <c r="BI3775" i="1" s="1"/>
  <c r="BF3777" i="1"/>
  <c r="BJ3775" i="1"/>
  <c r="BG3777" i="1" l="1"/>
  <c r="BH3776" i="1" s="1"/>
  <c r="BI3776" i="1" s="1"/>
  <c r="BF3778" i="1"/>
  <c r="BJ3776" i="1"/>
  <c r="BG3778" i="1" l="1"/>
  <c r="BH3777" i="1" s="1"/>
  <c r="BI3777" i="1" s="1"/>
  <c r="BF3779" i="1"/>
  <c r="BJ3777" i="1"/>
  <c r="BG3779" i="1" l="1"/>
  <c r="BH3778" i="1" s="1"/>
  <c r="BI3778" i="1" s="1"/>
  <c r="BF3780" i="1"/>
  <c r="BJ3778" i="1"/>
  <c r="BG3780" i="1" l="1"/>
  <c r="BH3779" i="1" s="1"/>
  <c r="BI3779" i="1" s="1"/>
  <c r="BF3781" i="1"/>
  <c r="BJ3779" i="1"/>
  <c r="BG3781" i="1" l="1"/>
  <c r="BH3780" i="1" s="1"/>
  <c r="BI3780" i="1" s="1"/>
  <c r="BF3782" i="1"/>
  <c r="BJ3780" i="1"/>
  <c r="BG3782" i="1" l="1"/>
  <c r="BH3781" i="1" s="1"/>
  <c r="BI3781" i="1" s="1"/>
  <c r="BF3783" i="1"/>
  <c r="BJ3781" i="1"/>
  <c r="BG3783" i="1" l="1"/>
  <c r="BH3782" i="1" s="1"/>
  <c r="BI3782" i="1" s="1"/>
  <c r="BF3784" i="1"/>
  <c r="BJ3782" i="1"/>
  <c r="BG3784" i="1" l="1"/>
  <c r="BH3783" i="1" s="1"/>
  <c r="BI3783" i="1" s="1"/>
  <c r="BF3785" i="1"/>
  <c r="BJ3783" i="1"/>
  <c r="BG3785" i="1" l="1"/>
  <c r="BH3784" i="1" s="1"/>
  <c r="BI3784" i="1" s="1"/>
  <c r="BF3786" i="1"/>
  <c r="BJ3784" i="1"/>
  <c r="BG3786" i="1" l="1"/>
  <c r="BH3785" i="1" s="1"/>
  <c r="BI3785" i="1" s="1"/>
  <c r="BF3787" i="1"/>
  <c r="BJ3785" i="1"/>
  <c r="BG3787" i="1" l="1"/>
  <c r="BH3786" i="1" s="1"/>
  <c r="BI3786" i="1" s="1"/>
  <c r="BF3788" i="1"/>
  <c r="BJ3786" i="1"/>
  <c r="BG3788" i="1" l="1"/>
  <c r="BH3787" i="1" s="1"/>
  <c r="BI3787" i="1" s="1"/>
  <c r="BF3789" i="1"/>
  <c r="BJ3787" i="1"/>
  <c r="BG3789" i="1" l="1"/>
  <c r="BH3788" i="1" s="1"/>
  <c r="BI3788" i="1" s="1"/>
  <c r="BF3790" i="1"/>
  <c r="BJ3788" i="1"/>
  <c r="BG3790" i="1" l="1"/>
  <c r="BH3789" i="1" s="1"/>
  <c r="BI3789" i="1" s="1"/>
  <c r="BF3791" i="1"/>
  <c r="BJ3789" i="1"/>
  <c r="BG3791" i="1" l="1"/>
  <c r="BH3790" i="1" s="1"/>
  <c r="BI3790" i="1" s="1"/>
  <c r="BF3792" i="1"/>
  <c r="BJ3790" i="1"/>
  <c r="BG3792" i="1" l="1"/>
  <c r="BH3791" i="1" s="1"/>
  <c r="BI3791" i="1" s="1"/>
  <c r="BF3793" i="1"/>
  <c r="BJ3791" i="1"/>
  <c r="BG3793" i="1" l="1"/>
  <c r="BH3792" i="1" s="1"/>
  <c r="BI3792" i="1" s="1"/>
  <c r="BF3794" i="1"/>
  <c r="BJ3792" i="1"/>
  <c r="BG3794" i="1" l="1"/>
  <c r="BH3793" i="1" s="1"/>
  <c r="BI3793" i="1" s="1"/>
  <c r="BF3795" i="1"/>
  <c r="BJ3793" i="1"/>
  <c r="BG3795" i="1" l="1"/>
  <c r="BH3794" i="1" s="1"/>
  <c r="BI3794" i="1" s="1"/>
  <c r="BF3796" i="1"/>
  <c r="BJ3794" i="1"/>
  <c r="BG3796" i="1" l="1"/>
  <c r="BH3795" i="1" s="1"/>
  <c r="BI3795" i="1" s="1"/>
  <c r="BF3797" i="1"/>
  <c r="BJ3795" i="1"/>
  <c r="BG3797" i="1" l="1"/>
  <c r="BH3796" i="1" s="1"/>
  <c r="BI3796" i="1" s="1"/>
  <c r="BF3798" i="1"/>
  <c r="BJ3796" i="1"/>
  <c r="BG3798" i="1" l="1"/>
  <c r="BH3797" i="1" s="1"/>
  <c r="BI3797" i="1" s="1"/>
  <c r="BF3799" i="1"/>
  <c r="BJ3797" i="1"/>
  <c r="BG3799" i="1" l="1"/>
  <c r="BH3798" i="1" s="1"/>
  <c r="BI3798" i="1" s="1"/>
  <c r="BF3800" i="1"/>
  <c r="BJ3798" i="1"/>
  <c r="BG3800" i="1" l="1"/>
  <c r="BH3799" i="1" s="1"/>
  <c r="BI3799" i="1" s="1"/>
  <c r="BF3801" i="1"/>
  <c r="BJ3799" i="1"/>
  <c r="BG3801" i="1" l="1"/>
  <c r="BH3800" i="1" s="1"/>
  <c r="BI3800" i="1" s="1"/>
  <c r="BF3802" i="1"/>
  <c r="BJ3800" i="1"/>
  <c r="BG3802" i="1" l="1"/>
  <c r="BH3801" i="1" s="1"/>
  <c r="BI3801" i="1" s="1"/>
  <c r="BF3803" i="1"/>
  <c r="BJ3801" i="1"/>
  <c r="BG3803" i="1" l="1"/>
  <c r="BH3802" i="1" s="1"/>
  <c r="BI3802" i="1" s="1"/>
  <c r="BF3804" i="1"/>
  <c r="BJ3802" i="1"/>
  <c r="BG3804" i="1" l="1"/>
  <c r="BH3803" i="1" s="1"/>
  <c r="BI3803" i="1" s="1"/>
  <c r="BF3805" i="1"/>
  <c r="BJ3803" i="1"/>
  <c r="BG3805" i="1" l="1"/>
  <c r="BH3804" i="1" s="1"/>
  <c r="BI3804" i="1" s="1"/>
  <c r="BF3806" i="1"/>
  <c r="BJ3804" i="1"/>
  <c r="BG3806" i="1" l="1"/>
  <c r="BH3805" i="1" s="1"/>
  <c r="BI3805" i="1" s="1"/>
  <c r="BF3807" i="1"/>
  <c r="BJ3805" i="1"/>
  <c r="BG3807" i="1" l="1"/>
  <c r="BH3806" i="1" s="1"/>
  <c r="BI3806" i="1" s="1"/>
  <c r="BF3808" i="1"/>
  <c r="BJ3806" i="1"/>
  <c r="BG3808" i="1" l="1"/>
  <c r="BH3807" i="1" s="1"/>
  <c r="BI3807" i="1" s="1"/>
  <c r="BF3809" i="1"/>
  <c r="BJ3807" i="1"/>
  <c r="BG3809" i="1" l="1"/>
  <c r="BH3808" i="1" s="1"/>
  <c r="BI3808" i="1" s="1"/>
  <c r="BF3810" i="1"/>
  <c r="BJ3808" i="1"/>
  <c r="BG3810" i="1" l="1"/>
  <c r="BH3809" i="1" s="1"/>
  <c r="BI3809" i="1" s="1"/>
  <c r="BF3811" i="1"/>
  <c r="BJ3809" i="1"/>
  <c r="BG3811" i="1" l="1"/>
  <c r="BH3810" i="1" s="1"/>
  <c r="BI3810" i="1" s="1"/>
  <c r="BF3812" i="1"/>
  <c r="BJ3810" i="1"/>
  <c r="BG3812" i="1" l="1"/>
  <c r="BH3811" i="1" s="1"/>
  <c r="BI3811" i="1" s="1"/>
  <c r="BF3813" i="1"/>
  <c r="BJ3811" i="1"/>
  <c r="BG3813" i="1" l="1"/>
  <c r="BH3812" i="1" s="1"/>
  <c r="BI3812" i="1" s="1"/>
  <c r="BF3814" i="1"/>
  <c r="BJ3812" i="1"/>
  <c r="BG3814" i="1" l="1"/>
  <c r="BH3813" i="1" s="1"/>
  <c r="BI3813" i="1" s="1"/>
  <c r="BF3815" i="1"/>
  <c r="BJ3813" i="1"/>
  <c r="BG3815" i="1" l="1"/>
  <c r="BH3814" i="1" s="1"/>
  <c r="BI3814" i="1" s="1"/>
  <c r="BF3816" i="1"/>
  <c r="BJ3814" i="1"/>
  <c r="BG3816" i="1" l="1"/>
  <c r="BH3815" i="1" s="1"/>
  <c r="BI3815" i="1" s="1"/>
  <c r="BF3817" i="1"/>
  <c r="BJ3815" i="1"/>
  <c r="BG3817" i="1" l="1"/>
  <c r="BH3816" i="1" s="1"/>
  <c r="BI3816" i="1" s="1"/>
  <c r="BF3818" i="1"/>
  <c r="BJ3816" i="1"/>
  <c r="BG3818" i="1" l="1"/>
  <c r="BH3817" i="1" s="1"/>
  <c r="BI3817" i="1" s="1"/>
  <c r="BF3819" i="1"/>
  <c r="BJ3817" i="1"/>
  <c r="BG3819" i="1" l="1"/>
  <c r="BH3818" i="1" s="1"/>
  <c r="BI3818" i="1" s="1"/>
  <c r="BF3820" i="1"/>
  <c r="BJ3818" i="1"/>
  <c r="BG3820" i="1" l="1"/>
  <c r="BH3819" i="1" s="1"/>
  <c r="BI3819" i="1" s="1"/>
  <c r="BF3821" i="1"/>
  <c r="BJ3819" i="1"/>
  <c r="BG3821" i="1" l="1"/>
  <c r="BH3820" i="1" s="1"/>
  <c r="BI3820" i="1" s="1"/>
  <c r="BF3822" i="1"/>
  <c r="BJ3820" i="1"/>
  <c r="BG3822" i="1" l="1"/>
  <c r="BH3821" i="1" s="1"/>
  <c r="BI3821" i="1" s="1"/>
  <c r="BF3823" i="1"/>
  <c r="BJ3821" i="1"/>
  <c r="BG3823" i="1" l="1"/>
  <c r="BH3822" i="1" s="1"/>
  <c r="BI3822" i="1" s="1"/>
  <c r="BF3824" i="1"/>
  <c r="BJ3822" i="1"/>
  <c r="BG3824" i="1" l="1"/>
  <c r="BH3823" i="1" s="1"/>
  <c r="BI3823" i="1" s="1"/>
  <c r="BF3825" i="1"/>
  <c r="BJ3823" i="1"/>
  <c r="BG3825" i="1" l="1"/>
  <c r="BH3824" i="1" s="1"/>
  <c r="BI3824" i="1" s="1"/>
  <c r="BF3826" i="1"/>
  <c r="BJ3824" i="1"/>
  <c r="BG3826" i="1" l="1"/>
  <c r="BH3825" i="1" s="1"/>
  <c r="BI3825" i="1" s="1"/>
  <c r="BF3827" i="1"/>
  <c r="BJ3825" i="1"/>
  <c r="BG3827" i="1" l="1"/>
  <c r="BH3826" i="1" s="1"/>
  <c r="BI3826" i="1" s="1"/>
  <c r="BF3828" i="1"/>
  <c r="BJ3826" i="1"/>
  <c r="BG3828" i="1" l="1"/>
  <c r="BH3827" i="1" s="1"/>
  <c r="BI3827" i="1" s="1"/>
  <c r="BF3829" i="1"/>
  <c r="BJ3827" i="1"/>
  <c r="BG3829" i="1" l="1"/>
  <c r="BH3828" i="1" s="1"/>
  <c r="BI3828" i="1" s="1"/>
  <c r="BF3830" i="1"/>
  <c r="BJ3828" i="1"/>
  <c r="BG3830" i="1" l="1"/>
  <c r="BH3829" i="1" s="1"/>
  <c r="BI3829" i="1" s="1"/>
  <c r="BF3831" i="1"/>
  <c r="BJ3829" i="1"/>
  <c r="BG3831" i="1" l="1"/>
  <c r="BH3830" i="1" s="1"/>
  <c r="BI3830" i="1" s="1"/>
  <c r="BF3832" i="1"/>
  <c r="BJ3830" i="1"/>
  <c r="BG3832" i="1" l="1"/>
  <c r="BH3831" i="1" s="1"/>
  <c r="BI3831" i="1" s="1"/>
  <c r="BF3833" i="1"/>
  <c r="BJ3831" i="1"/>
  <c r="BG3833" i="1" l="1"/>
  <c r="BH3832" i="1" s="1"/>
  <c r="BI3832" i="1" s="1"/>
  <c r="BF3834" i="1"/>
  <c r="BJ3832" i="1"/>
  <c r="BG3834" i="1" l="1"/>
  <c r="BH3833" i="1" s="1"/>
  <c r="BI3833" i="1" s="1"/>
  <c r="BF3835" i="1"/>
  <c r="BJ3833" i="1"/>
  <c r="BG3835" i="1" l="1"/>
  <c r="BH3834" i="1" s="1"/>
  <c r="BI3834" i="1" s="1"/>
  <c r="BF3836" i="1"/>
  <c r="BJ3834" i="1"/>
  <c r="BF3837" i="1" l="1"/>
  <c r="BG3836" i="1"/>
  <c r="BH3835" i="1" s="1"/>
  <c r="BI3835" i="1" s="1"/>
  <c r="BJ3835" i="1"/>
  <c r="BJ3836" i="1" l="1"/>
  <c r="BG3837" i="1"/>
  <c r="BF3838" i="1"/>
  <c r="BG3838" i="1" l="1"/>
  <c r="BH3837" i="1" s="1"/>
  <c r="BI3837" i="1" s="1"/>
  <c r="BF3839" i="1"/>
  <c r="BJ3837" i="1"/>
  <c r="BH3836" i="1"/>
  <c r="BI3836" i="1" s="1"/>
  <c r="BG3839" i="1" l="1"/>
  <c r="BH3838" i="1" s="1"/>
  <c r="BI3838" i="1" s="1"/>
  <c r="BF3840" i="1"/>
  <c r="BJ3838" i="1"/>
  <c r="BG3840" i="1" l="1"/>
  <c r="BH3839" i="1" s="1"/>
  <c r="BI3839" i="1" s="1"/>
  <c r="BF3841" i="1"/>
  <c r="BJ3839" i="1"/>
  <c r="BG3841" i="1" l="1"/>
  <c r="BH3840" i="1" s="1"/>
  <c r="BI3840" i="1" s="1"/>
  <c r="BF3842" i="1"/>
  <c r="BJ3840" i="1"/>
  <c r="BG3842" i="1" l="1"/>
  <c r="BH3841" i="1" s="1"/>
  <c r="BI3841" i="1" s="1"/>
  <c r="BF3843" i="1"/>
  <c r="BJ3841" i="1"/>
  <c r="BG3843" i="1" l="1"/>
  <c r="BH3842" i="1" s="1"/>
  <c r="BI3842" i="1" s="1"/>
  <c r="BF3844" i="1"/>
  <c r="BJ3842" i="1"/>
  <c r="BG3844" i="1" l="1"/>
  <c r="BH3843" i="1" s="1"/>
  <c r="BI3843" i="1" s="1"/>
  <c r="BF3845" i="1"/>
  <c r="BJ3843" i="1"/>
  <c r="BG3845" i="1" l="1"/>
  <c r="BH3844" i="1" s="1"/>
  <c r="BI3844" i="1" s="1"/>
  <c r="BF3846" i="1"/>
  <c r="BJ3844" i="1"/>
  <c r="BG3846" i="1" l="1"/>
  <c r="BH3845" i="1" s="1"/>
  <c r="BI3845" i="1" s="1"/>
  <c r="BF3847" i="1"/>
  <c r="BJ3845" i="1"/>
  <c r="BG3847" i="1" l="1"/>
  <c r="BH3846" i="1" s="1"/>
  <c r="BI3846" i="1" s="1"/>
  <c r="BF3848" i="1"/>
  <c r="BJ3846" i="1"/>
  <c r="BG3848" i="1" l="1"/>
  <c r="BH3847" i="1" s="1"/>
  <c r="BI3847" i="1" s="1"/>
  <c r="BF3849" i="1"/>
  <c r="BJ3847" i="1"/>
  <c r="BG3849" i="1" l="1"/>
  <c r="BH3848" i="1" s="1"/>
  <c r="BI3848" i="1" s="1"/>
  <c r="BF3850" i="1"/>
  <c r="BJ3848" i="1"/>
  <c r="BG3850" i="1" l="1"/>
  <c r="BH3849" i="1" s="1"/>
  <c r="BI3849" i="1" s="1"/>
  <c r="BF3851" i="1"/>
  <c r="BJ3849" i="1"/>
  <c r="BG3851" i="1" l="1"/>
  <c r="BH3850" i="1" s="1"/>
  <c r="BI3850" i="1" s="1"/>
  <c r="BF3852" i="1"/>
  <c r="BJ3850" i="1"/>
  <c r="BG3852" i="1" l="1"/>
  <c r="BH3851" i="1" s="1"/>
  <c r="BI3851" i="1" s="1"/>
  <c r="BF3853" i="1"/>
  <c r="BJ3851" i="1"/>
  <c r="BG3853" i="1" l="1"/>
  <c r="BH3852" i="1" s="1"/>
  <c r="BI3852" i="1" s="1"/>
  <c r="BF3854" i="1"/>
  <c r="BJ3852" i="1"/>
  <c r="BG3854" i="1" l="1"/>
  <c r="BH3853" i="1" s="1"/>
  <c r="BI3853" i="1" s="1"/>
  <c r="BF3855" i="1"/>
  <c r="BJ3853" i="1"/>
  <c r="BG3855" i="1" l="1"/>
  <c r="BH3854" i="1" s="1"/>
  <c r="BI3854" i="1" s="1"/>
  <c r="BF3856" i="1"/>
  <c r="BJ3854" i="1"/>
  <c r="BG3856" i="1" l="1"/>
  <c r="BH3855" i="1" s="1"/>
  <c r="BI3855" i="1" s="1"/>
  <c r="BF3857" i="1"/>
  <c r="BJ3855" i="1"/>
  <c r="BG3857" i="1" l="1"/>
  <c r="BH3856" i="1" s="1"/>
  <c r="BI3856" i="1" s="1"/>
  <c r="BF3858" i="1"/>
  <c r="BJ3856" i="1"/>
  <c r="BG3858" i="1" l="1"/>
  <c r="BH3857" i="1" s="1"/>
  <c r="BI3857" i="1" s="1"/>
  <c r="BF3859" i="1"/>
  <c r="BJ3857" i="1"/>
  <c r="BG3859" i="1" l="1"/>
  <c r="BH3858" i="1" s="1"/>
  <c r="BI3858" i="1" s="1"/>
  <c r="BF3860" i="1"/>
  <c r="BJ3858" i="1"/>
  <c r="BG3860" i="1" l="1"/>
  <c r="BH3859" i="1" s="1"/>
  <c r="BI3859" i="1" s="1"/>
  <c r="BF3861" i="1"/>
  <c r="BJ3859" i="1"/>
  <c r="BG3861" i="1" l="1"/>
  <c r="BH3860" i="1" s="1"/>
  <c r="BI3860" i="1" s="1"/>
  <c r="BF3862" i="1"/>
  <c r="BJ3860" i="1"/>
  <c r="BG3862" i="1" l="1"/>
  <c r="BH3861" i="1" s="1"/>
  <c r="BI3861" i="1" s="1"/>
  <c r="BF3863" i="1"/>
  <c r="BJ3861" i="1"/>
  <c r="BG3863" i="1" l="1"/>
  <c r="BH3862" i="1" s="1"/>
  <c r="BI3862" i="1" s="1"/>
  <c r="BF3864" i="1"/>
  <c r="BJ3862" i="1"/>
  <c r="BG3864" i="1" l="1"/>
  <c r="BH3863" i="1" s="1"/>
  <c r="BI3863" i="1" s="1"/>
  <c r="BF3865" i="1"/>
  <c r="BJ3863" i="1"/>
  <c r="BG3865" i="1" l="1"/>
  <c r="BH3864" i="1" s="1"/>
  <c r="BI3864" i="1" s="1"/>
  <c r="BF3866" i="1"/>
  <c r="BJ3864" i="1"/>
  <c r="BG3866" i="1" l="1"/>
  <c r="BH3865" i="1" s="1"/>
  <c r="BI3865" i="1" s="1"/>
  <c r="BF3867" i="1"/>
  <c r="BJ3865" i="1"/>
  <c r="BG3867" i="1" l="1"/>
  <c r="BH3866" i="1" s="1"/>
  <c r="BI3866" i="1" s="1"/>
  <c r="BF3868" i="1"/>
  <c r="BJ3866" i="1"/>
  <c r="BG3868" i="1" l="1"/>
  <c r="BH3867" i="1" s="1"/>
  <c r="BI3867" i="1" s="1"/>
  <c r="BF3869" i="1"/>
  <c r="BJ3867" i="1"/>
  <c r="BG3869" i="1" l="1"/>
  <c r="BH3868" i="1" s="1"/>
  <c r="BI3868" i="1" s="1"/>
  <c r="BF3870" i="1"/>
  <c r="BJ3868" i="1"/>
  <c r="BG3870" i="1" l="1"/>
  <c r="BH3869" i="1" s="1"/>
  <c r="BI3869" i="1" s="1"/>
  <c r="BF3871" i="1"/>
  <c r="BJ3869" i="1"/>
  <c r="BG3871" i="1" l="1"/>
  <c r="BH3870" i="1" s="1"/>
  <c r="BI3870" i="1" s="1"/>
  <c r="BF3872" i="1"/>
  <c r="BJ3870" i="1"/>
  <c r="BG3872" i="1" l="1"/>
  <c r="BH3871" i="1" s="1"/>
  <c r="BI3871" i="1" s="1"/>
  <c r="BF3873" i="1"/>
  <c r="BJ3871" i="1"/>
  <c r="BG3873" i="1" l="1"/>
  <c r="BH3872" i="1" s="1"/>
  <c r="BI3872" i="1" s="1"/>
  <c r="BF3874" i="1"/>
  <c r="BJ3872" i="1"/>
  <c r="BG3874" i="1" l="1"/>
  <c r="BH3873" i="1" s="1"/>
  <c r="BI3873" i="1" s="1"/>
  <c r="BF3875" i="1"/>
  <c r="BJ3873" i="1"/>
  <c r="BG3875" i="1" l="1"/>
  <c r="BH3874" i="1" s="1"/>
  <c r="BI3874" i="1" s="1"/>
  <c r="BF3876" i="1"/>
  <c r="BJ3874" i="1"/>
  <c r="BG3876" i="1" l="1"/>
  <c r="BH3875" i="1" s="1"/>
  <c r="BI3875" i="1" s="1"/>
  <c r="BF3877" i="1"/>
  <c r="BJ3875" i="1"/>
  <c r="BG3877" i="1" l="1"/>
  <c r="BH3876" i="1" s="1"/>
  <c r="BI3876" i="1" s="1"/>
  <c r="BF3878" i="1"/>
  <c r="BJ3876" i="1"/>
  <c r="BG3878" i="1" l="1"/>
  <c r="BH3877" i="1" s="1"/>
  <c r="BI3877" i="1" s="1"/>
  <c r="BF3879" i="1"/>
  <c r="BJ3877" i="1"/>
  <c r="BG3879" i="1" l="1"/>
  <c r="BH3878" i="1" s="1"/>
  <c r="BI3878" i="1" s="1"/>
  <c r="BF3880" i="1"/>
  <c r="BJ3878" i="1"/>
  <c r="BG3880" i="1" l="1"/>
  <c r="BH3879" i="1" s="1"/>
  <c r="BI3879" i="1" s="1"/>
  <c r="BF3881" i="1"/>
  <c r="BJ3879" i="1"/>
  <c r="BG3881" i="1" l="1"/>
  <c r="BH3880" i="1" s="1"/>
  <c r="BI3880" i="1" s="1"/>
  <c r="BF3882" i="1"/>
  <c r="BJ3880" i="1"/>
  <c r="BG3882" i="1" l="1"/>
  <c r="BH3881" i="1" s="1"/>
  <c r="BI3881" i="1" s="1"/>
  <c r="BF3883" i="1"/>
  <c r="BJ3881" i="1"/>
  <c r="BG3883" i="1" l="1"/>
  <c r="BH3882" i="1" s="1"/>
  <c r="BI3882" i="1" s="1"/>
  <c r="BF3884" i="1"/>
  <c r="BJ3882" i="1"/>
  <c r="BG3884" i="1" l="1"/>
  <c r="BH3883" i="1" s="1"/>
  <c r="BI3883" i="1" s="1"/>
  <c r="BF3885" i="1"/>
  <c r="BJ3883" i="1"/>
  <c r="BG3885" i="1" l="1"/>
  <c r="BH3884" i="1" s="1"/>
  <c r="BI3884" i="1" s="1"/>
  <c r="BF3886" i="1"/>
  <c r="BJ3884" i="1"/>
  <c r="BG3886" i="1" l="1"/>
  <c r="BH3885" i="1" s="1"/>
  <c r="BI3885" i="1" s="1"/>
  <c r="BF3887" i="1"/>
  <c r="BJ3885" i="1"/>
  <c r="BG3887" i="1" l="1"/>
  <c r="BH3886" i="1" s="1"/>
  <c r="BI3886" i="1" s="1"/>
  <c r="BF3888" i="1"/>
  <c r="BJ3886" i="1"/>
  <c r="BG3888" i="1" l="1"/>
  <c r="BH3887" i="1" s="1"/>
  <c r="BI3887" i="1" s="1"/>
  <c r="BF3889" i="1"/>
  <c r="BJ3887" i="1"/>
  <c r="BG3889" i="1" l="1"/>
  <c r="BH3888" i="1" s="1"/>
  <c r="BI3888" i="1" s="1"/>
  <c r="BF3890" i="1"/>
  <c r="BJ3888" i="1"/>
  <c r="BG3890" i="1" l="1"/>
  <c r="BH3889" i="1" s="1"/>
  <c r="BI3889" i="1" s="1"/>
  <c r="BF3891" i="1"/>
  <c r="BJ3889" i="1"/>
  <c r="BG3891" i="1" l="1"/>
  <c r="BH3890" i="1" s="1"/>
  <c r="BI3890" i="1" s="1"/>
  <c r="BF3892" i="1"/>
  <c r="BJ3890" i="1"/>
  <c r="BG3892" i="1" l="1"/>
  <c r="BH3891" i="1" s="1"/>
  <c r="BI3891" i="1" s="1"/>
  <c r="BF3893" i="1"/>
  <c r="BJ3891" i="1"/>
  <c r="BG3893" i="1" l="1"/>
  <c r="BH3892" i="1" s="1"/>
  <c r="BI3892" i="1" s="1"/>
  <c r="BF3894" i="1"/>
  <c r="BJ3892" i="1"/>
  <c r="BG3894" i="1" l="1"/>
  <c r="BH3893" i="1" s="1"/>
  <c r="BI3893" i="1" s="1"/>
  <c r="BF3895" i="1"/>
  <c r="BJ3893" i="1"/>
  <c r="BG3895" i="1" l="1"/>
  <c r="BH3894" i="1" s="1"/>
  <c r="BI3894" i="1" s="1"/>
  <c r="BF3896" i="1"/>
  <c r="BJ3894" i="1"/>
  <c r="BG3896" i="1" l="1"/>
  <c r="BH3895" i="1" s="1"/>
  <c r="BI3895" i="1" s="1"/>
  <c r="BF3897" i="1"/>
  <c r="BJ3895" i="1"/>
  <c r="BG3897" i="1" l="1"/>
  <c r="BH3896" i="1" s="1"/>
  <c r="BI3896" i="1" s="1"/>
  <c r="BF3898" i="1"/>
  <c r="BJ3896" i="1"/>
  <c r="BG3898" i="1" l="1"/>
  <c r="BH3897" i="1" s="1"/>
  <c r="BI3897" i="1" s="1"/>
  <c r="BF3899" i="1"/>
  <c r="BJ3897" i="1"/>
  <c r="BG3899" i="1" l="1"/>
  <c r="BH3898" i="1" s="1"/>
  <c r="BI3898" i="1" s="1"/>
  <c r="BF3900" i="1"/>
  <c r="BJ3898" i="1"/>
  <c r="BG3900" i="1" l="1"/>
  <c r="BH3899" i="1" s="1"/>
  <c r="BI3899" i="1" s="1"/>
  <c r="BF3901" i="1"/>
  <c r="BJ3899" i="1"/>
  <c r="BG3901" i="1" l="1"/>
  <c r="BH3900" i="1" s="1"/>
  <c r="BI3900" i="1" s="1"/>
  <c r="BF3902" i="1"/>
  <c r="BJ3900" i="1"/>
  <c r="BG3902" i="1" l="1"/>
  <c r="BH3901" i="1" s="1"/>
  <c r="BI3901" i="1" s="1"/>
  <c r="BF3903" i="1"/>
  <c r="BJ3901" i="1"/>
  <c r="BG3903" i="1" l="1"/>
  <c r="BH3902" i="1" s="1"/>
  <c r="BI3902" i="1" s="1"/>
  <c r="BF3904" i="1"/>
  <c r="BJ3902" i="1"/>
  <c r="BG3904" i="1" l="1"/>
  <c r="BH3903" i="1" s="1"/>
  <c r="BI3903" i="1" s="1"/>
  <c r="BF3905" i="1"/>
  <c r="BJ3903" i="1"/>
  <c r="BG3905" i="1" l="1"/>
  <c r="BH3904" i="1" s="1"/>
  <c r="BI3904" i="1" s="1"/>
  <c r="BF3906" i="1"/>
  <c r="BJ3904" i="1"/>
  <c r="BG3906" i="1" l="1"/>
  <c r="BH3905" i="1" s="1"/>
  <c r="BI3905" i="1" s="1"/>
  <c r="BF3907" i="1"/>
  <c r="BJ3905" i="1"/>
  <c r="BG3907" i="1" l="1"/>
  <c r="BH3906" i="1" s="1"/>
  <c r="BI3906" i="1" s="1"/>
  <c r="BF3908" i="1"/>
  <c r="BJ3906" i="1"/>
  <c r="BG3908" i="1" l="1"/>
  <c r="BH3907" i="1" s="1"/>
  <c r="BI3907" i="1" s="1"/>
  <c r="BF3909" i="1"/>
  <c r="BJ3907" i="1"/>
  <c r="BG3909" i="1" l="1"/>
  <c r="BH3908" i="1" s="1"/>
  <c r="BI3908" i="1" s="1"/>
  <c r="BF3910" i="1"/>
  <c r="BJ3908" i="1"/>
  <c r="BG3910" i="1" l="1"/>
  <c r="BH3909" i="1" s="1"/>
  <c r="BI3909" i="1" s="1"/>
  <c r="BF3911" i="1"/>
  <c r="BJ3909" i="1"/>
  <c r="BG3911" i="1" l="1"/>
  <c r="BH3910" i="1" s="1"/>
  <c r="BI3910" i="1" s="1"/>
  <c r="BF3912" i="1"/>
  <c r="BJ3910" i="1"/>
  <c r="BG3912" i="1" l="1"/>
  <c r="BH3911" i="1" s="1"/>
  <c r="BI3911" i="1" s="1"/>
  <c r="BF3913" i="1"/>
  <c r="BJ3911" i="1"/>
  <c r="BG3913" i="1" l="1"/>
  <c r="BH3912" i="1" s="1"/>
  <c r="BI3912" i="1" s="1"/>
  <c r="BF3914" i="1"/>
  <c r="BJ3912" i="1"/>
  <c r="BG3914" i="1" l="1"/>
  <c r="BH3913" i="1" s="1"/>
  <c r="BI3913" i="1" s="1"/>
  <c r="BF3915" i="1"/>
  <c r="BJ3913" i="1"/>
  <c r="BG3915" i="1" l="1"/>
  <c r="BH3914" i="1" s="1"/>
  <c r="BI3914" i="1" s="1"/>
  <c r="BF3916" i="1"/>
  <c r="BJ3914" i="1"/>
  <c r="BG3916" i="1" l="1"/>
  <c r="BH3915" i="1" s="1"/>
  <c r="BI3915" i="1" s="1"/>
  <c r="BF3917" i="1"/>
  <c r="BJ3915" i="1"/>
  <c r="BG3917" i="1" l="1"/>
  <c r="BH3916" i="1" s="1"/>
  <c r="BI3916" i="1" s="1"/>
  <c r="BF3918" i="1"/>
  <c r="BJ3916" i="1"/>
  <c r="BG3918" i="1" l="1"/>
  <c r="BH3917" i="1" s="1"/>
  <c r="BI3917" i="1" s="1"/>
  <c r="BF3919" i="1"/>
  <c r="BJ3917" i="1"/>
  <c r="BG3919" i="1" l="1"/>
  <c r="BH3918" i="1" s="1"/>
  <c r="BI3918" i="1" s="1"/>
  <c r="BF3920" i="1"/>
  <c r="BJ3918" i="1"/>
  <c r="BG3920" i="1" l="1"/>
  <c r="BH3919" i="1" s="1"/>
  <c r="BI3919" i="1" s="1"/>
  <c r="BF3921" i="1"/>
  <c r="BJ3919" i="1"/>
  <c r="BG3921" i="1" l="1"/>
  <c r="BH3920" i="1" s="1"/>
  <c r="BI3920" i="1" s="1"/>
  <c r="BF3922" i="1"/>
  <c r="BJ3920" i="1"/>
  <c r="BG3922" i="1" l="1"/>
  <c r="BH3921" i="1" s="1"/>
  <c r="BI3921" i="1" s="1"/>
  <c r="BF3923" i="1"/>
  <c r="BJ3921" i="1"/>
  <c r="BG3923" i="1" l="1"/>
  <c r="BH3922" i="1" s="1"/>
  <c r="BI3922" i="1" s="1"/>
  <c r="BF3924" i="1"/>
  <c r="BJ3922" i="1"/>
  <c r="BG3924" i="1" l="1"/>
  <c r="BH3923" i="1" s="1"/>
  <c r="BI3923" i="1" s="1"/>
  <c r="BF3925" i="1"/>
  <c r="BJ3923" i="1"/>
  <c r="BG3925" i="1" l="1"/>
  <c r="BH3924" i="1" s="1"/>
  <c r="BI3924" i="1" s="1"/>
  <c r="BF3926" i="1"/>
  <c r="BJ3924" i="1"/>
  <c r="BG3926" i="1" l="1"/>
  <c r="BH3925" i="1" s="1"/>
  <c r="BI3925" i="1" s="1"/>
  <c r="BF3927" i="1"/>
  <c r="BJ3925" i="1"/>
  <c r="BG3927" i="1" l="1"/>
  <c r="BH3926" i="1" s="1"/>
  <c r="BI3926" i="1" s="1"/>
  <c r="BF3928" i="1"/>
  <c r="BJ3926" i="1"/>
  <c r="BG3928" i="1" l="1"/>
  <c r="BH3927" i="1" s="1"/>
  <c r="BI3927" i="1" s="1"/>
  <c r="BF3929" i="1"/>
  <c r="BJ3927" i="1"/>
  <c r="BG3929" i="1" l="1"/>
  <c r="BH3928" i="1" s="1"/>
  <c r="BI3928" i="1" s="1"/>
  <c r="BF3930" i="1"/>
  <c r="BJ3928" i="1"/>
  <c r="BG3930" i="1" l="1"/>
  <c r="BH3929" i="1" s="1"/>
  <c r="BI3929" i="1" s="1"/>
  <c r="BF3931" i="1"/>
  <c r="BJ3929" i="1"/>
  <c r="BG3931" i="1" l="1"/>
  <c r="BH3930" i="1" s="1"/>
  <c r="BI3930" i="1" s="1"/>
  <c r="BF3932" i="1"/>
  <c r="BJ3930" i="1"/>
  <c r="BG3932" i="1" l="1"/>
  <c r="BH3931" i="1" s="1"/>
  <c r="BI3931" i="1" s="1"/>
  <c r="BF3933" i="1"/>
  <c r="BJ3931" i="1"/>
  <c r="BG3933" i="1" l="1"/>
  <c r="BH3932" i="1" s="1"/>
  <c r="BI3932" i="1" s="1"/>
  <c r="BF3934" i="1"/>
  <c r="BJ3932" i="1"/>
  <c r="BG3934" i="1" l="1"/>
  <c r="BH3933" i="1" s="1"/>
  <c r="BI3933" i="1" s="1"/>
  <c r="BF3935" i="1"/>
  <c r="BJ3933" i="1"/>
  <c r="BG3935" i="1" l="1"/>
  <c r="BH3934" i="1" s="1"/>
  <c r="BI3934" i="1" s="1"/>
  <c r="BF3936" i="1"/>
  <c r="BJ3934" i="1"/>
  <c r="BG3936" i="1" l="1"/>
  <c r="BH3935" i="1" s="1"/>
  <c r="BI3935" i="1" s="1"/>
  <c r="BF3937" i="1"/>
  <c r="BJ3935" i="1"/>
  <c r="BG3937" i="1" l="1"/>
  <c r="BH3936" i="1" s="1"/>
  <c r="BI3936" i="1" s="1"/>
  <c r="BF3938" i="1"/>
  <c r="BJ3936" i="1"/>
  <c r="BG3938" i="1" l="1"/>
  <c r="BH3937" i="1" s="1"/>
  <c r="BI3937" i="1" s="1"/>
  <c r="BF3939" i="1"/>
  <c r="BJ3937" i="1"/>
  <c r="BG3939" i="1" l="1"/>
  <c r="BH3938" i="1" s="1"/>
  <c r="BI3938" i="1" s="1"/>
  <c r="BF3940" i="1"/>
  <c r="BJ3938" i="1"/>
  <c r="BG3940" i="1" l="1"/>
  <c r="BH3939" i="1" s="1"/>
  <c r="BI3939" i="1" s="1"/>
  <c r="BF3941" i="1"/>
  <c r="BJ3939" i="1"/>
  <c r="BG3941" i="1" l="1"/>
  <c r="BH3940" i="1" s="1"/>
  <c r="BI3940" i="1" s="1"/>
  <c r="BF3942" i="1"/>
  <c r="BJ3940" i="1"/>
  <c r="BG3942" i="1" l="1"/>
  <c r="BH3941" i="1" s="1"/>
  <c r="BI3941" i="1" s="1"/>
  <c r="BF3943" i="1"/>
  <c r="BJ3941" i="1"/>
  <c r="BG3943" i="1" l="1"/>
  <c r="BH3942" i="1" s="1"/>
  <c r="BI3942" i="1" s="1"/>
  <c r="BF3944" i="1"/>
  <c r="BJ3942" i="1"/>
  <c r="BG3944" i="1" l="1"/>
  <c r="BH3943" i="1" s="1"/>
  <c r="BI3943" i="1" s="1"/>
  <c r="BF3945" i="1"/>
  <c r="BJ3943" i="1"/>
  <c r="BG3945" i="1" l="1"/>
  <c r="BH3944" i="1" s="1"/>
  <c r="BI3944" i="1" s="1"/>
  <c r="BF3946" i="1"/>
  <c r="BJ3944" i="1"/>
  <c r="BG3946" i="1" l="1"/>
  <c r="BH3945" i="1" s="1"/>
  <c r="BI3945" i="1" s="1"/>
  <c r="BF3947" i="1"/>
  <c r="BJ3945" i="1"/>
  <c r="BG3947" i="1" l="1"/>
  <c r="BH3946" i="1" s="1"/>
  <c r="BI3946" i="1" s="1"/>
  <c r="BF3948" i="1"/>
  <c r="BJ3946" i="1"/>
  <c r="BG3948" i="1" l="1"/>
  <c r="BH3947" i="1" s="1"/>
  <c r="BI3947" i="1" s="1"/>
  <c r="BF3949" i="1"/>
  <c r="BJ3947" i="1"/>
  <c r="BG3949" i="1" l="1"/>
  <c r="BH3948" i="1" s="1"/>
  <c r="BI3948" i="1" s="1"/>
  <c r="BF3950" i="1"/>
  <c r="BJ3948" i="1"/>
  <c r="BG3950" i="1" l="1"/>
  <c r="BH3949" i="1" s="1"/>
  <c r="BI3949" i="1" s="1"/>
  <c r="BF3951" i="1"/>
  <c r="BJ3949" i="1"/>
  <c r="BG3951" i="1" l="1"/>
  <c r="BH3950" i="1" s="1"/>
  <c r="BI3950" i="1" s="1"/>
  <c r="BF3952" i="1"/>
  <c r="BJ3950" i="1"/>
  <c r="BG3952" i="1" l="1"/>
  <c r="BH3951" i="1" s="1"/>
  <c r="BI3951" i="1" s="1"/>
  <c r="BF3953" i="1"/>
  <c r="BJ3951" i="1"/>
  <c r="BG3953" i="1" l="1"/>
  <c r="BH3952" i="1" s="1"/>
  <c r="BI3952" i="1" s="1"/>
  <c r="BF3954" i="1"/>
  <c r="BJ3952" i="1"/>
  <c r="BG3954" i="1" l="1"/>
  <c r="BH3953" i="1" s="1"/>
  <c r="BI3953" i="1" s="1"/>
  <c r="BF3955" i="1"/>
  <c r="BJ3953" i="1"/>
  <c r="BG3955" i="1" l="1"/>
  <c r="BH3954" i="1" s="1"/>
  <c r="BI3954" i="1" s="1"/>
  <c r="BF3956" i="1"/>
  <c r="BJ3954" i="1"/>
  <c r="BG3956" i="1" l="1"/>
  <c r="BH3955" i="1" s="1"/>
  <c r="BI3955" i="1" s="1"/>
  <c r="BF3957" i="1"/>
  <c r="BJ3955" i="1"/>
  <c r="BG3957" i="1" l="1"/>
  <c r="BH3956" i="1" s="1"/>
  <c r="BI3956" i="1" s="1"/>
  <c r="BF3958" i="1"/>
  <c r="BJ3956" i="1"/>
  <c r="BG3958" i="1" l="1"/>
  <c r="BH3957" i="1" s="1"/>
  <c r="BI3957" i="1" s="1"/>
  <c r="BF3959" i="1"/>
  <c r="BJ3957" i="1"/>
  <c r="BG3959" i="1" l="1"/>
  <c r="BH3958" i="1" s="1"/>
  <c r="BI3958" i="1" s="1"/>
  <c r="BF3960" i="1"/>
  <c r="BJ3958" i="1"/>
  <c r="BG3960" i="1" l="1"/>
  <c r="BH3959" i="1" s="1"/>
  <c r="BI3959" i="1" s="1"/>
  <c r="BF3961" i="1"/>
  <c r="BJ3959" i="1"/>
  <c r="BG3961" i="1" l="1"/>
  <c r="BH3960" i="1" s="1"/>
  <c r="BI3960" i="1" s="1"/>
  <c r="BF3962" i="1"/>
  <c r="BJ3960" i="1"/>
  <c r="BG3962" i="1" l="1"/>
  <c r="BH3961" i="1" s="1"/>
  <c r="BI3961" i="1" s="1"/>
  <c r="BF3963" i="1"/>
  <c r="BJ3961" i="1"/>
  <c r="BG3963" i="1" l="1"/>
  <c r="BH3962" i="1" s="1"/>
  <c r="BI3962" i="1" s="1"/>
  <c r="BF3964" i="1"/>
  <c r="BJ3962" i="1"/>
  <c r="BG3964" i="1" l="1"/>
  <c r="BH3963" i="1" s="1"/>
  <c r="BI3963" i="1" s="1"/>
  <c r="BF3965" i="1"/>
  <c r="BJ3963" i="1"/>
  <c r="BG3965" i="1" l="1"/>
  <c r="BH3964" i="1" s="1"/>
  <c r="BI3964" i="1" s="1"/>
  <c r="BF3966" i="1"/>
  <c r="BJ3964" i="1"/>
  <c r="BG3966" i="1" l="1"/>
  <c r="BH3965" i="1" s="1"/>
  <c r="BI3965" i="1" s="1"/>
  <c r="BF3967" i="1"/>
  <c r="BJ3965" i="1"/>
  <c r="BG3967" i="1" l="1"/>
  <c r="BH3966" i="1" s="1"/>
  <c r="BI3966" i="1" s="1"/>
  <c r="BF3968" i="1"/>
  <c r="BJ3966" i="1"/>
  <c r="BG3968" i="1" l="1"/>
  <c r="BH3967" i="1" s="1"/>
  <c r="BI3967" i="1" s="1"/>
  <c r="BF3969" i="1"/>
  <c r="BJ3967" i="1"/>
  <c r="BG3969" i="1" l="1"/>
  <c r="BH3968" i="1" s="1"/>
  <c r="BI3968" i="1" s="1"/>
  <c r="BF3970" i="1"/>
  <c r="BJ3968" i="1"/>
  <c r="BG3970" i="1" l="1"/>
  <c r="BH3969" i="1" s="1"/>
  <c r="BI3969" i="1" s="1"/>
  <c r="BF3971" i="1"/>
  <c r="BJ3969" i="1"/>
  <c r="BG3971" i="1" l="1"/>
  <c r="BH3970" i="1" s="1"/>
  <c r="BI3970" i="1" s="1"/>
  <c r="BF3972" i="1"/>
  <c r="BJ3970" i="1"/>
  <c r="BG3972" i="1" l="1"/>
  <c r="BH3971" i="1" s="1"/>
  <c r="BI3971" i="1" s="1"/>
  <c r="BF3973" i="1"/>
  <c r="BJ3971" i="1"/>
  <c r="BG3973" i="1" l="1"/>
  <c r="BH3972" i="1" s="1"/>
  <c r="BI3972" i="1" s="1"/>
  <c r="BF3974" i="1"/>
  <c r="BJ3972" i="1"/>
  <c r="BG3974" i="1" l="1"/>
  <c r="BH3973" i="1" s="1"/>
  <c r="BI3973" i="1" s="1"/>
  <c r="BF3975" i="1"/>
  <c r="BJ3973" i="1"/>
  <c r="BG3975" i="1" l="1"/>
  <c r="BH3974" i="1" s="1"/>
  <c r="BI3974" i="1" s="1"/>
  <c r="BF3976" i="1"/>
  <c r="BJ3974" i="1"/>
  <c r="BG3976" i="1" l="1"/>
  <c r="BH3975" i="1" s="1"/>
  <c r="BI3975" i="1" s="1"/>
  <c r="BF3977" i="1"/>
  <c r="BJ3975" i="1"/>
  <c r="BG3977" i="1" l="1"/>
  <c r="BH3976" i="1" s="1"/>
  <c r="BI3976" i="1" s="1"/>
  <c r="BF3978" i="1"/>
  <c r="BJ3976" i="1"/>
  <c r="BG3978" i="1" l="1"/>
  <c r="BH3977" i="1" s="1"/>
  <c r="BI3977" i="1" s="1"/>
  <c r="BF3979" i="1"/>
  <c r="BJ3977" i="1"/>
  <c r="BG3979" i="1" l="1"/>
  <c r="BH3978" i="1" s="1"/>
  <c r="BI3978" i="1" s="1"/>
  <c r="BF3980" i="1"/>
  <c r="BJ3978" i="1"/>
  <c r="BG3980" i="1" l="1"/>
  <c r="BH3979" i="1" s="1"/>
  <c r="BI3979" i="1" s="1"/>
  <c r="BF3981" i="1"/>
  <c r="BJ3979" i="1"/>
  <c r="BG3981" i="1" l="1"/>
  <c r="BH3980" i="1" s="1"/>
  <c r="BI3980" i="1" s="1"/>
  <c r="BF3982" i="1"/>
  <c r="BJ3980" i="1"/>
  <c r="BG3982" i="1" l="1"/>
  <c r="BH3981" i="1" s="1"/>
  <c r="BI3981" i="1" s="1"/>
  <c r="BF3983" i="1"/>
  <c r="BJ3981" i="1"/>
  <c r="BG3983" i="1" l="1"/>
  <c r="BH3982" i="1" s="1"/>
  <c r="BI3982" i="1" s="1"/>
  <c r="BF3984" i="1"/>
  <c r="BJ3982" i="1"/>
  <c r="BG3984" i="1" l="1"/>
  <c r="BH3983" i="1" s="1"/>
  <c r="BI3983" i="1" s="1"/>
  <c r="BF3985" i="1"/>
  <c r="BJ3983" i="1"/>
  <c r="BG3985" i="1" l="1"/>
  <c r="BH3984" i="1" s="1"/>
  <c r="BI3984" i="1" s="1"/>
  <c r="BF3986" i="1"/>
  <c r="BJ3984" i="1"/>
  <c r="BG3986" i="1" l="1"/>
  <c r="BH3985" i="1" s="1"/>
  <c r="BI3985" i="1" s="1"/>
  <c r="BF3987" i="1"/>
  <c r="BJ3985" i="1"/>
  <c r="BG3987" i="1" l="1"/>
  <c r="BH3986" i="1" s="1"/>
  <c r="BI3986" i="1" s="1"/>
  <c r="BF3988" i="1"/>
  <c r="BJ3986" i="1"/>
  <c r="BG3988" i="1" l="1"/>
  <c r="BH3987" i="1" s="1"/>
  <c r="BI3987" i="1" s="1"/>
  <c r="BF3989" i="1"/>
  <c r="BJ3987" i="1"/>
  <c r="BG3989" i="1" l="1"/>
  <c r="BH3988" i="1" s="1"/>
  <c r="BI3988" i="1" s="1"/>
  <c r="BF3990" i="1"/>
  <c r="BJ3988" i="1"/>
  <c r="BG3990" i="1" l="1"/>
  <c r="BH3989" i="1" s="1"/>
  <c r="BI3989" i="1" s="1"/>
  <c r="BF3991" i="1"/>
  <c r="BJ3989" i="1"/>
  <c r="BG3991" i="1" l="1"/>
  <c r="BH3990" i="1" s="1"/>
  <c r="BI3990" i="1" s="1"/>
  <c r="BF3992" i="1"/>
  <c r="BJ3990" i="1"/>
  <c r="BG3992" i="1" l="1"/>
  <c r="BH3991" i="1" s="1"/>
  <c r="BI3991" i="1" s="1"/>
  <c r="BF3993" i="1"/>
  <c r="BJ3991" i="1"/>
  <c r="BG3993" i="1" l="1"/>
  <c r="BH3992" i="1" s="1"/>
  <c r="BI3992" i="1" s="1"/>
  <c r="BF3994" i="1"/>
  <c r="BJ3992" i="1"/>
  <c r="BG3994" i="1" l="1"/>
  <c r="BH3993" i="1" s="1"/>
  <c r="BI3993" i="1" s="1"/>
  <c r="BF3995" i="1"/>
  <c r="BJ3993" i="1"/>
  <c r="BG3995" i="1" l="1"/>
  <c r="BH3994" i="1" s="1"/>
  <c r="BI3994" i="1" s="1"/>
  <c r="BF3996" i="1"/>
  <c r="BJ3994" i="1"/>
  <c r="BG3996" i="1" l="1"/>
  <c r="BH3995" i="1" s="1"/>
  <c r="BI3995" i="1" s="1"/>
  <c r="BF3997" i="1"/>
  <c r="BJ3995" i="1"/>
  <c r="BG3997" i="1" l="1"/>
  <c r="BH3996" i="1" s="1"/>
  <c r="BI3996" i="1" s="1"/>
  <c r="BF3998" i="1"/>
  <c r="BJ3996" i="1"/>
  <c r="BG3998" i="1" l="1"/>
  <c r="BH3997" i="1" s="1"/>
  <c r="BI3997" i="1" s="1"/>
  <c r="BF3999" i="1"/>
  <c r="BJ3997" i="1"/>
  <c r="BG3999" i="1" l="1"/>
  <c r="BH3998" i="1" s="1"/>
  <c r="BI3998" i="1" s="1"/>
  <c r="BF4000" i="1"/>
  <c r="BJ3998" i="1"/>
  <c r="BG4000" i="1" l="1"/>
  <c r="BH3999" i="1" s="1"/>
  <c r="BI3999" i="1" s="1"/>
  <c r="BF4001" i="1"/>
  <c r="BJ3999" i="1"/>
  <c r="BG4001" i="1" l="1"/>
  <c r="BH4000" i="1" s="1"/>
  <c r="BI4000" i="1" s="1"/>
  <c r="BF4002" i="1"/>
  <c r="BJ4000" i="1"/>
  <c r="BG4002" i="1" l="1"/>
  <c r="BH4001" i="1" s="1"/>
  <c r="BI4001" i="1" s="1"/>
  <c r="BF4003" i="1"/>
  <c r="BJ4001" i="1"/>
  <c r="BG4003" i="1" l="1"/>
  <c r="BH4002" i="1" s="1"/>
  <c r="BI4002" i="1" s="1"/>
  <c r="BF4004" i="1"/>
  <c r="BJ4002" i="1"/>
  <c r="BG4004" i="1" l="1"/>
  <c r="BH4003" i="1" s="1"/>
  <c r="BI4003" i="1" s="1"/>
  <c r="BF4005" i="1"/>
  <c r="BJ4003" i="1"/>
  <c r="BG4005" i="1" l="1"/>
  <c r="BH4004" i="1" s="1"/>
  <c r="BI4004" i="1" s="1"/>
  <c r="BF4006" i="1"/>
  <c r="BJ4004" i="1"/>
  <c r="BG4006" i="1" l="1"/>
  <c r="BH4005" i="1" s="1"/>
  <c r="BI4005" i="1" s="1"/>
  <c r="BF4007" i="1"/>
  <c r="BJ4005" i="1"/>
  <c r="BG4007" i="1" l="1"/>
  <c r="BH4006" i="1" s="1"/>
  <c r="BI4006" i="1" s="1"/>
  <c r="BF4008" i="1"/>
  <c r="BJ4006" i="1"/>
  <c r="BG4008" i="1" l="1"/>
  <c r="BH4007" i="1" s="1"/>
  <c r="BI4007" i="1" s="1"/>
  <c r="BF4009" i="1"/>
  <c r="BJ4007" i="1"/>
  <c r="BG4009" i="1" l="1"/>
  <c r="BH4008" i="1" s="1"/>
  <c r="BI4008" i="1" s="1"/>
  <c r="BF4010" i="1"/>
  <c r="BJ4008" i="1"/>
  <c r="BF4011" i="1" l="1"/>
  <c r="BG4010" i="1"/>
  <c r="BH4009" i="1" s="1"/>
  <c r="BI4009" i="1" s="1"/>
  <c r="BJ4009" i="1"/>
  <c r="BJ4010" i="1" l="1"/>
  <c r="BG4011" i="1"/>
  <c r="BF4012" i="1"/>
  <c r="BG4012" i="1" l="1"/>
  <c r="BH4011" i="1" s="1"/>
  <c r="BI4011" i="1" s="1"/>
  <c r="BF4013" i="1"/>
  <c r="BJ4011" i="1"/>
  <c r="BH4010" i="1"/>
  <c r="BI4010" i="1" s="1"/>
  <c r="BG4013" i="1" l="1"/>
  <c r="BH4012" i="1" s="1"/>
  <c r="BI4012" i="1" s="1"/>
  <c r="BF4014" i="1"/>
  <c r="BJ4012" i="1"/>
  <c r="BG4014" i="1" l="1"/>
  <c r="BH4013" i="1" s="1"/>
  <c r="BI4013" i="1" s="1"/>
  <c r="BF4015" i="1"/>
  <c r="BJ4013" i="1"/>
  <c r="BG4015" i="1" l="1"/>
  <c r="BH4014" i="1" s="1"/>
  <c r="BI4014" i="1" s="1"/>
  <c r="BF4016" i="1"/>
  <c r="BJ4014" i="1"/>
  <c r="BG4016" i="1" l="1"/>
  <c r="BH4015" i="1" s="1"/>
  <c r="BI4015" i="1" s="1"/>
  <c r="BF4017" i="1"/>
  <c r="BJ4015" i="1"/>
  <c r="BG4017" i="1" l="1"/>
  <c r="BH4016" i="1" s="1"/>
  <c r="BI4016" i="1" s="1"/>
  <c r="BF4018" i="1"/>
  <c r="BJ4016" i="1"/>
  <c r="BG4018" i="1" l="1"/>
  <c r="BH4017" i="1" s="1"/>
  <c r="BI4017" i="1" s="1"/>
  <c r="BF4019" i="1"/>
  <c r="BJ4017" i="1"/>
  <c r="BG4019" i="1" l="1"/>
  <c r="BH4018" i="1" s="1"/>
  <c r="BI4018" i="1" s="1"/>
  <c r="BF4020" i="1"/>
  <c r="BJ4018" i="1"/>
  <c r="BG4020" i="1" l="1"/>
  <c r="BH4019" i="1" s="1"/>
  <c r="BI4019" i="1" s="1"/>
  <c r="BF4021" i="1"/>
  <c r="BJ4019" i="1"/>
  <c r="BG4021" i="1" l="1"/>
  <c r="BH4020" i="1" s="1"/>
  <c r="BI4020" i="1" s="1"/>
  <c r="BF4022" i="1"/>
  <c r="BJ4020" i="1"/>
  <c r="BG4022" i="1" l="1"/>
  <c r="BH4021" i="1" s="1"/>
  <c r="BI4021" i="1" s="1"/>
  <c r="BF4023" i="1"/>
  <c r="BJ4021" i="1"/>
  <c r="BG4023" i="1" l="1"/>
  <c r="BH4022" i="1" s="1"/>
  <c r="BI4022" i="1" s="1"/>
  <c r="BF4024" i="1"/>
  <c r="BJ4022" i="1"/>
  <c r="BG4024" i="1" l="1"/>
  <c r="BH4023" i="1" s="1"/>
  <c r="BI4023" i="1" s="1"/>
  <c r="BF4025" i="1"/>
  <c r="BJ4023" i="1"/>
  <c r="BG4025" i="1" l="1"/>
  <c r="BH4024" i="1" s="1"/>
  <c r="BI4024" i="1" s="1"/>
  <c r="BF4026" i="1"/>
  <c r="BJ4024" i="1"/>
  <c r="BG4026" i="1" l="1"/>
  <c r="BH4025" i="1" s="1"/>
  <c r="BI4025" i="1" s="1"/>
  <c r="BF4027" i="1"/>
  <c r="BJ4025" i="1"/>
  <c r="BG4027" i="1" l="1"/>
  <c r="BH4026" i="1" s="1"/>
  <c r="BI4026" i="1" s="1"/>
  <c r="BF4028" i="1"/>
  <c r="BJ4026" i="1"/>
  <c r="BG4028" i="1" l="1"/>
  <c r="BH4027" i="1" s="1"/>
  <c r="BI4027" i="1" s="1"/>
  <c r="BF4029" i="1"/>
  <c r="BJ4027" i="1"/>
  <c r="BG4029" i="1" l="1"/>
  <c r="BH4028" i="1" s="1"/>
  <c r="BI4028" i="1" s="1"/>
  <c r="BF4030" i="1"/>
  <c r="BJ4028" i="1"/>
  <c r="BG4030" i="1" l="1"/>
  <c r="BH4029" i="1" s="1"/>
  <c r="BI4029" i="1" s="1"/>
  <c r="BF4031" i="1"/>
  <c r="BJ4029" i="1"/>
  <c r="BG4031" i="1" l="1"/>
  <c r="BH4030" i="1" s="1"/>
  <c r="BI4030" i="1" s="1"/>
  <c r="BF4032" i="1"/>
  <c r="BJ4030" i="1"/>
  <c r="BG4032" i="1" l="1"/>
  <c r="BH4031" i="1" s="1"/>
  <c r="BI4031" i="1" s="1"/>
  <c r="BF4033" i="1"/>
  <c r="BJ4031" i="1"/>
  <c r="BG4033" i="1" l="1"/>
  <c r="BH4032" i="1" s="1"/>
  <c r="BI4032" i="1" s="1"/>
  <c r="BF4034" i="1"/>
  <c r="BJ4032" i="1"/>
  <c r="BG4034" i="1" l="1"/>
  <c r="BH4033" i="1" s="1"/>
  <c r="BI4033" i="1" s="1"/>
  <c r="BF4035" i="1"/>
  <c r="BJ4033" i="1"/>
  <c r="BG4035" i="1" l="1"/>
  <c r="BH4034" i="1" s="1"/>
  <c r="BI4034" i="1" s="1"/>
  <c r="BF4036" i="1"/>
  <c r="BJ4034" i="1"/>
  <c r="BG4036" i="1" l="1"/>
  <c r="BH4035" i="1" s="1"/>
  <c r="BI4035" i="1" s="1"/>
  <c r="BF4037" i="1"/>
  <c r="BJ4035" i="1"/>
  <c r="BG4037" i="1" l="1"/>
  <c r="BH4036" i="1" s="1"/>
  <c r="BI4036" i="1" s="1"/>
  <c r="BF4038" i="1"/>
  <c r="BJ4036" i="1"/>
  <c r="BG4038" i="1" l="1"/>
  <c r="BH4037" i="1" s="1"/>
  <c r="BI4037" i="1" s="1"/>
  <c r="BF4039" i="1"/>
  <c r="BJ4037" i="1"/>
  <c r="BG4039" i="1" l="1"/>
  <c r="BH4038" i="1" s="1"/>
  <c r="BI4038" i="1" s="1"/>
  <c r="BF4040" i="1"/>
  <c r="BJ4038" i="1"/>
  <c r="BG4040" i="1" l="1"/>
  <c r="BH4039" i="1" s="1"/>
  <c r="BI4039" i="1" s="1"/>
  <c r="BF4041" i="1"/>
  <c r="BJ4039" i="1"/>
  <c r="BG4041" i="1" l="1"/>
  <c r="BH4040" i="1" s="1"/>
  <c r="BI4040" i="1" s="1"/>
  <c r="BF4042" i="1"/>
  <c r="BJ4040" i="1"/>
  <c r="BG4042" i="1" l="1"/>
  <c r="BH4041" i="1" s="1"/>
  <c r="BI4041" i="1" s="1"/>
  <c r="BF4043" i="1"/>
  <c r="BJ4041" i="1"/>
  <c r="BG4043" i="1" l="1"/>
  <c r="BH4042" i="1" s="1"/>
  <c r="BI4042" i="1" s="1"/>
  <c r="BF4044" i="1"/>
  <c r="BJ4042" i="1"/>
  <c r="BG4044" i="1" l="1"/>
  <c r="BH4043" i="1" s="1"/>
  <c r="BI4043" i="1" s="1"/>
  <c r="BF4045" i="1"/>
  <c r="BJ4043" i="1"/>
  <c r="BG4045" i="1" l="1"/>
  <c r="BH4044" i="1" s="1"/>
  <c r="BI4044" i="1" s="1"/>
  <c r="BF4046" i="1"/>
  <c r="BJ4044" i="1"/>
  <c r="BG4046" i="1" l="1"/>
  <c r="BH4045" i="1" s="1"/>
  <c r="BI4045" i="1" s="1"/>
  <c r="BF4047" i="1"/>
  <c r="BJ4045" i="1"/>
  <c r="BG4047" i="1" l="1"/>
  <c r="BH4046" i="1" s="1"/>
  <c r="BI4046" i="1" s="1"/>
  <c r="BF4048" i="1"/>
  <c r="BJ4046" i="1"/>
  <c r="BG4048" i="1" l="1"/>
  <c r="BH4047" i="1" s="1"/>
  <c r="BI4047" i="1" s="1"/>
  <c r="BF4049" i="1"/>
  <c r="BJ4047" i="1"/>
  <c r="BG4049" i="1" l="1"/>
  <c r="BH4048" i="1" s="1"/>
  <c r="BI4048" i="1" s="1"/>
  <c r="BF4050" i="1"/>
  <c r="BJ4048" i="1"/>
  <c r="BG4050" i="1" l="1"/>
  <c r="BH4049" i="1" s="1"/>
  <c r="BI4049" i="1" s="1"/>
  <c r="BF4051" i="1"/>
  <c r="BJ4049" i="1"/>
  <c r="BG4051" i="1" l="1"/>
  <c r="BH4050" i="1" s="1"/>
  <c r="BI4050" i="1" s="1"/>
  <c r="BF4052" i="1"/>
  <c r="BJ4050" i="1"/>
  <c r="BG4052" i="1" l="1"/>
  <c r="BH4051" i="1" s="1"/>
  <c r="BI4051" i="1" s="1"/>
  <c r="BF4053" i="1"/>
  <c r="BJ4051" i="1"/>
  <c r="BG4053" i="1" l="1"/>
  <c r="BH4052" i="1" s="1"/>
  <c r="BI4052" i="1" s="1"/>
  <c r="BF4054" i="1"/>
  <c r="BJ4052" i="1"/>
  <c r="BG4054" i="1" l="1"/>
  <c r="BH4053" i="1" s="1"/>
  <c r="BI4053" i="1" s="1"/>
  <c r="BF4055" i="1"/>
  <c r="BJ4053" i="1"/>
  <c r="BG4055" i="1" l="1"/>
  <c r="BH4054" i="1" s="1"/>
  <c r="BI4054" i="1" s="1"/>
  <c r="BF4056" i="1"/>
  <c r="BJ4054" i="1"/>
  <c r="BG4056" i="1" l="1"/>
  <c r="BH4055" i="1" s="1"/>
  <c r="BI4055" i="1" s="1"/>
  <c r="BF4057" i="1"/>
  <c r="BJ4055" i="1"/>
  <c r="BG4057" i="1" l="1"/>
  <c r="BH4056" i="1" s="1"/>
  <c r="BI4056" i="1" s="1"/>
  <c r="BF4058" i="1"/>
  <c r="BJ4056" i="1"/>
  <c r="BG4058" i="1" l="1"/>
  <c r="BH4057" i="1" s="1"/>
  <c r="BI4057" i="1" s="1"/>
  <c r="BF4059" i="1"/>
  <c r="BJ4057" i="1"/>
  <c r="BG4059" i="1" l="1"/>
  <c r="BH4058" i="1" s="1"/>
  <c r="BI4058" i="1" s="1"/>
  <c r="BF4060" i="1"/>
  <c r="BJ4058" i="1"/>
  <c r="BG4060" i="1" l="1"/>
  <c r="BH4059" i="1" s="1"/>
  <c r="BI4059" i="1" s="1"/>
  <c r="BF4061" i="1"/>
  <c r="BJ4059" i="1"/>
  <c r="BG4061" i="1" l="1"/>
  <c r="BH4060" i="1" s="1"/>
  <c r="BI4060" i="1" s="1"/>
  <c r="BF4062" i="1"/>
  <c r="BJ4060" i="1"/>
  <c r="BG4062" i="1" l="1"/>
  <c r="BH4061" i="1" s="1"/>
  <c r="BI4061" i="1" s="1"/>
  <c r="BF4063" i="1"/>
  <c r="BJ4061" i="1"/>
  <c r="BG4063" i="1" l="1"/>
  <c r="BH4062" i="1" s="1"/>
  <c r="BI4062" i="1" s="1"/>
  <c r="BF4064" i="1"/>
  <c r="BJ4062" i="1"/>
  <c r="BG4064" i="1" l="1"/>
  <c r="BH4063" i="1" s="1"/>
  <c r="BI4063" i="1" s="1"/>
  <c r="BF4065" i="1"/>
  <c r="BJ4063" i="1"/>
  <c r="BG4065" i="1" l="1"/>
  <c r="BH4064" i="1" s="1"/>
  <c r="BI4064" i="1" s="1"/>
  <c r="BF4066" i="1"/>
  <c r="BJ4064" i="1"/>
  <c r="BG4066" i="1" l="1"/>
  <c r="BH4065" i="1" s="1"/>
  <c r="BI4065" i="1" s="1"/>
  <c r="BF4067" i="1"/>
  <c r="BJ4065" i="1"/>
  <c r="BG4067" i="1" l="1"/>
  <c r="BH4066" i="1" s="1"/>
  <c r="BF4068" i="1"/>
  <c r="BJ4066" i="1"/>
  <c r="BI4066" i="1"/>
  <c r="BG4068" i="1" l="1"/>
  <c r="BH4067" i="1" s="1"/>
  <c r="BI4067" i="1" s="1"/>
  <c r="BF4069" i="1"/>
  <c r="BJ4067" i="1"/>
  <c r="BG4069" i="1" l="1"/>
  <c r="BH4068" i="1" s="1"/>
  <c r="BI4068" i="1" s="1"/>
  <c r="BF4070" i="1"/>
  <c r="BJ4068" i="1"/>
  <c r="BG4070" i="1" l="1"/>
  <c r="BF4071" i="1"/>
  <c r="BJ4069" i="1"/>
  <c r="BH4069" i="1"/>
  <c r="BI4069" i="1" s="1"/>
  <c r="BG4071" i="1" l="1"/>
  <c r="BH4070" i="1" s="1"/>
  <c r="BI4070" i="1" s="1"/>
  <c r="BF4072" i="1"/>
  <c r="BJ4070" i="1"/>
  <c r="BG4072" i="1" l="1"/>
  <c r="BH4071" i="1" s="1"/>
  <c r="BI4071" i="1" s="1"/>
  <c r="BF4073" i="1"/>
  <c r="BJ4071" i="1"/>
  <c r="BG4073" i="1" l="1"/>
  <c r="BH4072" i="1" s="1"/>
  <c r="BI4072" i="1" s="1"/>
  <c r="BF4074" i="1"/>
  <c r="BJ4072" i="1"/>
  <c r="BG4074" i="1" l="1"/>
  <c r="BH4073" i="1" s="1"/>
  <c r="BI4073" i="1" s="1"/>
  <c r="BF4075" i="1"/>
  <c r="BJ4073" i="1"/>
  <c r="BG4075" i="1" l="1"/>
  <c r="BH4074" i="1" s="1"/>
  <c r="BI4074" i="1" s="1"/>
  <c r="BF4076" i="1"/>
  <c r="BJ4074" i="1"/>
  <c r="BG4076" i="1" l="1"/>
  <c r="BH4075" i="1" s="1"/>
  <c r="BI4075" i="1" s="1"/>
  <c r="BF4077" i="1"/>
  <c r="BJ4075" i="1"/>
  <c r="BG4077" i="1" l="1"/>
  <c r="BH4076" i="1" s="1"/>
  <c r="BI4076" i="1" s="1"/>
  <c r="BF4078" i="1"/>
  <c r="BJ4076" i="1"/>
  <c r="BG4078" i="1" l="1"/>
  <c r="BH4077" i="1" s="1"/>
  <c r="BI4077" i="1" s="1"/>
  <c r="BF4079" i="1"/>
  <c r="BJ4077" i="1"/>
  <c r="BG4079" i="1" l="1"/>
  <c r="BH4078" i="1" s="1"/>
  <c r="BI4078" i="1" s="1"/>
  <c r="BF4080" i="1"/>
  <c r="BJ4078" i="1"/>
  <c r="BG4080" i="1" l="1"/>
  <c r="BH4079" i="1" s="1"/>
  <c r="BI4079" i="1" s="1"/>
  <c r="BF4081" i="1"/>
  <c r="BJ4079" i="1"/>
  <c r="BG4081" i="1" l="1"/>
  <c r="BH4080" i="1" s="1"/>
  <c r="BI4080" i="1" s="1"/>
  <c r="BF4082" i="1"/>
  <c r="BJ4080" i="1"/>
  <c r="BG4082" i="1" l="1"/>
  <c r="BH4081" i="1" s="1"/>
  <c r="BI4081" i="1" s="1"/>
  <c r="BF4083" i="1"/>
  <c r="BJ4081" i="1"/>
  <c r="BG4083" i="1" l="1"/>
  <c r="BH4082" i="1" s="1"/>
  <c r="BI4082" i="1" s="1"/>
  <c r="BF4084" i="1"/>
  <c r="BJ4082" i="1"/>
  <c r="BG4084" i="1" l="1"/>
  <c r="BH4083" i="1" s="1"/>
  <c r="BI4083" i="1" s="1"/>
  <c r="BF4085" i="1"/>
  <c r="BJ4083" i="1"/>
  <c r="BG4085" i="1" l="1"/>
  <c r="BH4084" i="1" s="1"/>
  <c r="BI4084" i="1" s="1"/>
  <c r="BF4086" i="1"/>
  <c r="BJ4084" i="1"/>
  <c r="BG4086" i="1" l="1"/>
  <c r="BH4085" i="1" s="1"/>
  <c r="BI4085" i="1" s="1"/>
  <c r="BF4087" i="1"/>
  <c r="BJ4085" i="1"/>
  <c r="BG4087" i="1" l="1"/>
  <c r="BH4086" i="1" s="1"/>
  <c r="BI4086" i="1" s="1"/>
  <c r="BF4088" i="1"/>
  <c r="BJ4086" i="1"/>
  <c r="BG4088" i="1" l="1"/>
  <c r="BH4087" i="1" s="1"/>
  <c r="BI4087" i="1" s="1"/>
  <c r="BF4089" i="1"/>
  <c r="BJ4087" i="1"/>
  <c r="BG4089" i="1" l="1"/>
  <c r="BH4088" i="1" s="1"/>
  <c r="BI4088" i="1" s="1"/>
  <c r="BF4090" i="1"/>
  <c r="BJ4088" i="1"/>
  <c r="BG4090" i="1" l="1"/>
  <c r="BH4089" i="1" s="1"/>
  <c r="BI4089" i="1" s="1"/>
  <c r="BF4091" i="1"/>
  <c r="BJ4089" i="1"/>
  <c r="BG4091" i="1" l="1"/>
  <c r="BH4090" i="1" s="1"/>
  <c r="BI4090" i="1" s="1"/>
  <c r="BF4092" i="1"/>
  <c r="BJ4090" i="1"/>
  <c r="BG4092" i="1" l="1"/>
  <c r="BH4091" i="1" s="1"/>
  <c r="BI4091" i="1" s="1"/>
  <c r="BF4093" i="1"/>
  <c r="BJ4091" i="1"/>
  <c r="BG4093" i="1" l="1"/>
  <c r="BH4092" i="1" s="1"/>
  <c r="BI4092" i="1" s="1"/>
  <c r="BF4094" i="1"/>
  <c r="BJ4092" i="1"/>
  <c r="BG4094" i="1" l="1"/>
  <c r="BH4093" i="1" s="1"/>
  <c r="BI4093" i="1" s="1"/>
  <c r="BF4095" i="1"/>
  <c r="BJ4093" i="1"/>
  <c r="BG4095" i="1" l="1"/>
  <c r="BH4094" i="1" s="1"/>
  <c r="BI4094" i="1" s="1"/>
  <c r="BF4096" i="1"/>
  <c r="BJ4094" i="1"/>
  <c r="BG4096" i="1" l="1"/>
  <c r="BH4095" i="1" s="1"/>
  <c r="BI4095" i="1" s="1"/>
  <c r="BF4097" i="1"/>
  <c r="BJ4095" i="1"/>
  <c r="BG4097" i="1" l="1"/>
  <c r="BH4096" i="1" s="1"/>
  <c r="BI4096" i="1" s="1"/>
  <c r="BF4098" i="1"/>
  <c r="BJ4096" i="1"/>
  <c r="BG4098" i="1" l="1"/>
  <c r="BH4097" i="1" s="1"/>
  <c r="BI4097" i="1" s="1"/>
  <c r="BF4099" i="1"/>
  <c r="BJ4097" i="1"/>
  <c r="BG4099" i="1" l="1"/>
  <c r="BH4098" i="1" s="1"/>
  <c r="BI4098" i="1" s="1"/>
  <c r="BF4100" i="1"/>
  <c r="BJ4098" i="1"/>
  <c r="BG4100" i="1" l="1"/>
  <c r="BH4099" i="1" s="1"/>
  <c r="BI4099" i="1" s="1"/>
  <c r="BF4101" i="1"/>
  <c r="BJ4099" i="1"/>
  <c r="BG4101" i="1" l="1"/>
  <c r="BH4100" i="1" s="1"/>
  <c r="BI4100" i="1" s="1"/>
  <c r="BF4102" i="1"/>
  <c r="BJ4100" i="1"/>
  <c r="BG4102" i="1" l="1"/>
  <c r="BH4101" i="1" s="1"/>
  <c r="BI4101" i="1" s="1"/>
  <c r="BF4103" i="1"/>
  <c r="BJ4101" i="1"/>
  <c r="BG4103" i="1" l="1"/>
  <c r="BH4102" i="1" s="1"/>
  <c r="BI4102" i="1" s="1"/>
  <c r="BF4104" i="1"/>
  <c r="BJ4102" i="1"/>
  <c r="BG4104" i="1" l="1"/>
  <c r="BH4103" i="1" s="1"/>
  <c r="BI4103" i="1" s="1"/>
  <c r="BF4105" i="1"/>
  <c r="BJ4103" i="1"/>
  <c r="BG4105" i="1" l="1"/>
  <c r="BH4104" i="1" s="1"/>
  <c r="BI4104" i="1" s="1"/>
  <c r="BF4106" i="1"/>
  <c r="BJ4104" i="1"/>
  <c r="BG4106" i="1" l="1"/>
  <c r="BH4105" i="1" s="1"/>
  <c r="BI4105" i="1" s="1"/>
  <c r="BF4107" i="1"/>
  <c r="BJ4105" i="1"/>
  <c r="BG4107" i="1" l="1"/>
  <c r="BH4106" i="1" s="1"/>
  <c r="BI4106" i="1" s="1"/>
  <c r="BF4108" i="1"/>
  <c r="BJ4106" i="1"/>
  <c r="BG4108" i="1" l="1"/>
  <c r="BH4107" i="1" s="1"/>
  <c r="BI4107" i="1" s="1"/>
  <c r="BF4109" i="1"/>
  <c r="BJ4107" i="1"/>
  <c r="BG4109" i="1" l="1"/>
  <c r="BH4108" i="1" s="1"/>
  <c r="BI4108" i="1" s="1"/>
  <c r="BF4110" i="1"/>
  <c r="BJ4108" i="1"/>
  <c r="BG4110" i="1" l="1"/>
  <c r="BH4109" i="1" s="1"/>
  <c r="BI4109" i="1" s="1"/>
  <c r="BF4111" i="1"/>
  <c r="BJ4109" i="1"/>
  <c r="BG4111" i="1" l="1"/>
  <c r="BH4110" i="1" s="1"/>
  <c r="BI4110" i="1" s="1"/>
  <c r="BF4112" i="1"/>
  <c r="BJ4110" i="1"/>
  <c r="BG4112" i="1" l="1"/>
  <c r="BH4111" i="1" s="1"/>
  <c r="BI4111" i="1" s="1"/>
  <c r="BF4113" i="1"/>
  <c r="BJ4111" i="1"/>
  <c r="BG4113" i="1" l="1"/>
  <c r="BH4112" i="1" s="1"/>
  <c r="BI4112" i="1" s="1"/>
  <c r="BF4114" i="1"/>
  <c r="BJ4112" i="1"/>
  <c r="BG4114" i="1" l="1"/>
  <c r="BH4113" i="1" s="1"/>
  <c r="BI4113" i="1" s="1"/>
  <c r="BF4115" i="1"/>
  <c r="BJ4113" i="1"/>
  <c r="BG4115" i="1" l="1"/>
  <c r="BH4114" i="1" s="1"/>
  <c r="BI4114" i="1" s="1"/>
  <c r="BF4116" i="1"/>
  <c r="BJ4114" i="1"/>
  <c r="BG4116" i="1" l="1"/>
  <c r="BH4115" i="1" s="1"/>
  <c r="BI4115" i="1" s="1"/>
  <c r="BF4117" i="1"/>
  <c r="BJ4115" i="1"/>
  <c r="BG4117" i="1" l="1"/>
  <c r="BH4116" i="1" s="1"/>
  <c r="BI4116" i="1" s="1"/>
  <c r="BF4118" i="1"/>
  <c r="BJ4116" i="1"/>
  <c r="BG4118" i="1" l="1"/>
  <c r="BH4117" i="1" s="1"/>
  <c r="BI4117" i="1" s="1"/>
  <c r="BF4119" i="1"/>
  <c r="BJ4117" i="1"/>
  <c r="BG4119" i="1" l="1"/>
  <c r="BH4118" i="1" s="1"/>
  <c r="BI4118" i="1" s="1"/>
  <c r="BF4120" i="1"/>
  <c r="BJ4118" i="1"/>
  <c r="BG4120" i="1" l="1"/>
  <c r="BH4119" i="1" s="1"/>
  <c r="BI4119" i="1" s="1"/>
  <c r="BF4121" i="1"/>
  <c r="BJ4119" i="1"/>
  <c r="BG4121" i="1" l="1"/>
  <c r="BH4120" i="1" s="1"/>
  <c r="BI4120" i="1" s="1"/>
  <c r="BF4122" i="1"/>
  <c r="BJ4120" i="1"/>
  <c r="BG4122" i="1" l="1"/>
  <c r="BH4121" i="1" s="1"/>
  <c r="BI4121" i="1" s="1"/>
  <c r="BF4123" i="1"/>
  <c r="BJ4121" i="1"/>
  <c r="BG4123" i="1" l="1"/>
  <c r="BH4122" i="1" s="1"/>
  <c r="BI4122" i="1" s="1"/>
  <c r="BF4124" i="1"/>
  <c r="BJ4122" i="1"/>
  <c r="BG4124" i="1" l="1"/>
  <c r="BH4123" i="1" s="1"/>
  <c r="BI4123" i="1" s="1"/>
  <c r="BF4125" i="1"/>
  <c r="BJ4123" i="1"/>
  <c r="BG4125" i="1" l="1"/>
  <c r="BH4124" i="1" s="1"/>
  <c r="BI4124" i="1" s="1"/>
  <c r="BF4126" i="1"/>
  <c r="BJ4124" i="1"/>
  <c r="BG4126" i="1" l="1"/>
  <c r="BH4125" i="1" s="1"/>
  <c r="BI4125" i="1" s="1"/>
  <c r="BF4127" i="1"/>
  <c r="BJ4125" i="1"/>
  <c r="BG4127" i="1" l="1"/>
  <c r="BH4126" i="1" s="1"/>
  <c r="BI4126" i="1" s="1"/>
  <c r="BF4128" i="1"/>
  <c r="BJ4126" i="1"/>
  <c r="BG4128" i="1" l="1"/>
  <c r="BH4127" i="1" s="1"/>
  <c r="BI4127" i="1" s="1"/>
  <c r="BF4129" i="1"/>
  <c r="BJ4127" i="1"/>
  <c r="BG4129" i="1" l="1"/>
  <c r="BH4128" i="1" s="1"/>
  <c r="BI4128" i="1" s="1"/>
  <c r="BF4130" i="1"/>
  <c r="BJ4128" i="1"/>
  <c r="BG4130" i="1" l="1"/>
  <c r="BH4129" i="1" s="1"/>
  <c r="BI4129" i="1" s="1"/>
  <c r="BF4131" i="1"/>
  <c r="BJ4129" i="1"/>
  <c r="BG4131" i="1" l="1"/>
  <c r="BH4130" i="1" s="1"/>
  <c r="BI4130" i="1" s="1"/>
  <c r="BF4132" i="1"/>
  <c r="BJ4130" i="1"/>
  <c r="BG4132" i="1" l="1"/>
  <c r="BH4131" i="1" s="1"/>
  <c r="BI4131" i="1" s="1"/>
  <c r="BF4133" i="1"/>
  <c r="BJ4131" i="1"/>
  <c r="BG4133" i="1" l="1"/>
  <c r="BH4132" i="1" s="1"/>
  <c r="BI4132" i="1" s="1"/>
  <c r="BF4134" i="1"/>
  <c r="BJ4132" i="1"/>
  <c r="BG4134" i="1" l="1"/>
  <c r="BH4133" i="1" s="1"/>
  <c r="BI4133" i="1" s="1"/>
  <c r="BF4135" i="1"/>
  <c r="BJ4133" i="1"/>
  <c r="BG4135" i="1" l="1"/>
  <c r="BH4134" i="1" s="1"/>
  <c r="BI4134" i="1" s="1"/>
  <c r="BF4136" i="1"/>
  <c r="BJ4134" i="1"/>
  <c r="BG4136" i="1" l="1"/>
  <c r="BH4135" i="1" s="1"/>
  <c r="BI4135" i="1" s="1"/>
  <c r="BF4137" i="1"/>
  <c r="BJ4135" i="1"/>
  <c r="BG4137" i="1" l="1"/>
  <c r="BH4136" i="1" s="1"/>
  <c r="BI4136" i="1" s="1"/>
  <c r="BF4138" i="1"/>
  <c r="BJ4136" i="1"/>
  <c r="BG4138" i="1" l="1"/>
  <c r="BH4137" i="1" s="1"/>
  <c r="BI4137" i="1" s="1"/>
  <c r="BF4139" i="1"/>
  <c r="BJ4137" i="1"/>
  <c r="BG4139" i="1" l="1"/>
  <c r="BH4138" i="1" s="1"/>
  <c r="BI4138" i="1" s="1"/>
  <c r="BF4140" i="1"/>
  <c r="BJ4138" i="1"/>
  <c r="BG4140" i="1" l="1"/>
  <c r="BH4139" i="1" s="1"/>
  <c r="BI4139" i="1" s="1"/>
  <c r="BF4141" i="1"/>
  <c r="BJ4139" i="1"/>
  <c r="BG4141" i="1" l="1"/>
  <c r="BH4140" i="1" s="1"/>
  <c r="BI4140" i="1" s="1"/>
  <c r="BF4142" i="1"/>
  <c r="BJ4140" i="1"/>
  <c r="BG4142" i="1" l="1"/>
  <c r="BH4141" i="1" s="1"/>
  <c r="BI4141" i="1" s="1"/>
  <c r="BF4143" i="1"/>
  <c r="BJ4141" i="1"/>
  <c r="BG4143" i="1" l="1"/>
  <c r="BH4142" i="1" s="1"/>
  <c r="BI4142" i="1" s="1"/>
  <c r="BF4144" i="1"/>
  <c r="BJ4142" i="1"/>
  <c r="BG4144" i="1" l="1"/>
  <c r="BH4143" i="1" s="1"/>
  <c r="BI4143" i="1" s="1"/>
  <c r="BF4145" i="1"/>
  <c r="BJ4143" i="1"/>
  <c r="BG4145" i="1" l="1"/>
  <c r="BH4144" i="1" s="1"/>
  <c r="BI4144" i="1" s="1"/>
  <c r="BF4146" i="1"/>
  <c r="BJ4144" i="1"/>
  <c r="BG4146" i="1" l="1"/>
  <c r="BH4145" i="1" s="1"/>
  <c r="BI4145" i="1" s="1"/>
  <c r="BF4147" i="1"/>
  <c r="BJ4145" i="1"/>
  <c r="BG4147" i="1" l="1"/>
  <c r="BH4146" i="1" s="1"/>
  <c r="BI4146" i="1" s="1"/>
  <c r="BF4148" i="1"/>
  <c r="BJ4146" i="1"/>
  <c r="BG4148" i="1" l="1"/>
  <c r="BH4147" i="1" s="1"/>
  <c r="BI4147" i="1" s="1"/>
  <c r="BF4149" i="1"/>
  <c r="BJ4147" i="1"/>
  <c r="BG4149" i="1" l="1"/>
  <c r="BH4148" i="1" s="1"/>
  <c r="BI4148" i="1" s="1"/>
  <c r="BF4150" i="1"/>
  <c r="BJ4148" i="1"/>
  <c r="BG4150" i="1" l="1"/>
  <c r="BH4149" i="1" s="1"/>
  <c r="BI4149" i="1" s="1"/>
  <c r="BF4151" i="1"/>
  <c r="BJ4149" i="1"/>
  <c r="BG4151" i="1" l="1"/>
  <c r="BH4150" i="1" s="1"/>
  <c r="BI4150" i="1" s="1"/>
  <c r="BF4152" i="1"/>
  <c r="BJ4150" i="1"/>
  <c r="BG4152" i="1" l="1"/>
  <c r="BH4151" i="1" s="1"/>
  <c r="BI4151" i="1" s="1"/>
  <c r="BF4153" i="1"/>
  <c r="BJ4151" i="1"/>
  <c r="BG4153" i="1" l="1"/>
  <c r="BH4152" i="1" s="1"/>
  <c r="BI4152" i="1" s="1"/>
  <c r="BF4154" i="1"/>
  <c r="BJ4152" i="1"/>
  <c r="BG4154" i="1" l="1"/>
  <c r="BH4153" i="1" s="1"/>
  <c r="BI4153" i="1" s="1"/>
  <c r="BF4155" i="1"/>
  <c r="BJ4153" i="1"/>
  <c r="BG4155" i="1" l="1"/>
  <c r="BH4154" i="1" s="1"/>
  <c r="BI4154" i="1" s="1"/>
  <c r="BF4156" i="1"/>
  <c r="BJ4154" i="1"/>
  <c r="BG4156" i="1" l="1"/>
  <c r="BH4155" i="1" s="1"/>
  <c r="BI4155" i="1" s="1"/>
  <c r="BF4157" i="1"/>
  <c r="BJ4155" i="1"/>
  <c r="BG4157" i="1" l="1"/>
  <c r="BH4156" i="1" s="1"/>
  <c r="BI4156" i="1" s="1"/>
  <c r="BF4158" i="1"/>
  <c r="BJ4156" i="1"/>
  <c r="BG4158" i="1" l="1"/>
  <c r="BH4157" i="1" s="1"/>
  <c r="BI4157" i="1" s="1"/>
  <c r="BF4159" i="1"/>
  <c r="BJ4157" i="1"/>
  <c r="BG4159" i="1" l="1"/>
  <c r="BH4158" i="1" s="1"/>
  <c r="BI4158" i="1" s="1"/>
  <c r="BF4160" i="1"/>
  <c r="BJ4158" i="1"/>
  <c r="BG4160" i="1" l="1"/>
  <c r="BH4159" i="1" s="1"/>
  <c r="BI4159" i="1" s="1"/>
  <c r="BF4161" i="1"/>
  <c r="BJ4159" i="1"/>
  <c r="BG4161" i="1" l="1"/>
  <c r="BH4160" i="1" s="1"/>
  <c r="BI4160" i="1" s="1"/>
  <c r="BF4162" i="1"/>
  <c r="BJ4160" i="1"/>
  <c r="BG4162" i="1" l="1"/>
  <c r="BH4161" i="1" s="1"/>
  <c r="BI4161" i="1" s="1"/>
  <c r="BF4163" i="1"/>
  <c r="BJ4161" i="1"/>
  <c r="BG4163" i="1" l="1"/>
  <c r="BH4162" i="1" s="1"/>
  <c r="BI4162" i="1" s="1"/>
  <c r="BF4164" i="1"/>
  <c r="BJ4162" i="1"/>
  <c r="BG4164" i="1" l="1"/>
  <c r="BH4163" i="1" s="1"/>
  <c r="BI4163" i="1" s="1"/>
  <c r="BF4165" i="1"/>
  <c r="BJ4163" i="1"/>
  <c r="BG4165" i="1" l="1"/>
  <c r="BH4164" i="1" s="1"/>
  <c r="BI4164" i="1" s="1"/>
  <c r="BF4166" i="1"/>
  <c r="BJ4164" i="1"/>
  <c r="BG4166" i="1" l="1"/>
  <c r="BH4165" i="1" s="1"/>
  <c r="BI4165" i="1" s="1"/>
  <c r="BF4167" i="1"/>
  <c r="BJ4165" i="1"/>
  <c r="BG4167" i="1" l="1"/>
  <c r="BH4166" i="1" s="1"/>
  <c r="BI4166" i="1" s="1"/>
  <c r="BF4168" i="1"/>
  <c r="BJ4166" i="1"/>
  <c r="BG4168" i="1" l="1"/>
  <c r="BH4167" i="1" s="1"/>
  <c r="BI4167" i="1" s="1"/>
  <c r="BF4169" i="1"/>
  <c r="BJ4167" i="1"/>
  <c r="BG4169" i="1" l="1"/>
  <c r="BH4168" i="1" s="1"/>
  <c r="BI4168" i="1" s="1"/>
  <c r="BF4170" i="1"/>
  <c r="BJ4168" i="1"/>
  <c r="BG4170" i="1" l="1"/>
  <c r="BH4169" i="1" s="1"/>
  <c r="BI4169" i="1" s="1"/>
  <c r="BF4171" i="1"/>
  <c r="BJ4169" i="1"/>
  <c r="BG4171" i="1" l="1"/>
  <c r="BH4170" i="1" s="1"/>
  <c r="BI4170" i="1" s="1"/>
  <c r="BF4172" i="1"/>
  <c r="BJ4170" i="1"/>
  <c r="BG4172" i="1" l="1"/>
  <c r="BH4171" i="1" s="1"/>
  <c r="BI4171" i="1" s="1"/>
  <c r="BF4173" i="1"/>
  <c r="BJ4171" i="1"/>
  <c r="BG4173" i="1" l="1"/>
  <c r="BH4172" i="1" s="1"/>
  <c r="BI4172" i="1" s="1"/>
  <c r="BF4174" i="1"/>
  <c r="BJ4172" i="1"/>
  <c r="BG4174" i="1" l="1"/>
  <c r="BH4173" i="1" s="1"/>
  <c r="BI4173" i="1" s="1"/>
  <c r="BF4175" i="1"/>
  <c r="BJ4173" i="1"/>
  <c r="BG4175" i="1" l="1"/>
  <c r="BH4174" i="1" s="1"/>
  <c r="BI4174" i="1" s="1"/>
  <c r="BF4176" i="1"/>
  <c r="BJ4174" i="1"/>
  <c r="BG4176" i="1" l="1"/>
  <c r="BH4175" i="1" s="1"/>
  <c r="BI4175" i="1" s="1"/>
  <c r="BF4177" i="1"/>
  <c r="BJ4175" i="1"/>
  <c r="BG4177" i="1" l="1"/>
  <c r="BH4176" i="1" s="1"/>
  <c r="BI4176" i="1" s="1"/>
  <c r="BF4178" i="1"/>
  <c r="BJ4176" i="1"/>
  <c r="BG4178" i="1" l="1"/>
  <c r="BH4177" i="1" s="1"/>
  <c r="BI4177" i="1" s="1"/>
  <c r="BF4179" i="1"/>
  <c r="BJ4177" i="1"/>
  <c r="BG4179" i="1" l="1"/>
  <c r="BF4180" i="1"/>
  <c r="BJ4178" i="1"/>
  <c r="BJ4179" i="1" l="1"/>
  <c r="BH4178" i="1"/>
  <c r="BI4178" i="1" s="1"/>
  <c r="BG4180" i="1"/>
  <c r="BF4181" i="1"/>
  <c r="BG4181" i="1" l="1"/>
  <c r="BH4180" i="1" s="1"/>
  <c r="BI4180" i="1" s="1"/>
  <c r="BF4182" i="1"/>
  <c r="BJ4180" i="1"/>
  <c r="BH4179" i="1"/>
  <c r="BI4179" i="1" s="1"/>
  <c r="BG4182" i="1" l="1"/>
  <c r="BH4181" i="1" s="1"/>
  <c r="BI4181" i="1" s="1"/>
  <c r="BF4183" i="1"/>
  <c r="BJ4181" i="1"/>
  <c r="BG4183" i="1" l="1"/>
  <c r="BH4182" i="1" s="1"/>
  <c r="BI4182" i="1" s="1"/>
  <c r="BF4184" i="1"/>
  <c r="BJ4182" i="1"/>
  <c r="BG4184" i="1" l="1"/>
  <c r="BH4183" i="1" s="1"/>
  <c r="BI4183" i="1" s="1"/>
  <c r="BF4185" i="1"/>
  <c r="BJ4183" i="1"/>
  <c r="BG4185" i="1" l="1"/>
  <c r="BH4184" i="1" s="1"/>
  <c r="BI4184" i="1" s="1"/>
  <c r="BF4186" i="1"/>
  <c r="BJ4184" i="1"/>
  <c r="BG4186" i="1" l="1"/>
  <c r="BH4185" i="1" s="1"/>
  <c r="BI4185" i="1" s="1"/>
  <c r="BF4187" i="1"/>
  <c r="BJ4185" i="1"/>
  <c r="BG4187" i="1" l="1"/>
  <c r="BH4186" i="1" s="1"/>
  <c r="BI4186" i="1" s="1"/>
  <c r="BF4188" i="1"/>
  <c r="BJ4186" i="1"/>
  <c r="BG4188" i="1" l="1"/>
  <c r="BH4187" i="1" s="1"/>
  <c r="BI4187" i="1" s="1"/>
  <c r="BF4189" i="1"/>
  <c r="BJ4187" i="1"/>
  <c r="BG4189" i="1" l="1"/>
  <c r="BH4188" i="1" s="1"/>
  <c r="BI4188" i="1" s="1"/>
  <c r="BF4190" i="1"/>
  <c r="BJ4188" i="1"/>
  <c r="BG4190" i="1" l="1"/>
  <c r="BH4189" i="1" s="1"/>
  <c r="BI4189" i="1" s="1"/>
  <c r="BF4191" i="1"/>
  <c r="BJ4189" i="1"/>
  <c r="BG4191" i="1" l="1"/>
  <c r="BH4190" i="1" s="1"/>
  <c r="BI4190" i="1" s="1"/>
  <c r="BF4192" i="1"/>
  <c r="BJ4190" i="1"/>
  <c r="BG4192" i="1" l="1"/>
  <c r="BH4191" i="1" s="1"/>
  <c r="BI4191" i="1" s="1"/>
  <c r="BF4193" i="1"/>
  <c r="BJ4191" i="1"/>
  <c r="BG4193" i="1" l="1"/>
  <c r="BH4192" i="1" s="1"/>
  <c r="BI4192" i="1" s="1"/>
  <c r="BF4194" i="1"/>
  <c r="BJ4192" i="1"/>
  <c r="BG4194" i="1" l="1"/>
  <c r="BH4193" i="1" s="1"/>
  <c r="BI4193" i="1" s="1"/>
  <c r="BF4195" i="1"/>
  <c r="BJ4193" i="1"/>
  <c r="BG4195" i="1" l="1"/>
  <c r="BH4194" i="1" s="1"/>
  <c r="BI4194" i="1" s="1"/>
  <c r="BF4196" i="1"/>
  <c r="BJ4194" i="1"/>
  <c r="BG4196" i="1" l="1"/>
  <c r="BH4195" i="1" s="1"/>
  <c r="BI4195" i="1" s="1"/>
  <c r="BF4197" i="1"/>
  <c r="BJ4195" i="1"/>
  <c r="BG4197" i="1" l="1"/>
  <c r="BH4196" i="1" s="1"/>
  <c r="BI4196" i="1" s="1"/>
  <c r="BF4198" i="1"/>
  <c r="BJ4196" i="1"/>
  <c r="BG4198" i="1" l="1"/>
  <c r="BH4197" i="1" s="1"/>
  <c r="BI4197" i="1" s="1"/>
  <c r="BF4199" i="1"/>
  <c r="BJ4197" i="1"/>
  <c r="BG4199" i="1" l="1"/>
  <c r="BH4198" i="1" s="1"/>
  <c r="BI4198" i="1" s="1"/>
  <c r="BF4200" i="1"/>
  <c r="BJ4198" i="1"/>
  <c r="BG4200" i="1" l="1"/>
  <c r="BH4199" i="1" s="1"/>
  <c r="BI4199" i="1" s="1"/>
  <c r="BF4201" i="1"/>
  <c r="BJ4199" i="1"/>
  <c r="BG4201" i="1" l="1"/>
  <c r="BH4200" i="1" s="1"/>
  <c r="BI4200" i="1" s="1"/>
  <c r="BF4202" i="1"/>
  <c r="BJ4200" i="1"/>
  <c r="BG4202" i="1" l="1"/>
  <c r="BH4201" i="1" s="1"/>
  <c r="BI4201" i="1" s="1"/>
  <c r="BF4203" i="1"/>
  <c r="BJ4201" i="1"/>
  <c r="BG4203" i="1" l="1"/>
  <c r="BH4202" i="1" s="1"/>
  <c r="BI4202" i="1" s="1"/>
  <c r="BF4204" i="1"/>
  <c r="BJ4202" i="1"/>
  <c r="BG4204" i="1" l="1"/>
  <c r="BH4203" i="1" s="1"/>
  <c r="BI4203" i="1" s="1"/>
  <c r="BF4205" i="1"/>
  <c r="BJ4203" i="1"/>
  <c r="BG4205" i="1" l="1"/>
  <c r="BH4204" i="1" s="1"/>
  <c r="BI4204" i="1" s="1"/>
  <c r="BF4206" i="1"/>
  <c r="BJ4204" i="1"/>
  <c r="BG4206" i="1" l="1"/>
  <c r="BH4205" i="1" s="1"/>
  <c r="BI4205" i="1" s="1"/>
  <c r="BF4207" i="1"/>
  <c r="BJ4205" i="1"/>
  <c r="BG4207" i="1" l="1"/>
  <c r="BH4206" i="1" s="1"/>
  <c r="BI4206" i="1" s="1"/>
  <c r="BF4208" i="1"/>
  <c r="BJ4206" i="1"/>
  <c r="BG4208" i="1" l="1"/>
  <c r="BH4207" i="1" s="1"/>
  <c r="BI4207" i="1" s="1"/>
  <c r="BF4209" i="1"/>
  <c r="BJ4207" i="1"/>
  <c r="BG4209" i="1" l="1"/>
  <c r="BH4208" i="1" s="1"/>
  <c r="BI4208" i="1" s="1"/>
  <c r="BF4210" i="1"/>
  <c r="BJ4208" i="1"/>
  <c r="BG4210" i="1" l="1"/>
  <c r="BH4209" i="1" s="1"/>
  <c r="BI4209" i="1" s="1"/>
  <c r="BF4211" i="1"/>
  <c r="BJ4209" i="1"/>
  <c r="BG4211" i="1" l="1"/>
  <c r="BH4210" i="1" s="1"/>
  <c r="BI4210" i="1" s="1"/>
  <c r="BF4212" i="1"/>
  <c r="BJ4210" i="1"/>
  <c r="BG4212" i="1" l="1"/>
  <c r="BH4211" i="1" s="1"/>
  <c r="BI4211" i="1" s="1"/>
  <c r="BF4213" i="1"/>
  <c r="BJ4211" i="1"/>
  <c r="BG4213" i="1" l="1"/>
  <c r="BH4212" i="1" s="1"/>
  <c r="BI4212" i="1" s="1"/>
  <c r="BF4214" i="1"/>
  <c r="BJ4212" i="1"/>
  <c r="BG4214" i="1" l="1"/>
  <c r="BH4213" i="1" s="1"/>
  <c r="BI4213" i="1" s="1"/>
  <c r="BF4215" i="1"/>
  <c r="BJ4213" i="1"/>
  <c r="BG4215" i="1" l="1"/>
  <c r="BH4214" i="1" s="1"/>
  <c r="BI4214" i="1" s="1"/>
  <c r="BF4216" i="1"/>
  <c r="BJ4214" i="1"/>
  <c r="BG4216" i="1" l="1"/>
  <c r="BH4215" i="1" s="1"/>
  <c r="BI4215" i="1" s="1"/>
  <c r="BF4217" i="1"/>
  <c r="BJ4215" i="1"/>
  <c r="BG4217" i="1" l="1"/>
  <c r="BH4216" i="1" s="1"/>
  <c r="BI4216" i="1" s="1"/>
  <c r="BF4218" i="1"/>
  <c r="BJ4216" i="1"/>
  <c r="BG4218" i="1" l="1"/>
  <c r="BH4217" i="1" s="1"/>
  <c r="BI4217" i="1" s="1"/>
  <c r="BF4219" i="1"/>
  <c r="BJ4217" i="1"/>
  <c r="BG4219" i="1" l="1"/>
  <c r="BH4218" i="1" s="1"/>
  <c r="BI4218" i="1" s="1"/>
  <c r="BF4220" i="1"/>
  <c r="BJ4218" i="1"/>
  <c r="BG4220" i="1" l="1"/>
  <c r="BH4219" i="1" s="1"/>
  <c r="BI4219" i="1" s="1"/>
  <c r="BF4221" i="1"/>
  <c r="BJ4219" i="1"/>
  <c r="BG4221" i="1" l="1"/>
  <c r="BH4220" i="1" s="1"/>
  <c r="BI4220" i="1" s="1"/>
  <c r="BF4222" i="1"/>
  <c r="BJ4220" i="1"/>
  <c r="BG4222" i="1" l="1"/>
  <c r="BH4221" i="1" s="1"/>
  <c r="BI4221" i="1" s="1"/>
  <c r="BF4223" i="1"/>
  <c r="BJ4221" i="1"/>
  <c r="BG4223" i="1" l="1"/>
  <c r="BH4222" i="1" s="1"/>
  <c r="BI4222" i="1" s="1"/>
  <c r="BF4224" i="1"/>
  <c r="BJ4222" i="1"/>
  <c r="BG4224" i="1" l="1"/>
  <c r="BH4223" i="1" s="1"/>
  <c r="BI4223" i="1" s="1"/>
  <c r="BF4225" i="1"/>
  <c r="BJ4223" i="1"/>
  <c r="BG4225" i="1" l="1"/>
  <c r="BH4224" i="1" s="1"/>
  <c r="BI4224" i="1" s="1"/>
  <c r="BF4226" i="1"/>
  <c r="BJ4224" i="1"/>
  <c r="BG4226" i="1" l="1"/>
  <c r="BH4225" i="1" s="1"/>
  <c r="BI4225" i="1" s="1"/>
  <c r="BF4227" i="1"/>
  <c r="BJ4225" i="1"/>
  <c r="BG4227" i="1" l="1"/>
  <c r="BH4226" i="1" s="1"/>
  <c r="BI4226" i="1" s="1"/>
  <c r="BF4228" i="1"/>
  <c r="BJ4226" i="1"/>
  <c r="BG4228" i="1" l="1"/>
  <c r="BH4227" i="1" s="1"/>
  <c r="BI4227" i="1" s="1"/>
  <c r="BF4229" i="1"/>
  <c r="BJ4227" i="1"/>
  <c r="BG4229" i="1" l="1"/>
  <c r="BH4228" i="1" s="1"/>
  <c r="BI4228" i="1" s="1"/>
  <c r="BF4230" i="1"/>
  <c r="BJ4228" i="1"/>
  <c r="BG4230" i="1" l="1"/>
  <c r="BH4229" i="1" s="1"/>
  <c r="BI4229" i="1" s="1"/>
  <c r="BF4231" i="1"/>
  <c r="BJ4229" i="1"/>
  <c r="BG4231" i="1" l="1"/>
  <c r="BH4230" i="1" s="1"/>
  <c r="BI4230" i="1" s="1"/>
  <c r="BF4232" i="1"/>
  <c r="BJ4230" i="1"/>
  <c r="BG4232" i="1" l="1"/>
  <c r="BH4231" i="1" s="1"/>
  <c r="BI4231" i="1" s="1"/>
  <c r="BF4233" i="1"/>
  <c r="BJ4231" i="1"/>
  <c r="BG4233" i="1" l="1"/>
  <c r="BH4232" i="1" s="1"/>
  <c r="BI4232" i="1" s="1"/>
  <c r="BF4234" i="1"/>
  <c r="BJ4232" i="1"/>
  <c r="BG4234" i="1" l="1"/>
  <c r="BH4233" i="1" s="1"/>
  <c r="BI4233" i="1" s="1"/>
  <c r="BF4235" i="1"/>
  <c r="BJ4233" i="1"/>
  <c r="BG4235" i="1" l="1"/>
  <c r="BH4234" i="1" s="1"/>
  <c r="BI4234" i="1" s="1"/>
  <c r="BF4236" i="1"/>
  <c r="BJ4234" i="1"/>
  <c r="BG4236" i="1" l="1"/>
  <c r="BH4235" i="1" s="1"/>
  <c r="BI4235" i="1" s="1"/>
  <c r="BF4237" i="1"/>
  <c r="BJ4235" i="1"/>
  <c r="BG4237" i="1" l="1"/>
  <c r="BH4236" i="1" s="1"/>
  <c r="BI4236" i="1" s="1"/>
  <c r="BF4238" i="1"/>
  <c r="BJ4236" i="1"/>
  <c r="BG4238" i="1" l="1"/>
  <c r="BH4237" i="1" s="1"/>
  <c r="BI4237" i="1" s="1"/>
  <c r="BF4239" i="1"/>
  <c r="BJ4237" i="1"/>
  <c r="BG4239" i="1" l="1"/>
  <c r="BH4238" i="1" s="1"/>
  <c r="BI4238" i="1" s="1"/>
  <c r="BF4240" i="1"/>
  <c r="BJ4238" i="1"/>
  <c r="BG4240" i="1" l="1"/>
  <c r="BH4239" i="1" s="1"/>
  <c r="BI4239" i="1" s="1"/>
  <c r="BF4241" i="1"/>
  <c r="BJ4239" i="1"/>
  <c r="BG4241" i="1" l="1"/>
  <c r="BH4240" i="1" s="1"/>
  <c r="BI4240" i="1" s="1"/>
  <c r="BF4242" i="1"/>
  <c r="BJ4240" i="1"/>
  <c r="BG4242" i="1" l="1"/>
  <c r="BH4241" i="1" s="1"/>
  <c r="BI4241" i="1" s="1"/>
  <c r="BF4243" i="1"/>
  <c r="BJ4241" i="1"/>
  <c r="BG4243" i="1" l="1"/>
  <c r="BH4242" i="1" s="1"/>
  <c r="BI4242" i="1" s="1"/>
  <c r="BF4244" i="1"/>
  <c r="BJ4242" i="1"/>
  <c r="BG4244" i="1" l="1"/>
  <c r="BH4243" i="1" s="1"/>
  <c r="BI4243" i="1" s="1"/>
  <c r="BF4245" i="1"/>
  <c r="BJ4243" i="1"/>
  <c r="BG4245" i="1" l="1"/>
  <c r="BH4244" i="1" s="1"/>
  <c r="BI4244" i="1" s="1"/>
  <c r="BF4246" i="1"/>
  <c r="BJ4244" i="1"/>
  <c r="BG4246" i="1" l="1"/>
  <c r="BH4245" i="1" s="1"/>
  <c r="BI4245" i="1" s="1"/>
  <c r="BF4247" i="1"/>
  <c r="BJ4245" i="1"/>
  <c r="BG4247" i="1" l="1"/>
  <c r="BH4246" i="1" s="1"/>
  <c r="BI4246" i="1" s="1"/>
  <c r="BF4248" i="1"/>
  <c r="BJ4246" i="1"/>
  <c r="BG4248" i="1" l="1"/>
  <c r="BH4247" i="1" s="1"/>
  <c r="BI4247" i="1" s="1"/>
  <c r="BF4249" i="1"/>
  <c r="BJ4247" i="1"/>
  <c r="BG4249" i="1" l="1"/>
  <c r="BH4248" i="1" s="1"/>
  <c r="BI4248" i="1" s="1"/>
  <c r="BF4250" i="1"/>
  <c r="BJ4248" i="1"/>
  <c r="BG4250" i="1" l="1"/>
  <c r="BH4249" i="1" s="1"/>
  <c r="BI4249" i="1" s="1"/>
  <c r="BF4251" i="1"/>
  <c r="BJ4249" i="1"/>
  <c r="BG4251" i="1" l="1"/>
  <c r="BH4250" i="1" s="1"/>
  <c r="BI4250" i="1" s="1"/>
  <c r="BF4252" i="1"/>
  <c r="BJ4250" i="1"/>
  <c r="BF4253" i="1" l="1"/>
  <c r="BG4252" i="1"/>
  <c r="BH4251" i="1" s="1"/>
  <c r="BI4251" i="1" s="1"/>
  <c r="BJ4251" i="1"/>
  <c r="BJ4252" i="1" l="1"/>
  <c r="BG4253" i="1"/>
  <c r="BF4254" i="1"/>
  <c r="BG4254" i="1" l="1"/>
  <c r="BH4253" i="1" s="1"/>
  <c r="BI4253" i="1" s="1"/>
  <c r="BF4255" i="1"/>
  <c r="BJ4253" i="1"/>
  <c r="BH4252" i="1"/>
  <c r="BI4252" i="1" s="1"/>
  <c r="BG4255" i="1" l="1"/>
  <c r="BH4254" i="1" s="1"/>
  <c r="BI4254" i="1" s="1"/>
  <c r="BF4256" i="1"/>
  <c r="BJ4254" i="1"/>
  <c r="BG4256" i="1" l="1"/>
  <c r="BH4255" i="1" s="1"/>
  <c r="BI4255" i="1" s="1"/>
  <c r="BF4257" i="1"/>
  <c r="BJ4255" i="1"/>
  <c r="BG4257" i="1" l="1"/>
  <c r="BH4256" i="1" s="1"/>
  <c r="BI4256" i="1" s="1"/>
  <c r="BF4258" i="1"/>
  <c r="BJ4256" i="1"/>
  <c r="BG4258" i="1" l="1"/>
  <c r="BH4257" i="1" s="1"/>
  <c r="BI4257" i="1" s="1"/>
  <c r="BF4259" i="1"/>
  <c r="BJ4257" i="1"/>
  <c r="BG4259" i="1" l="1"/>
  <c r="BH4258" i="1" s="1"/>
  <c r="BI4258" i="1" s="1"/>
  <c r="BF4260" i="1"/>
  <c r="BJ4258" i="1"/>
  <c r="BG4260" i="1" l="1"/>
  <c r="BH4259" i="1" s="1"/>
  <c r="BI4259" i="1" s="1"/>
  <c r="BF4261" i="1"/>
  <c r="BJ4259" i="1"/>
  <c r="BG4261" i="1" l="1"/>
  <c r="BH4260" i="1" s="1"/>
  <c r="BI4260" i="1" s="1"/>
  <c r="BF4262" i="1"/>
  <c r="BJ4260" i="1"/>
  <c r="BG4262" i="1" l="1"/>
  <c r="BH4261" i="1" s="1"/>
  <c r="BI4261" i="1" s="1"/>
  <c r="BF4263" i="1"/>
  <c r="BJ4261" i="1"/>
  <c r="BG4263" i="1" l="1"/>
  <c r="BH4262" i="1" s="1"/>
  <c r="BI4262" i="1" s="1"/>
  <c r="BF4264" i="1"/>
  <c r="BJ4262" i="1"/>
  <c r="BG4264" i="1" l="1"/>
  <c r="BH4263" i="1" s="1"/>
  <c r="BI4263" i="1" s="1"/>
  <c r="BF4265" i="1"/>
  <c r="BJ4263" i="1"/>
  <c r="BG4265" i="1" l="1"/>
  <c r="BH4264" i="1" s="1"/>
  <c r="BI4264" i="1" s="1"/>
  <c r="BF4266" i="1"/>
  <c r="BJ4264" i="1"/>
  <c r="BG4266" i="1" l="1"/>
  <c r="BH4265" i="1" s="1"/>
  <c r="BI4265" i="1" s="1"/>
  <c r="BF4267" i="1"/>
  <c r="BJ4265" i="1"/>
  <c r="BG4267" i="1" l="1"/>
  <c r="BH4266" i="1" s="1"/>
  <c r="BI4266" i="1" s="1"/>
  <c r="BF4268" i="1"/>
  <c r="BJ4266" i="1"/>
  <c r="BG4268" i="1" l="1"/>
  <c r="BH4267" i="1" s="1"/>
  <c r="BI4267" i="1" s="1"/>
  <c r="BF4269" i="1"/>
  <c r="BJ4267" i="1"/>
  <c r="BG4269" i="1" l="1"/>
  <c r="BH4268" i="1" s="1"/>
  <c r="BI4268" i="1" s="1"/>
  <c r="BF4270" i="1"/>
  <c r="BJ4268" i="1"/>
  <c r="BG4270" i="1" l="1"/>
  <c r="BH4269" i="1" s="1"/>
  <c r="BI4269" i="1" s="1"/>
  <c r="BF4271" i="1"/>
  <c r="BJ4269" i="1"/>
  <c r="BG4271" i="1" l="1"/>
  <c r="BH4270" i="1" s="1"/>
  <c r="BI4270" i="1" s="1"/>
  <c r="BF4272" i="1"/>
  <c r="BJ4270" i="1"/>
  <c r="BG4272" i="1" l="1"/>
  <c r="BH4271" i="1" s="1"/>
  <c r="BI4271" i="1" s="1"/>
  <c r="BF4273" i="1"/>
  <c r="BJ4271" i="1"/>
  <c r="BG4273" i="1" l="1"/>
  <c r="BH4272" i="1" s="1"/>
  <c r="BI4272" i="1" s="1"/>
  <c r="BF4274" i="1"/>
  <c r="BJ4272" i="1"/>
  <c r="BG4274" i="1" l="1"/>
  <c r="BH4273" i="1" s="1"/>
  <c r="BI4273" i="1" s="1"/>
  <c r="BF4275" i="1"/>
  <c r="BJ4273" i="1"/>
  <c r="BG4275" i="1" l="1"/>
  <c r="BH4274" i="1" s="1"/>
  <c r="BI4274" i="1" s="1"/>
  <c r="BF4276" i="1"/>
  <c r="BJ4274" i="1"/>
  <c r="BG4276" i="1" l="1"/>
  <c r="BH4275" i="1" s="1"/>
  <c r="BI4275" i="1" s="1"/>
  <c r="BF4277" i="1"/>
  <c r="BJ4275" i="1"/>
  <c r="BG4277" i="1" l="1"/>
  <c r="BH4276" i="1" s="1"/>
  <c r="BI4276" i="1" s="1"/>
  <c r="BF4278" i="1"/>
  <c r="BJ4276" i="1"/>
  <c r="BG4278" i="1" l="1"/>
  <c r="BH4277" i="1" s="1"/>
  <c r="BI4277" i="1" s="1"/>
  <c r="BF4279" i="1"/>
  <c r="BJ4277" i="1"/>
  <c r="BG4279" i="1" l="1"/>
  <c r="BH4278" i="1" s="1"/>
  <c r="BI4278" i="1" s="1"/>
  <c r="BF4280" i="1"/>
  <c r="BJ4278" i="1"/>
  <c r="BG4280" i="1" l="1"/>
  <c r="BH4279" i="1" s="1"/>
  <c r="BI4279" i="1" s="1"/>
  <c r="BF4281" i="1"/>
  <c r="BJ4279" i="1"/>
  <c r="BG4281" i="1" l="1"/>
  <c r="BH4280" i="1" s="1"/>
  <c r="BI4280" i="1" s="1"/>
  <c r="BF4282" i="1"/>
  <c r="BJ4280" i="1"/>
  <c r="BG4282" i="1" l="1"/>
  <c r="BH4281" i="1" s="1"/>
  <c r="BI4281" i="1" s="1"/>
  <c r="BF4283" i="1"/>
  <c r="BJ4281" i="1"/>
  <c r="BG4283" i="1" l="1"/>
  <c r="BH4282" i="1" s="1"/>
  <c r="BI4282" i="1" s="1"/>
  <c r="BF4284" i="1"/>
  <c r="BJ4282" i="1"/>
  <c r="BG4284" i="1" l="1"/>
  <c r="BH4283" i="1" s="1"/>
  <c r="BI4283" i="1" s="1"/>
  <c r="BF4285" i="1"/>
  <c r="BJ4283" i="1"/>
  <c r="BG4285" i="1" l="1"/>
  <c r="BH4284" i="1" s="1"/>
  <c r="BI4284" i="1" s="1"/>
  <c r="BF4286" i="1"/>
  <c r="BJ4284" i="1"/>
  <c r="BG4286" i="1" l="1"/>
  <c r="BH4285" i="1" s="1"/>
  <c r="BI4285" i="1" s="1"/>
  <c r="BF4287" i="1"/>
  <c r="BJ4285" i="1"/>
  <c r="BG4287" i="1" l="1"/>
  <c r="BH4286" i="1" s="1"/>
  <c r="BI4286" i="1" s="1"/>
  <c r="BF4288" i="1"/>
  <c r="BJ4286" i="1"/>
  <c r="BG4288" i="1" l="1"/>
  <c r="BH4287" i="1" s="1"/>
  <c r="BI4287" i="1" s="1"/>
  <c r="BF4289" i="1"/>
  <c r="BJ4287" i="1"/>
  <c r="BG4289" i="1" l="1"/>
  <c r="BH4288" i="1" s="1"/>
  <c r="BI4288" i="1" s="1"/>
  <c r="BF4290" i="1"/>
  <c r="BJ4288" i="1"/>
  <c r="BG4290" i="1" l="1"/>
  <c r="BH4289" i="1" s="1"/>
  <c r="BI4289" i="1" s="1"/>
  <c r="BF4291" i="1"/>
  <c r="BJ4289" i="1"/>
  <c r="BG4291" i="1" l="1"/>
  <c r="BH4290" i="1" s="1"/>
  <c r="BI4290" i="1" s="1"/>
  <c r="BF4292" i="1"/>
  <c r="BJ4290" i="1"/>
  <c r="BG4292" i="1" l="1"/>
  <c r="BH4291" i="1" s="1"/>
  <c r="BI4291" i="1" s="1"/>
  <c r="BF4293" i="1"/>
  <c r="BJ4291" i="1"/>
  <c r="BG4293" i="1" l="1"/>
  <c r="BH4292" i="1" s="1"/>
  <c r="BI4292" i="1" s="1"/>
  <c r="BF4294" i="1"/>
  <c r="BJ4292" i="1"/>
  <c r="BG4294" i="1" l="1"/>
  <c r="BH4293" i="1" s="1"/>
  <c r="BI4293" i="1" s="1"/>
  <c r="BF4295" i="1"/>
  <c r="BJ4293" i="1"/>
  <c r="BG4295" i="1" l="1"/>
  <c r="BH4294" i="1" s="1"/>
  <c r="BI4294" i="1" s="1"/>
  <c r="BF4296" i="1"/>
  <c r="BJ4294" i="1"/>
  <c r="BG4296" i="1" l="1"/>
  <c r="BH4295" i="1" s="1"/>
  <c r="BI4295" i="1" s="1"/>
  <c r="BF4297" i="1"/>
  <c r="BJ4295" i="1"/>
  <c r="BG4297" i="1" l="1"/>
  <c r="BH4296" i="1" s="1"/>
  <c r="BI4296" i="1" s="1"/>
  <c r="BF4298" i="1"/>
  <c r="BJ4296" i="1"/>
  <c r="BG4298" i="1" l="1"/>
  <c r="BH4297" i="1" s="1"/>
  <c r="BI4297" i="1" s="1"/>
  <c r="BF4299" i="1"/>
  <c r="BJ4297" i="1"/>
  <c r="BG4299" i="1" l="1"/>
  <c r="BH4298" i="1" s="1"/>
  <c r="BI4298" i="1" s="1"/>
  <c r="BF4300" i="1"/>
  <c r="BJ4298" i="1"/>
  <c r="BG4300" i="1" l="1"/>
  <c r="BH4299" i="1" s="1"/>
  <c r="BI4299" i="1" s="1"/>
  <c r="BF4301" i="1"/>
  <c r="BJ4299" i="1"/>
  <c r="BG4301" i="1" l="1"/>
  <c r="BH4300" i="1" s="1"/>
  <c r="BI4300" i="1" s="1"/>
  <c r="BF4302" i="1"/>
  <c r="BJ4300" i="1"/>
  <c r="BG4302" i="1" l="1"/>
  <c r="BH4301" i="1" s="1"/>
  <c r="BI4301" i="1" s="1"/>
  <c r="BF4303" i="1"/>
  <c r="BJ4301" i="1"/>
  <c r="BG4303" i="1" l="1"/>
  <c r="BH4302" i="1" s="1"/>
  <c r="BI4302" i="1" s="1"/>
  <c r="BF4304" i="1"/>
  <c r="BJ4302" i="1"/>
  <c r="BG4304" i="1" l="1"/>
  <c r="BH4303" i="1" s="1"/>
  <c r="BI4303" i="1" s="1"/>
  <c r="BF4305" i="1"/>
  <c r="BJ4303" i="1"/>
  <c r="BG4305" i="1" l="1"/>
  <c r="BH4304" i="1" s="1"/>
  <c r="BI4304" i="1" s="1"/>
  <c r="BF4306" i="1"/>
  <c r="BJ4304" i="1"/>
  <c r="BG4306" i="1" l="1"/>
  <c r="BH4305" i="1" s="1"/>
  <c r="BI4305" i="1" s="1"/>
  <c r="BF4307" i="1"/>
  <c r="BJ4305" i="1"/>
  <c r="BG4307" i="1" l="1"/>
  <c r="BH4306" i="1" s="1"/>
  <c r="BI4306" i="1" s="1"/>
  <c r="BF4308" i="1"/>
  <c r="BJ4306" i="1"/>
  <c r="BG4308" i="1" l="1"/>
  <c r="BH4307" i="1" s="1"/>
  <c r="BI4307" i="1" s="1"/>
  <c r="BF4309" i="1"/>
  <c r="BJ4307" i="1"/>
  <c r="BG4309" i="1" l="1"/>
  <c r="BH4308" i="1" s="1"/>
  <c r="BI4308" i="1" s="1"/>
  <c r="BF4310" i="1"/>
  <c r="BJ4308" i="1"/>
  <c r="BG4310" i="1" l="1"/>
  <c r="BH4309" i="1" s="1"/>
  <c r="BI4309" i="1" s="1"/>
  <c r="BF4311" i="1"/>
  <c r="BJ4309" i="1"/>
  <c r="BG4311" i="1" l="1"/>
  <c r="BH4310" i="1" s="1"/>
  <c r="BI4310" i="1" s="1"/>
  <c r="BF4312" i="1"/>
  <c r="BJ4310" i="1"/>
  <c r="BG4312" i="1" l="1"/>
  <c r="BH4311" i="1" s="1"/>
  <c r="BI4311" i="1" s="1"/>
  <c r="BF4313" i="1"/>
  <c r="BJ4311" i="1"/>
  <c r="BG4313" i="1" l="1"/>
  <c r="BH4312" i="1" s="1"/>
  <c r="BI4312" i="1" s="1"/>
  <c r="BF4314" i="1"/>
  <c r="BJ4312" i="1"/>
  <c r="BG4314" i="1" l="1"/>
  <c r="BH4313" i="1" s="1"/>
  <c r="BI4313" i="1" s="1"/>
  <c r="BF4315" i="1"/>
  <c r="BJ4313" i="1"/>
  <c r="BG4315" i="1" l="1"/>
  <c r="BH4314" i="1" s="1"/>
  <c r="BI4314" i="1" s="1"/>
  <c r="BF4316" i="1"/>
  <c r="BJ4314" i="1"/>
  <c r="BG4316" i="1" l="1"/>
  <c r="BH4315" i="1" s="1"/>
  <c r="BI4315" i="1" s="1"/>
  <c r="BF4317" i="1"/>
  <c r="BJ4315" i="1"/>
  <c r="BG4317" i="1" l="1"/>
  <c r="BH4316" i="1" s="1"/>
  <c r="BI4316" i="1" s="1"/>
  <c r="BF4318" i="1"/>
  <c r="BJ4316" i="1"/>
  <c r="BG4318" i="1" l="1"/>
  <c r="BH4317" i="1" s="1"/>
  <c r="BI4317" i="1" s="1"/>
  <c r="BF4319" i="1"/>
  <c r="BJ4317" i="1"/>
  <c r="BG4319" i="1" l="1"/>
  <c r="BH4318" i="1" s="1"/>
  <c r="BI4318" i="1" s="1"/>
  <c r="BF4320" i="1"/>
  <c r="BJ4318" i="1"/>
  <c r="BG4320" i="1" l="1"/>
  <c r="BH4319" i="1" s="1"/>
  <c r="BI4319" i="1" s="1"/>
  <c r="BF4321" i="1"/>
  <c r="BJ4319" i="1"/>
  <c r="BG4321" i="1" l="1"/>
  <c r="BH4320" i="1" s="1"/>
  <c r="BI4320" i="1" s="1"/>
  <c r="BF4322" i="1"/>
  <c r="BJ4320" i="1"/>
  <c r="BG4322" i="1" l="1"/>
  <c r="BH4321" i="1" s="1"/>
  <c r="BI4321" i="1" s="1"/>
  <c r="BF4323" i="1"/>
  <c r="BJ4321" i="1"/>
  <c r="BG4323" i="1" l="1"/>
  <c r="BH4322" i="1" s="1"/>
  <c r="BI4322" i="1" s="1"/>
  <c r="BF4324" i="1"/>
  <c r="BJ4322" i="1"/>
  <c r="BG4324" i="1" l="1"/>
  <c r="BH4323" i="1" s="1"/>
  <c r="BI4323" i="1" s="1"/>
  <c r="BF4325" i="1"/>
  <c r="BJ4323" i="1"/>
  <c r="BG4325" i="1" l="1"/>
  <c r="BH4324" i="1" s="1"/>
  <c r="BI4324" i="1" s="1"/>
  <c r="BF4326" i="1"/>
  <c r="BJ4324" i="1"/>
  <c r="BG4326" i="1" l="1"/>
  <c r="BH4325" i="1" s="1"/>
  <c r="BI4325" i="1" s="1"/>
  <c r="BF4327" i="1"/>
  <c r="BJ4325" i="1"/>
  <c r="BG4327" i="1" l="1"/>
  <c r="BH4326" i="1" s="1"/>
  <c r="BI4326" i="1" s="1"/>
  <c r="BF4328" i="1"/>
  <c r="BJ4326" i="1"/>
  <c r="BG4328" i="1" l="1"/>
  <c r="BH4327" i="1" s="1"/>
  <c r="BI4327" i="1" s="1"/>
  <c r="BF4329" i="1"/>
  <c r="BJ4327" i="1"/>
  <c r="BG4329" i="1" l="1"/>
  <c r="BH4328" i="1" s="1"/>
  <c r="BI4328" i="1" s="1"/>
  <c r="BF4330" i="1"/>
  <c r="BJ4328" i="1"/>
  <c r="BG4330" i="1" l="1"/>
  <c r="BH4329" i="1" s="1"/>
  <c r="BI4329" i="1" s="1"/>
  <c r="BF4331" i="1"/>
  <c r="BJ4329" i="1"/>
  <c r="BG4331" i="1" l="1"/>
  <c r="BH4330" i="1" s="1"/>
  <c r="BI4330" i="1" s="1"/>
  <c r="BF4332" i="1"/>
  <c r="BJ4330" i="1"/>
  <c r="BG4332" i="1" l="1"/>
  <c r="BH4331" i="1" s="1"/>
  <c r="BI4331" i="1" s="1"/>
  <c r="BF4333" i="1"/>
  <c r="BJ4331" i="1"/>
  <c r="BG4333" i="1" l="1"/>
  <c r="BH4332" i="1" s="1"/>
  <c r="BI4332" i="1" s="1"/>
  <c r="BF4334" i="1"/>
  <c r="BJ4332" i="1"/>
  <c r="BG4334" i="1" l="1"/>
  <c r="BH4333" i="1" s="1"/>
  <c r="BI4333" i="1" s="1"/>
  <c r="BF4335" i="1"/>
  <c r="BJ4333" i="1"/>
  <c r="BG4335" i="1" l="1"/>
  <c r="BH4334" i="1" s="1"/>
  <c r="BI4334" i="1" s="1"/>
  <c r="BF4336" i="1"/>
  <c r="BJ4334" i="1"/>
  <c r="BG4336" i="1" l="1"/>
  <c r="BH4335" i="1" s="1"/>
  <c r="BI4335" i="1" s="1"/>
  <c r="BF4337" i="1"/>
  <c r="BJ4335" i="1"/>
  <c r="BG4337" i="1" l="1"/>
  <c r="BH4336" i="1" s="1"/>
  <c r="BI4336" i="1" s="1"/>
  <c r="BF4338" i="1"/>
  <c r="BJ4336" i="1"/>
  <c r="BG4338" i="1" l="1"/>
  <c r="BH4337" i="1" s="1"/>
  <c r="BI4337" i="1" s="1"/>
  <c r="BF4339" i="1"/>
  <c r="BJ4337" i="1"/>
  <c r="BG4339" i="1" l="1"/>
  <c r="BH4338" i="1" s="1"/>
  <c r="BI4338" i="1" s="1"/>
  <c r="BF4340" i="1"/>
  <c r="BJ4338" i="1"/>
  <c r="BG4340" i="1" l="1"/>
  <c r="BH4339" i="1" s="1"/>
  <c r="BI4339" i="1" s="1"/>
  <c r="BF4341" i="1"/>
  <c r="BJ4339" i="1"/>
  <c r="BG4341" i="1" l="1"/>
  <c r="BH4340" i="1" s="1"/>
  <c r="BI4340" i="1" s="1"/>
  <c r="BF4342" i="1"/>
  <c r="BJ4340" i="1"/>
  <c r="BG4342" i="1" l="1"/>
  <c r="BH4341" i="1" s="1"/>
  <c r="BI4341" i="1" s="1"/>
  <c r="BF4343" i="1"/>
  <c r="BJ4341" i="1"/>
  <c r="BG4343" i="1" l="1"/>
  <c r="BH4342" i="1" s="1"/>
  <c r="BI4342" i="1" s="1"/>
  <c r="BF4344" i="1"/>
  <c r="BJ4342" i="1"/>
  <c r="BG4344" i="1" l="1"/>
  <c r="BH4343" i="1" s="1"/>
  <c r="BI4343" i="1" s="1"/>
  <c r="BF4345" i="1"/>
  <c r="BJ4343" i="1"/>
  <c r="BG4345" i="1" l="1"/>
  <c r="BH4344" i="1" s="1"/>
  <c r="BI4344" i="1" s="1"/>
  <c r="BF4346" i="1"/>
  <c r="BJ4344" i="1"/>
  <c r="BG4346" i="1" l="1"/>
  <c r="BH4345" i="1" s="1"/>
  <c r="BI4345" i="1" s="1"/>
  <c r="BF4347" i="1"/>
  <c r="BJ4345" i="1"/>
  <c r="BG4347" i="1" l="1"/>
  <c r="BH4346" i="1" s="1"/>
  <c r="BI4346" i="1" s="1"/>
  <c r="BF4348" i="1"/>
  <c r="BJ4346" i="1"/>
  <c r="BG4348" i="1" l="1"/>
  <c r="BH4347" i="1" s="1"/>
  <c r="BI4347" i="1" s="1"/>
  <c r="BF4349" i="1"/>
  <c r="BJ4347" i="1"/>
  <c r="BG4349" i="1" l="1"/>
  <c r="BH4348" i="1" s="1"/>
  <c r="BI4348" i="1" s="1"/>
  <c r="BF4350" i="1"/>
  <c r="BJ4348" i="1"/>
  <c r="BG4350" i="1" l="1"/>
  <c r="BH4349" i="1" s="1"/>
  <c r="BI4349" i="1" s="1"/>
  <c r="BF4351" i="1"/>
  <c r="BJ4349" i="1"/>
  <c r="BG4351" i="1" l="1"/>
  <c r="BH4350" i="1" s="1"/>
  <c r="BI4350" i="1" s="1"/>
  <c r="BF4352" i="1"/>
  <c r="BJ4350" i="1"/>
  <c r="BG4352" i="1" l="1"/>
  <c r="BH4351" i="1" s="1"/>
  <c r="BI4351" i="1" s="1"/>
  <c r="BF4353" i="1"/>
  <c r="BJ4351" i="1"/>
  <c r="BG4353" i="1" l="1"/>
  <c r="BH4352" i="1" s="1"/>
  <c r="BI4352" i="1" s="1"/>
  <c r="BF4354" i="1"/>
  <c r="BJ4352" i="1"/>
  <c r="BG4354" i="1" l="1"/>
  <c r="BH4353" i="1" s="1"/>
  <c r="BI4353" i="1" s="1"/>
  <c r="BF4355" i="1"/>
  <c r="BJ4353" i="1"/>
  <c r="BG4355" i="1" l="1"/>
  <c r="BH4354" i="1" s="1"/>
  <c r="BI4354" i="1" s="1"/>
  <c r="BF4356" i="1"/>
  <c r="BJ4354" i="1"/>
  <c r="BG4356" i="1" l="1"/>
  <c r="BH4355" i="1" s="1"/>
  <c r="BI4355" i="1" s="1"/>
  <c r="BF4357" i="1"/>
  <c r="BJ4355" i="1"/>
  <c r="BG4357" i="1" l="1"/>
  <c r="BH4356" i="1" s="1"/>
  <c r="BI4356" i="1" s="1"/>
  <c r="BF4358" i="1"/>
  <c r="BJ4356" i="1"/>
  <c r="BG4358" i="1" l="1"/>
  <c r="BH4357" i="1" s="1"/>
  <c r="BF4359" i="1"/>
  <c r="BJ4357" i="1"/>
  <c r="BI4357" i="1"/>
  <c r="BG4359" i="1" l="1"/>
  <c r="BH4358" i="1" s="1"/>
  <c r="BI4358" i="1" s="1"/>
  <c r="BF4360" i="1"/>
  <c r="BJ4358" i="1"/>
  <c r="BG4360" i="1" l="1"/>
  <c r="BH4359" i="1" s="1"/>
  <c r="BI4359" i="1" s="1"/>
  <c r="BF4361" i="1"/>
  <c r="BJ4359" i="1"/>
  <c r="BG4361" i="1" l="1"/>
  <c r="BH4360" i="1" s="1"/>
  <c r="BI4360" i="1" s="1"/>
  <c r="BF4362" i="1"/>
  <c r="BJ4360" i="1"/>
  <c r="BG4362" i="1" l="1"/>
  <c r="BH4361" i="1" s="1"/>
  <c r="BI4361" i="1" s="1"/>
  <c r="BF4363" i="1"/>
  <c r="BJ4361" i="1"/>
  <c r="BG4363" i="1" l="1"/>
  <c r="BH4362" i="1" s="1"/>
  <c r="BI4362" i="1" s="1"/>
  <c r="BF4364" i="1"/>
  <c r="BJ4362" i="1"/>
  <c r="BG4364" i="1" l="1"/>
  <c r="BH4363" i="1" s="1"/>
  <c r="BI4363" i="1" s="1"/>
  <c r="BF4365" i="1"/>
  <c r="BJ4363" i="1"/>
  <c r="BG4365" i="1" l="1"/>
  <c r="BH4364" i="1" s="1"/>
  <c r="BI4364" i="1" s="1"/>
  <c r="BF4366" i="1"/>
  <c r="BJ4364" i="1"/>
  <c r="BG4366" i="1" l="1"/>
  <c r="BH4365" i="1" s="1"/>
  <c r="BI4365" i="1" s="1"/>
  <c r="BF4367" i="1"/>
  <c r="BJ4365" i="1"/>
  <c r="BG4367" i="1" l="1"/>
  <c r="BH4366" i="1" s="1"/>
  <c r="BI4366" i="1" s="1"/>
  <c r="BF4368" i="1"/>
  <c r="BJ4366" i="1"/>
  <c r="BG4368" i="1" l="1"/>
  <c r="BH4367" i="1" s="1"/>
  <c r="BI4367" i="1" s="1"/>
  <c r="BF4369" i="1"/>
  <c r="BJ4367" i="1"/>
  <c r="BG4369" i="1" l="1"/>
  <c r="BH4368" i="1" s="1"/>
  <c r="BI4368" i="1" s="1"/>
  <c r="BF4370" i="1"/>
  <c r="BJ4368" i="1"/>
  <c r="BG4370" i="1" l="1"/>
  <c r="BH4369" i="1" s="1"/>
  <c r="BI4369" i="1" s="1"/>
  <c r="BF4371" i="1"/>
  <c r="BJ4369" i="1"/>
  <c r="BG4371" i="1" l="1"/>
  <c r="BH4370" i="1" s="1"/>
  <c r="BI4370" i="1" s="1"/>
  <c r="BF4372" i="1"/>
  <c r="BJ4370" i="1"/>
  <c r="BG4372" i="1" l="1"/>
  <c r="BH4371" i="1" s="1"/>
  <c r="BI4371" i="1" s="1"/>
  <c r="BF4373" i="1"/>
  <c r="BJ4371" i="1"/>
  <c r="BG4373" i="1" l="1"/>
  <c r="BH4372" i="1" s="1"/>
  <c r="BI4372" i="1" s="1"/>
  <c r="BF4374" i="1"/>
  <c r="BJ4372" i="1"/>
  <c r="BG4374" i="1" l="1"/>
  <c r="BH4373" i="1" s="1"/>
  <c r="BI4373" i="1" s="1"/>
  <c r="BF4375" i="1"/>
  <c r="BJ4373" i="1"/>
  <c r="BG4375" i="1" l="1"/>
  <c r="BH4374" i="1" s="1"/>
  <c r="BI4374" i="1" s="1"/>
  <c r="BF4376" i="1"/>
  <c r="BJ4374" i="1"/>
  <c r="BG4376" i="1" l="1"/>
  <c r="BH4375" i="1" s="1"/>
  <c r="BI4375" i="1" s="1"/>
  <c r="BF4377" i="1"/>
  <c r="BJ4375" i="1"/>
  <c r="BG4377" i="1" l="1"/>
  <c r="BH4376" i="1" s="1"/>
  <c r="BI4376" i="1" s="1"/>
  <c r="BF4378" i="1"/>
  <c r="BJ4376" i="1"/>
  <c r="BG4378" i="1" l="1"/>
  <c r="BH4377" i="1" s="1"/>
  <c r="BI4377" i="1" s="1"/>
  <c r="BF4379" i="1"/>
  <c r="BJ4377" i="1"/>
  <c r="BG4379" i="1" l="1"/>
  <c r="BH4378" i="1" s="1"/>
  <c r="BI4378" i="1" s="1"/>
  <c r="BF4380" i="1"/>
  <c r="BJ4378" i="1"/>
  <c r="BG4380" i="1" l="1"/>
  <c r="BH4379" i="1" s="1"/>
  <c r="BI4379" i="1" s="1"/>
  <c r="BF4381" i="1"/>
  <c r="BJ4379" i="1"/>
  <c r="BG4381" i="1" l="1"/>
  <c r="BH4380" i="1" s="1"/>
  <c r="BI4380" i="1" s="1"/>
  <c r="BF4382" i="1"/>
  <c r="BJ4380" i="1"/>
  <c r="BG4382" i="1" l="1"/>
  <c r="BH4381" i="1" s="1"/>
  <c r="BI4381" i="1" s="1"/>
  <c r="BF4383" i="1"/>
  <c r="BJ4381" i="1"/>
  <c r="BG4383" i="1" l="1"/>
  <c r="BH4382" i="1" s="1"/>
  <c r="BI4382" i="1" s="1"/>
  <c r="BF4384" i="1"/>
  <c r="BJ4382" i="1"/>
  <c r="BG4384" i="1" l="1"/>
  <c r="BH4383" i="1" s="1"/>
  <c r="BI4383" i="1" s="1"/>
  <c r="BF4385" i="1"/>
  <c r="BJ4383" i="1"/>
  <c r="BG4385" i="1" l="1"/>
  <c r="BH4384" i="1" s="1"/>
  <c r="BI4384" i="1" s="1"/>
  <c r="BF4386" i="1"/>
  <c r="BJ4384" i="1"/>
  <c r="BG4386" i="1" l="1"/>
  <c r="BH4385" i="1" s="1"/>
  <c r="BI4385" i="1" s="1"/>
  <c r="BF4387" i="1"/>
  <c r="BJ4385" i="1"/>
  <c r="BG4387" i="1" l="1"/>
  <c r="BH4386" i="1" s="1"/>
  <c r="BI4386" i="1" s="1"/>
  <c r="BF4388" i="1"/>
  <c r="BJ4386" i="1"/>
  <c r="BG4388" i="1" l="1"/>
  <c r="BH4387" i="1" s="1"/>
  <c r="BI4387" i="1" s="1"/>
  <c r="BF4389" i="1"/>
  <c r="BJ4387" i="1"/>
  <c r="BG4389" i="1" l="1"/>
  <c r="BH4388" i="1" s="1"/>
  <c r="BI4388" i="1" s="1"/>
  <c r="BF4390" i="1"/>
  <c r="BJ4388" i="1"/>
  <c r="BG4390" i="1" l="1"/>
  <c r="BH4389" i="1" s="1"/>
  <c r="BI4389" i="1" s="1"/>
  <c r="BF4391" i="1"/>
  <c r="BJ4389" i="1"/>
  <c r="BG4391" i="1" l="1"/>
  <c r="BH4390" i="1" s="1"/>
  <c r="BI4390" i="1" s="1"/>
  <c r="BF4392" i="1"/>
  <c r="BJ4390" i="1"/>
  <c r="BG4392" i="1" l="1"/>
  <c r="BH4391" i="1" s="1"/>
  <c r="BI4391" i="1" s="1"/>
  <c r="BF4393" i="1"/>
  <c r="BJ4391" i="1"/>
  <c r="BG4393" i="1" l="1"/>
  <c r="BH4392" i="1" s="1"/>
  <c r="BI4392" i="1" s="1"/>
  <c r="BF4394" i="1"/>
  <c r="BJ4392" i="1"/>
  <c r="BG4394" i="1" l="1"/>
  <c r="BH4393" i="1" s="1"/>
  <c r="BI4393" i="1" s="1"/>
  <c r="BF4395" i="1"/>
  <c r="BJ4393" i="1"/>
  <c r="BG4395" i="1" l="1"/>
  <c r="BH4394" i="1" s="1"/>
  <c r="BI4394" i="1" s="1"/>
  <c r="BF4396" i="1"/>
  <c r="BJ4394" i="1"/>
  <c r="BG4396" i="1" l="1"/>
  <c r="BH4395" i="1" s="1"/>
  <c r="BI4395" i="1" s="1"/>
  <c r="BF4397" i="1"/>
  <c r="BJ4395" i="1"/>
  <c r="BG4397" i="1" l="1"/>
  <c r="BH4396" i="1" s="1"/>
  <c r="BI4396" i="1" s="1"/>
  <c r="BF4398" i="1"/>
  <c r="BJ4396" i="1"/>
  <c r="BG4398" i="1" l="1"/>
  <c r="BH4397" i="1" s="1"/>
  <c r="BI4397" i="1" s="1"/>
  <c r="BF4399" i="1"/>
  <c r="BJ4397" i="1"/>
  <c r="BG4399" i="1" l="1"/>
  <c r="BH4398" i="1" s="1"/>
  <c r="BI4398" i="1" s="1"/>
  <c r="BF4400" i="1"/>
  <c r="BJ4398" i="1"/>
  <c r="BG4400" i="1" l="1"/>
  <c r="BH4399" i="1" s="1"/>
  <c r="BI4399" i="1" s="1"/>
  <c r="BF4401" i="1"/>
  <c r="BJ4399" i="1"/>
  <c r="BG4401" i="1" l="1"/>
  <c r="BH4400" i="1" s="1"/>
  <c r="BI4400" i="1" s="1"/>
  <c r="BF4402" i="1"/>
  <c r="BJ4400" i="1"/>
  <c r="BG4402" i="1" l="1"/>
  <c r="BH4401" i="1" s="1"/>
  <c r="BI4401" i="1" s="1"/>
  <c r="BF4403" i="1"/>
  <c r="BJ4401" i="1"/>
  <c r="BG4403" i="1" l="1"/>
  <c r="BH4402" i="1" s="1"/>
  <c r="BI4402" i="1" s="1"/>
  <c r="BF4404" i="1"/>
  <c r="BJ4402" i="1"/>
  <c r="BG4404" i="1" l="1"/>
  <c r="BH4403" i="1" s="1"/>
  <c r="BI4403" i="1" s="1"/>
  <c r="BF4405" i="1"/>
  <c r="BJ4403" i="1"/>
  <c r="BG4405" i="1" l="1"/>
  <c r="BH4404" i="1" s="1"/>
  <c r="BI4404" i="1" s="1"/>
  <c r="BF4406" i="1"/>
  <c r="BJ4404" i="1"/>
  <c r="BG4406" i="1" l="1"/>
  <c r="BH4405" i="1" s="1"/>
  <c r="BI4405" i="1" s="1"/>
  <c r="BF4407" i="1"/>
  <c r="BJ4405" i="1"/>
  <c r="BG4407" i="1" l="1"/>
  <c r="BH4406" i="1" s="1"/>
  <c r="BI4406" i="1" s="1"/>
  <c r="BF4408" i="1"/>
  <c r="BJ4406" i="1"/>
  <c r="BG4408" i="1" l="1"/>
  <c r="BH4407" i="1" s="1"/>
  <c r="BI4407" i="1" s="1"/>
  <c r="BF4409" i="1"/>
  <c r="BJ4407" i="1"/>
  <c r="BG4409" i="1" l="1"/>
  <c r="BH4408" i="1" s="1"/>
  <c r="BI4408" i="1" s="1"/>
  <c r="BF4410" i="1"/>
  <c r="BJ4408" i="1"/>
  <c r="BG4410" i="1" l="1"/>
  <c r="BH4409" i="1" s="1"/>
  <c r="BI4409" i="1" s="1"/>
  <c r="BF4411" i="1"/>
  <c r="BJ4409" i="1"/>
  <c r="BG4411" i="1" l="1"/>
  <c r="BH4410" i="1" s="1"/>
  <c r="BI4410" i="1" s="1"/>
  <c r="BF4412" i="1"/>
  <c r="BJ4410" i="1"/>
  <c r="BG4412" i="1" l="1"/>
  <c r="BH4411" i="1" s="1"/>
  <c r="BI4411" i="1" s="1"/>
  <c r="BF4413" i="1"/>
  <c r="BJ4411" i="1"/>
  <c r="BG4413" i="1" l="1"/>
  <c r="BH4412" i="1" s="1"/>
  <c r="BI4412" i="1" s="1"/>
  <c r="BF4414" i="1"/>
  <c r="BJ4412" i="1"/>
  <c r="BG4414" i="1" l="1"/>
  <c r="BH4413" i="1" s="1"/>
  <c r="BI4413" i="1" s="1"/>
  <c r="BF4415" i="1"/>
  <c r="BJ4413" i="1"/>
  <c r="BG4415" i="1" l="1"/>
  <c r="BH4414" i="1" s="1"/>
  <c r="BI4414" i="1" s="1"/>
  <c r="BF4416" i="1"/>
  <c r="BJ4414" i="1"/>
  <c r="BG4416" i="1" l="1"/>
  <c r="BH4415" i="1" s="1"/>
  <c r="BF4417" i="1"/>
  <c r="BJ4415" i="1"/>
  <c r="BI4415" i="1"/>
  <c r="BG4417" i="1" l="1"/>
  <c r="BH4416" i="1" s="1"/>
  <c r="BI4416" i="1" s="1"/>
  <c r="BF4418" i="1"/>
  <c r="BJ4416" i="1"/>
  <c r="BG4418" i="1" l="1"/>
  <c r="BH4417" i="1" s="1"/>
  <c r="BI4417" i="1" s="1"/>
  <c r="BF4419" i="1"/>
  <c r="BJ4417" i="1"/>
  <c r="BG4419" i="1" l="1"/>
  <c r="BH4418" i="1" s="1"/>
  <c r="BI4418" i="1" s="1"/>
  <c r="BF4420" i="1"/>
  <c r="BJ4418" i="1"/>
  <c r="BG4420" i="1" l="1"/>
  <c r="BH4419" i="1" s="1"/>
  <c r="BI4419" i="1" s="1"/>
  <c r="BF4421" i="1"/>
  <c r="BJ4419" i="1"/>
  <c r="BG4421" i="1" l="1"/>
  <c r="BH4420" i="1" s="1"/>
  <c r="BI4420" i="1" s="1"/>
  <c r="BF4422" i="1"/>
  <c r="BJ4420" i="1"/>
  <c r="BG4422" i="1" l="1"/>
  <c r="BH4421" i="1" s="1"/>
  <c r="BI4421" i="1" s="1"/>
  <c r="BF4423" i="1"/>
  <c r="BJ4421" i="1"/>
  <c r="BG4423" i="1" l="1"/>
  <c r="BH4422" i="1" s="1"/>
  <c r="BI4422" i="1" s="1"/>
  <c r="BF4424" i="1"/>
  <c r="BJ4422" i="1"/>
  <c r="BG4424" i="1" l="1"/>
  <c r="BH4423" i="1" s="1"/>
  <c r="BI4423" i="1" s="1"/>
  <c r="BF4425" i="1"/>
  <c r="BJ4423" i="1"/>
  <c r="BG4425" i="1" l="1"/>
  <c r="BH4424" i="1" s="1"/>
  <c r="BI4424" i="1" s="1"/>
  <c r="BF4426" i="1"/>
  <c r="BJ4424" i="1"/>
  <c r="BG4426" i="1" l="1"/>
  <c r="BH4425" i="1" s="1"/>
  <c r="BI4425" i="1" s="1"/>
  <c r="BF4427" i="1"/>
  <c r="BJ4425" i="1"/>
  <c r="BG4427" i="1" l="1"/>
  <c r="BH4426" i="1" s="1"/>
  <c r="BI4426" i="1" s="1"/>
  <c r="BF4428" i="1"/>
  <c r="BJ4426" i="1"/>
  <c r="BG4428" i="1" l="1"/>
  <c r="BH4427" i="1" s="1"/>
  <c r="BI4427" i="1" s="1"/>
  <c r="BF4429" i="1"/>
  <c r="BJ4427" i="1"/>
  <c r="BG4429" i="1" l="1"/>
  <c r="BH4428" i="1" s="1"/>
  <c r="BI4428" i="1" s="1"/>
  <c r="BF4430" i="1"/>
  <c r="BJ4428" i="1"/>
  <c r="BG4430" i="1" l="1"/>
  <c r="BH4429" i="1" s="1"/>
  <c r="BI4429" i="1" s="1"/>
  <c r="BF4431" i="1"/>
  <c r="BJ4429" i="1"/>
  <c r="BG4431" i="1" l="1"/>
  <c r="BH4430" i="1" s="1"/>
  <c r="BI4430" i="1" s="1"/>
  <c r="BF4432" i="1"/>
  <c r="BJ4430" i="1"/>
  <c r="BG4432" i="1" l="1"/>
  <c r="BH4431" i="1" s="1"/>
  <c r="BI4431" i="1" s="1"/>
  <c r="BF4433" i="1"/>
  <c r="BJ4431" i="1"/>
  <c r="BG4433" i="1" l="1"/>
  <c r="BH4432" i="1" s="1"/>
  <c r="BI4432" i="1" s="1"/>
  <c r="BF4434" i="1"/>
  <c r="BJ4432" i="1"/>
  <c r="BG4434" i="1" l="1"/>
  <c r="BH4433" i="1" s="1"/>
  <c r="BI4433" i="1" s="1"/>
  <c r="BF4435" i="1"/>
  <c r="BJ4433" i="1"/>
  <c r="BG4435" i="1" l="1"/>
  <c r="BH4434" i="1" s="1"/>
  <c r="BI4434" i="1" s="1"/>
  <c r="BF4436" i="1"/>
  <c r="BJ4434" i="1"/>
  <c r="BG4436" i="1" l="1"/>
  <c r="BH4435" i="1" s="1"/>
  <c r="BI4435" i="1" s="1"/>
  <c r="BF4437" i="1"/>
  <c r="BJ4435" i="1"/>
  <c r="BG4437" i="1" l="1"/>
  <c r="BH4436" i="1" s="1"/>
  <c r="BI4436" i="1" s="1"/>
  <c r="BF4438" i="1"/>
  <c r="BJ4436" i="1"/>
  <c r="BG4438" i="1" l="1"/>
  <c r="BH4437" i="1" s="1"/>
  <c r="BI4437" i="1" s="1"/>
  <c r="BF4439" i="1"/>
  <c r="BJ4437" i="1"/>
  <c r="BG4439" i="1" l="1"/>
  <c r="BH4438" i="1" s="1"/>
  <c r="BI4438" i="1" s="1"/>
  <c r="BF4440" i="1"/>
  <c r="BJ4438" i="1"/>
  <c r="BG4440" i="1" l="1"/>
  <c r="BH4439" i="1" s="1"/>
  <c r="BI4439" i="1" s="1"/>
  <c r="BF4441" i="1"/>
  <c r="BJ4439" i="1"/>
  <c r="BG4441" i="1" l="1"/>
  <c r="BH4440" i="1" s="1"/>
  <c r="BI4440" i="1" s="1"/>
  <c r="BF4442" i="1"/>
  <c r="BJ4440" i="1"/>
  <c r="BG4442" i="1" l="1"/>
  <c r="BH4441" i="1" s="1"/>
  <c r="BI4441" i="1" s="1"/>
  <c r="BF4443" i="1"/>
  <c r="BJ4441" i="1"/>
  <c r="BG4443" i="1" l="1"/>
  <c r="BH4442" i="1" s="1"/>
  <c r="BI4442" i="1" s="1"/>
  <c r="BF4444" i="1"/>
  <c r="BJ4442" i="1"/>
  <c r="BG4444" i="1" l="1"/>
  <c r="BH4443" i="1" s="1"/>
  <c r="BI4443" i="1" s="1"/>
  <c r="BF4445" i="1"/>
  <c r="BJ4443" i="1"/>
  <c r="BG4445" i="1" l="1"/>
  <c r="BH4444" i="1" s="1"/>
  <c r="BI4444" i="1" s="1"/>
  <c r="BF4446" i="1"/>
  <c r="BJ4444" i="1"/>
  <c r="BG4446" i="1" l="1"/>
  <c r="BH4445" i="1" s="1"/>
  <c r="BI4445" i="1" s="1"/>
  <c r="BF4447" i="1"/>
  <c r="BJ4445" i="1"/>
  <c r="BG4447" i="1" l="1"/>
  <c r="BH4446" i="1" s="1"/>
  <c r="BI4446" i="1" s="1"/>
  <c r="BF4448" i="1"/>
  <c r="BJ4446" i="1"/>
  <c r="BG4448" i="1" l="1"/>
  <c r="BH4447" i="1" s="1"/>
  <c r="BI4447" i="1" s="1"/>
  <c r="BF4449" i="1"/>
  <c r="BJ4447" i="1"/>
  <c r="BG4449" i="1" l="1"/>
  <c r="BH4448" i="1" s="1"/>
  <c r="BI4448" i="1" s="1"/>
  <c r="BF4450" i="1"/>
  <c r="BJ4448" i="1"/>
  <c r="BG4450" i="1" l="1"/>
  <c r="BH4449" i="1" s="1"/>
  <c r="BI4449" i="1" s="1"/>
  <c r="BF4451" i="1"/>
  <c r="BJ4449" i="1"/>
  <c r="BG4451" i="1" l="1"/>
  <c r="BH4450" i="1" s="1"/>
  <c r="BI4450" i="1" s="1"/>
  <c r="BF4452" i="1"/>
  <c r="BJ4450" i="1"/>
  <c r="BG4452" i="1" l="1"/>
  <c r="BH4451" i="1" s="1"/>
  <c r="BI4451" i="1" s="1"/>
  <c r="BF4453" i="1"/>
  <c r="BJ4451" i="1"/>
  <c r="BG4453" i="1" l="1"/>
  <c r="BH4452" i="1" s="1"/>
  <c r="BI4452" i="1" s="1"/>
  <c r="BF4454" i="1"/>
  <c r="BJ4452" i="1"/>
  <c r="BG4454" i="1" l="1"/>
  <c r="BH4453" i="1" s="1"/>
  <c r="BI4453" i="1" s="1"/>
  <c r="BF4455" i="1"/>
  <c r="BJ4453" i="1"/>
  <c r="BG4455" i="1" l="1"/>
  <c r="BH4454" i="1" s="1"/>
  <c r="BI4454" i="1" s="1"/>
  <c r="BF4456" i="1"/>
  <c r="BJ4454" i="1"/>
  <c r="BG4456" i="1" l="1"/>
  <c r="BH4455" i="1" s="1"/>
  <c r="BI4455" i="1" s="1"/>
  <c r="BF4457" i="1"/>
  <c r="BJ4455" i="1"/>
  <c r="BG4457" i="1" l="1"/>
  <c r="BH4456" i="1" s="1"/>
  <c r="BI4456" i="1" s="1"/>
  <c r="BF4458" i="1"/>
  <c r="BJ4456" i="1"/>
  <c r="BG4458" i="1" l="1"/>
  <c r="BH4457" i="1" s="1"/>
  <c r="BI4457" i="1" s="1"/>
  <c r="BF4459" i="1"/>
  <c r="BJ4457" i="1"/>
  <c r="BG4459" i="1" l="1"/>
  <c r="BH4458" i="1" s="1"/>
  <c r="BI4458" i="1" s="1"/>
  <c r="BF4460" i="1"/>
  <c r="BJ4458" i="1"/>
  <c r="BG4460" i="1" l="1"/>
  <c r="BH4459" i="1" s="1"/>
  <c r="BI4459" i="1" s="1"/>
  <c r="BF4461" i="1"/>
  <c r="BJ4459" i="1"/>
  <c r="BG4461" i="1" l="1"/>
  <c r="BH4460" i="1" s="1"/>
  <c r="BI4460" i="1" s="1"/>
  <c r="BF4462" i="1"/>
  <c r="BJ4460" i="1"/>
  <c r="BG4462" i="1" l="1"/>
  <c r="BH4461" i="1" s="1"/>
  <c r="BI4461" i="1" s="1"/>
  <c r="BF4463" i="1"/>
  <c r="BJ4461" i="1"/>
  <c r="BG4463" i="1" l="1"/>
  <c r="BH4462" i="1" s="1"/>
  <c r="BI4462" i="1" s="1"/>
  <c r="BF4464" i="1"/>
  <c r="BJ4462" i="1"/>
  <c r="BG4464" i="1" l="1"/>
  <c r="BH4463" i="1" s="1"/>
  <c r="BI4463" i="1" s="1"/>
  <c r="BF4465" i="1"/>
  <c r="BJ4463" i="1"/>
  <c r="BG4465" i="1" l="1"/>
  <c r="BH4464" i="1" s="1"/>
  <c r="BI4464" i="1" s="1"/>
  <c r="BF4466" i="1"/>
  <c r="BJ4464" i="1"/>
  <c r="BG4466" i="1" l="1"/>
  <c r="BH4465" i="1" s="1"/>
  <c r="BI4465" i="1" s="1"/>
  <c r="BF4467" i="1"/>
  <c r="BJ4465" i="1"/>
  <c r="BG4467" i="1" l="1"/>
  <c r="BH4466" i="1" s="1"/>
  <c r="BI4466" i="1" s="1"/>
  <c r="BF4468" i="1"/>
  <c r="BJ4466" i="1"/>
  <c r="BG4468" i="1" l="1"/>
  <c r="BH4467" i="1" s="1"/>
  <c r="BI4467" i="1" s="1"/>
  <c r="BF4469" i="1"/>
  <c r="BJ4467" i="1"/>
  <c r="BG4469" i="1" l="1"/>
  <c r="BH4468" i="1" s="1"/>
  <c r="BI4468" i="1" s="1"/>
  <c r="BF4470" i="1"/>
  <c r="BJ4468" i="1"/>
  <c r="BG4470" i="1" l="1"/>
  <c r="BH4469" i="1" s="1"/>
  <c r="BI4469" i="1" s="1"/>
  <c r="BF4471" i="1"/>
  <c r="BJ4469" i="1"/>
  <c r="BG4471" i="1" l="1"/>
  <c r="BH4470" i="1" s="1"/>
  <c r="BI4470" i="1" s="1"/>
  <c r="BF4472" i="1"/>
  <c r="BJ4470" i="1"/>
  <c r="BG4472" i="1" l="1"/>
  <c r="BH4471" i="1" s="1"/>
  <c r="BI4471" i="1" s="1"/>
  <c r="BF4473" i="1"/>
  <c r="BJ4471" i="1"/>
  <c r="BG4473" i="1" l="1"/>
  <c r="BH4472" i="1" s="1"/>
  <c r="BI4472" i="1" s="1"/>
  <c r="BF4474" i="1"/>
  <c r="BJ4472" i="1"/>
  <c r="BG4474" i="1" l="1"/>
  <c r="BH4473" i="1" s="1"/>
  <c r="BI4473" i="1" s="1"/>
  <c r="BF4475" i="1"/>
  <c r="BJ4473" i="1"/>
  <c r="BG4475" i="1" l="1"/>
  <c r="BH4474" i="1" s="1"/>
  <c r="BI4474" i="1" s="1"/>
  <c r="BF4476" i="1"/>
  <c r="BJ4474" i="1"/>
  <c r="BG4476" i="1" l="1"/>
  <c r="BH4475" i="1" s="1"/>
  <c r="BI4475" i="1" s="1"/>
  <c r="BF4477" i="1"/>
  <c r="BJ4475" i="1"/>
  <c r="BG4477" i="1" l="1"/>
  <c r="BH4476" i="1" s="1"/>
  <c r="BI4476" i="1" s="1"/>
  <c r="BF4478" i="1"/>
  <c r="BJ4476" i="1"/>
  <c r="BG4478" i="1" l="1"/>
  <c r="BH4477" i="1" s="1"/>
  <c r="BI4477" i="1" s="1"/>
  <c r="BF4479" i="1"/>
  <c r="BJ4477" i="1"/>
  <c r="BG4479" i="1" l="1"/>
  <c r="BH4478" i="1" s="1"/>
  <c r="BI4478" i="1" s="1"/>
  <c r="BF4480" i="1"/>
  <c r="BJ4478" i="1"/>
  <c r="BG4480" i="1" l="1"/>
  <c r="BH4479" i="1" s="1"/>
  <c r="BI4479" i="1" s="1"/>
  <c r="BF4481" i="1"/>
  <c r="BJ4479" i="1"/>
  <c r="BG4481" i="1" l="1"/>
  <c r="BH4480" i="1" s="1"/>
  <c r="BI4480" i="1" s="1"/>
  <c r="BF4482" i="1"/>
  <c r="BJ4480" i="1"/>
  <c r="BG4482" i="1" l="1"/>
  <c r="BH4481" i="1" s="1"/>
  <c r="BI4481" i="1" s="1"/>
  <c r="BF4483" i="1"/>
  <c r="BJ4481" i="1"/>
  <c r="BG4483" i="1" l="1"/>
  <c r="BH4482" i="1" s="1"/>
  <c r="BI4482" i="1" s="1"/>
  <c r="BF4484" i="1"/>
  <c r="BJ4482" i="1"/>
  <c r="BG4484" i="1" l="1"/>
  <c r="BH4483" i="1" s="1"/>
  <c r="BI4483" i="1" s="1"/>
  <c r="BF4485" i="1"/>
  <c r="BJ4483" i="1"/>
  <c r="BG4485" i="1" l="1"/>
  <c r="BH4484" i="1" s="1"/>
  <c r="BI4484" i="1" s="1"/>
  <c r="BF4486" i="1"/>
  <c r="BJ4484" i="1"/>
  <c r="BG4486" i="1" l="1"/>
  <c r="BH4485" i="1" s="1"/>
  <c r="BI4485" i="1" s="1"/>
  <c r="BF4487" i="1"/>
  <c r="BJ4485" i="1"/>
  <c r="BG4487" i="1" l="1"/>
  <c r="BH4486" i="1" s="1"/>
  <c r="BI4486" i="1" s="1"/>
  <c r="BF4488" i="1"/>
  <c r="BJ4486" i="1"/>
  <c r="BG4488" i="1" l="1"/>
  <c r="BH4487" i="1" s="1"/>
  <c r="BI4487" i="1" s="1"/>
  <c r="BF4489" i="1"/>
  <c r="BJ4487" i="1"/>
  <c r="BG4489" i="1" l="1"/>
  <c r="BH4488" i="1" s="1"/>
  <c r="BI4488" i="1" s="1"/>
  <c r="BF4490" i="1"/>
  <c r="BJ4488" i="1"/>
  <c r="BG4490" i="1" l="1"/>
  <c r="BH4489" i="1" s="1"/>
  <c r="BI4489" i="1" s="1"/>
  <c r="BF4491" i="1"/>
  <c r="BJ4489" i="1"/>
  <c r="BG4491" i="1" l="1"/>
  <c r="BH4490" i="1" s="1"/>
  <c r="BI4490" i="1" s="1"/>
  <c r="BF4492" i="1"/>
  <c r="BJ4490" i="1"/>
  <c r="BG4492" i="1" l="1"/>
  <c r="BH4491" i="1" s="1"/>
  <c r="BI4491" i="1" s="1"/>
  <c r="BF4493" i="1"/>
  <c r="BJ4491" i="1"/>
  <c r="BG4493" i="1" l="1"/>
  <c r="BH4492" i="1" s="1"/>
  <c r="BI4492" i="1" s="1"/>
  <c r="BF4494" i="1"/>
  <c r="BJ4492" i="1"/>
  <c r="BG4494" i="1" l="1"/>
  <c r="BH4493" i="1" s="1"/>
  <c r="BI4493" i="1" s="1"/>
  <c r="BF4495" i="1"/>
  <c r="BJ4493" i="1"/>
  <c r="BG4495" i="1" l="1"/>
  <c r="BH4494" i="1" s="1"/>
  <c r="BI4494" i="1" s="1"/>
  <c r="BF4496" i="1"/>
  <c r="BJ4494" i="1"/>
  <c r="BG4496" i="1" l="1"/>
  <c r="BH4495" i="1" s="1"/>
  <c r="BI4495" i="1" s="1"/>
  <c r="BF4497" i="1"/>
  <c r="BJ4495" i="1"/>
  <c r="BG4497" i="1" l="1"/>
  <c r="BH4496" i="1" s="1"/>
  <c r="BI4496" i="1" s="1"/>
  <c r="BF4498" i="1"/>
  <c r="BJ4496" i="1"/>
  <c r="BG4498" i="1" l="1"/>
  <c r="BH4497" i="1" s="1"/>
  <c r="BI4497" i="1" s="1"/>
  <c r="BF4499" i="1"/>
  <c r="BJ4497" i="1"/>
  <c r="BG4499" i="1" l="1"/>
  <c r="BH4498" i="1" s="1"/>
  <c r="BI4498" i="1" s="1"/>
  <c r="BF4500" i="1"/>
  <c r="BJ4498" i="1"/>
  <c r="BG4500" i="1" l="1"/>
  <c r="BH4499" i="1" s="1"/>
  <c r="BI4499" i="1" s="1"/>
  <c r="BF4501" i="1"/>
  <c r="BJ4499" i="1"/>
  <c r="BG4501" i="1" l="1"/>
  <c r="BH4500" i="1" s="1"/>
  <c r="BI4500" i="1" s="1"/>
  <c r="BF4502" i="1"/>
  <c r="BJ4500" i="1"/>
  <c r="BG4502" i="1" l="1"/>
  <c r="BH4501" i="1" s="1"/>
  <c r="BI4501" i="1" s="1"/>
  <c r="BF4503" i="1"/>
  <c r="BJ4501" i="1"/>
  <c r="BG4503" i="1" l="1"/>
  <c r="BH4502" i="1" s="1"/>
  <c r="BI4502" i="1" s="1"/>
  <c r="BF4504" i="1"/>
  <c r="BJ4502" i="1"/>
  <c r="BG4504" i="1" l="1"/>
  <c r="BH4503" i="1" s="1"/>
  <c r="BI4503" i="1" s="1"/>
  <c r="BF4505" i="1"/>
  <c r="BJ4503" i="1"/>
  <c r="BG4505" i="1" l="1"/>
  <c r="BH4504" i="1" s="1"/>
  <c r="BI4504" i="1" s="1"/>
  <c r="BF4506" i="1"/>
  <c r="BJ4504" i="1"/>
  <c r="BG4506" i="1" l="1"/>
  <c r="BH4505" i="1" s="1"/>
  <c r="BI4505" i="1" s="1"/>
  <c r="BF4507" i="1"/>
  <c r="BJ4505" i="1"/>
  <c r="BG4507" i="1" l="1"/>
  <c r="BH4506" i="1" s="1"/>
  <c r="BI4506" i="1" s="1"/>
  <c r="BF4508" i="1"/>
  <c r="BJ4506" i="1"/>
  <c r="BG4508" i="1" l="1"/>
  <c r="BH4507" i="1" s="1"/>
  <c r="BI4507" i="1" s="1"/>
  <c r="BF4509" i="1"/>
  <c r="BJ4507" i="1"/>
  <c r="BG4509" i="1" l="1"/>
  <c r="BH4508" i="1" s="1"/>
  <c r="BI4508" i="1" s="1"/>
  <c r="BF4510" i="1"/>
  <c r="BJ4508" i="1"/>
  <c r="BG4510" i="1" l="1"/>
  <c r="BH4509" i="1" s="1"/>
  <c r="BI4509" i="1" s="1"/>
  <c r="BF4511" i="1"/>
  <c r="BJ4509" i="1"/>
  <c r="BG4511" i="1" l="1"/>
  <c r="BH4510" i="1" s="1"/>
  <c r="BI4510" i="1" s="1"/>
  <c r="BF4512" i="1"/>
  <c r="BJ4510" i="1"/>
  <c r="BG4512" i="1" l="1"/>
  <c r="BH4511" i="1" s="1"/>
  <c r="BI4511" i="1" s="1"/>
  <c r="BF4513" i="1"/>
  <c r="BJ4511" i="1"/>
  <c r="BG4513" i="1" l="1"/>
  <c r="BH4512" i="1" s="1"/>
  <c r="BI4512" i="1" s="1"/>
  <c r="BF4514" i="1"/>
  <c r="BJ4512" i="1"/>
  <c r="BG4514" i="1" l="1"/>
  <c r="BH4513" i="1" s="1"/>
  <c r="BI4513" i="1" s="1"/>
  <c r="BF4515" i="1"/>
  <c r="BJ4513" i="1"/>
  <c r="BG4515" i="1" l="1"/>
  <c r="BH4514" i="1" s="1"/>
  <c r="BI4514" i="1" s="1"/>
  <c r="BF4516" i="1"/>
  <c r="BJ4514" i="1"/>
  <c r="BG4516" i="1" l="1"/>
  <c r="BH4515" i="1" s="1"/>
  <c r="BI4515" i="1" s="1"/>
  <c r="BF4517" i="1"/>
  <c r="BJ4515" i="1"/>
  <c r="BG4517" i="1" l="1"/>
  <c r="BH4516" i="1" s="1"/>
  <c r="BI4516" i="1" s="1"/>
  <c r="BF4518" i="1"/>
  <c r="BJ4516" i="1"/>
  <c r="BG4518" i="1" l="1"/>
  <c r="BH4517" i="1" s="1"/>
  <c r="BI4517" i="1" s="1"/>
  <c r="BF4519" i="1"/>
  <c r="BJ4517" i="1"/>
  <c r="BG4519" i="1" l="1"/>
  <c r="BH4518" i="1" s="1"/>
  <c r="BI4518" i="1" s="1"/>
  <c r="BF4520" i="1"/>
  <c r="BJ4518" i="1"/>
  <c r="BG4520" i="1" l="1"/>
  <c r="BH4519" i="1" s="1"/>
  <c r="BI4519" i="1" s="1"/>
  <c r="BF4521" i="1"/>
  <c r="BJ4519" i="1"/>
  <c r="BG4521" i="1" l="1"/>
  <c r="BH4520" i="1" s="1"/>
  <c r="BI4520" i="1" s="1"/>
  <c r="BF4522" i="1"/>
  <c r="BJ4520" i="1"/>
  <c r="BG4522" i="1" l="1"/>
  <c r="BH4521" i="1" s="1"/>
  <c r="BI4521" i="1" s="1"/>
  <c r="BF4523" i="1"/>
  <c r="BJ4521" i="1"/>
  <c r="BG4523" i="1" l="1"/>
  <c r="BH4522" i="1" s="1"/>
  <c r="BI4522" i="1" s="1"/>
  <c r="BF4524" i="1"/>
  <c r="BJ4522" i="1"/>
  <c r="BG4524" i="1" l="1"/>
  <c r="BH4523" i="1" s="1"/>
  <c r="BI4523" i="1" s="1"/>
  <c r="BF4525" i="1"/>
  <c r="BJ4523" i="1"/>
  <c r="BG4525" i="1" l="1"/>
  <c r="BH4524" i="1" s="1"/>
  <c r="BI4524" i="1" s="1"/>
  <c r="BF4526" i="1"/>
  <c r="BJ4524" i="1"/>
  <c r="BG4526" i="1" l="1"/>
  <c r="BH4525" i="1" s="1"/>
  <c r="BI4525" i="1" s="1"/>
  <c r="BF4527" i="1"/>
  <c r="BJ4525" i="1"/>
  <c r="BG4527" i="1" l="1"/>
  <c r="BH4526" i="1" s="1"/>
  <c r="BI4526" i="1" s="1"/>
  <c r="BF4528" i="1"/>
  <c r="BJ4526" i="1"/>
  <c r="BG4528" i="1" l="1"/>
  <c r="BH4527" i="1" s="1"/>
  <c r="BI4527" i="1" s="1"/>
  <c r="BF4529" i="1"/>
  <c r="BJ4527" i="1"/>
  <c r="BG4529" i="1" l="1"/>
  <c r="BH4528" i="1" s="1"/>
  <c r="BI4528" i="1" s="1"/>
  <c r="BF4530" i="1"/>
  <c r="BJ4528" i="1"/>
  <c r="BG4530" i="1" l="1"/>
  <c r="BH4529" i="1" s="1"/>
  <c r="BI4529" i="1" s="1"/>
  <c r="BF4531" i="1"/>
  <c r="BJ4529" i="1"/>
  <c r="BG4531" i="1" l="1"/>
  <c r="BH4530" i="1" s="1"/>
  <c r="BI4530" i="1" s="1"/>
  <c r="BF4532" i="1"/>
  <c r="BJ4530" i="1"/>
  <c r="BG4532" i="1" l="1"/>
  <c r="BH4531" i="1" s="1"/>
  <c r="BI4531" i="1" s="1"/>
  <c r="BF4533" i="1"/>
  <c r="BJ4531" i="1"/>
  <c r="BG4533" i="1" l="1"/>
  <c r="BH4532" i="1" s="1"/>
  <c r="BI4532" i="1" s="1"/>
  <c r="BF4534" i="1"/>
  <c r="BJ4532" i="1"/>
  <c r="BG4534" i="1" l="1"/>
  <c r="BH4533" i="1" s="1"/>
  <c r="BI4533" i="1" s="1"/>
  <c r="BF4535" i="1"/>
  <c r="BJ4533" i="1"/>
  <c r="BG4535" i="1" l="1"/>
  <c r="BH4534" i="1" s="1"/>
  <c r="BI4534" i="1" s="1"/>
  <c r="BF4536" i="1"/>
  <c r="BJ4534" i="1"/>
  <c r="BG4536" i="1" l="1"/>
  <c r="BH4535" i="1" s="1"/>
  <c r="BI4535" i="1" s="1"/>
  <c r="BF4537" i="1"/>
  <c r="BJ4535" i="1"/>
  <c r="BG4537" i="1" l="1"/>
  <c r="BH4536" i="1" s="1"/>
  <c r="BI4536" i="1" s="1"/>
  <c r="BF4538" i="1"/>
  <c r="BJ4536" i="1"/>
  <c r="BG4538" i="1" l="1"/>
  <c r="BH4537" i="1" s="1"/>
  <c r="BI4537" i="1" s="1"/>
  <c r="BF4539" i="1"/>
  <c r="BJ4537" i="1"/>
  <c r="BG4539" i="1" l="1"/>
  <c r="BH4538" i="1" s="1"/>
  <c r="BI4538" i="1" s="1"/>
  <c r="BF4540" i="1"/>
  <c r="BJ4538" i="1"/>
  <c r="BG4540" i="1" l="1"/>
  <c r="BH4539" i="1" s="1"/>
  <c r="BI4539" i="1" s="1"/>
  <c r="BF4541" i="1"/>
  <c r="BJ4539" i="1"/>
  <c r="BG4541" i="1" l="1"/>
  <c r="BH4540" i="1" s="1"/>
  <c r="BI4540" i="1" s="1"/>
  <c r="BF4542" i="1"/>
  <c r="BJ4540" i="1"/>
  <c r="BG4542" i="1" l="1"/>
  <c r="BH4541" i="1" s="1"/>
  <c r="BI4541" i="1" s="1"/>
  <c r="BF4543" i="1"/>
  <c r="BJ4541" i="1"/>
  <c r="BG4543" i="1" l="1"/>
  <c r="BH4542" i="1" s="1"/>
  <c r="BI4542" i="1" s="1"/>
  <c r="BF4544" i="1"/>
  <c r="BJ4542" i="1"/>
  <c r="BG4544" i="1" l="1"/>
  <c r="BH4543" i="1" s="1"/>
  <c r="BI4543" i="1" s="1"/>
  <c r="BF4545" i="1"/>
  <c r="BJ4543" i="1"/>
  <c r="BG4545" i="1" l="1"/>
  <c r="BH4544" i="1" s="1"/>
  <c r="BI4544" i="1" s="1"/>
  <c r="BF4546" i="1"/>
  <c r="BJ4544" i="1"/>
  <c r="BG4546" i="1" l="1"/>
  <c r="BH4545" i="1" s="1"/>
  <c r="BI4545" i="1" s="1"/>
  <c r="BF4547" i="1"/>
  <c r="BJ4545" i="1"/>
  <c r="BG4547" i="1" l="1"/>
  <c r="BH4546" i="1" s="1"/>
  <c r="BI4546" i="1" s="1"/>
  <c r="BF4548" i="1"/>
  <c r="BJ4546" i="1"/>
  <c r="BG4548" i="1" l="1"/>
  <c r="BH4547" i="1" s="1"/>
  <c r="BI4547" i="1" s="1"/>
  <c r="BF4549" i="1"/>
  <c r="BJ4547" i="1"/>
  <c r="BG4549" i="1" l="1"/>
  <c r="BH4548" i="1" s="1"/>
  <c r="BI4548" i="1" s="1"/>
  <c r="BF4550" i="1"/>
  <c r="BJ4548" i="1"/>
  <c r="BG4550" i="1" l="1"/>
  <c r="BH4549" i="1" s="1"/>
  <c r="BI4549" i="1" s="1"/>
  <c r="BF4551" i="1"/>
  <c r="BJ4549" i="1"/>
  <c r="BG4551" i="1" l="1"/>
  <c r="BH4550" i="1" s="1"/>
  <c r="BI4550" i="1" s="1"/>
  <c r="BF4552" i="1"/>
  <c r="BJ4550" i="1"/>
  <c r="BG4552" i="1" l="1"/>
  <c r="BH4551" i="1" s="1"/>
  <c r="BI4551" i="1" s="1"/>
  <c r="BF4553" i="1"/>
  <c r="BJ4551" i="1"/>
  <c r="BG4553" i="1" l="1"/>
  <c r="BH4552" i="1" s="1"/>
  <c r="BI4552" i="1" s="1"/>
  <c r="BF4554" i="1"/>
  <c r="BJ4552" i="1"/>
  <c r="BG4554" i="1" l="1"/>
  <c r="BH4553" i="1" s="1"/>
  <c r="BI4553" i="1" s="1"/>
  <c r="BF4555" i="1"/>
  <c r="BJ4553" i="1"/>
  <c r="BG4555" i="1" l="1"/>
  <c r="BH4554" i="1" s="1"/>
  <c r="BI4554" i="1" s="1"/>
  <c r="BF4556" i="1"/>
  <c r="BJ4554" i="1"/>
  <c r="BG4556" i="1" l="1"/>
  <c r="BH4555" i="1" s="1"/>
  <c r="BI4555" i="1" s="1"/>
  <c r="BF4557" i="1"/>
  <c r="BJ4555" i="1"/>
  <c r="BG4557" i="1" l="1"/>
  <c r="BH4556" i="1" s="1"/>
  <c r="BI4556" i="1" s="1"/>
  <c r="BF4558" i="1"/>
  <c r="BJ4556" i="1"/>
  <c r="BG4558" i="1" l="1"/>
  <c r="BH4557" i="1" s="1"/>
  <c r="BI4557" i="1" s="1"/>
  <c r="BF4559" i="1"/>
  <c r="BJ4557" i="1"/>
  <c r="BG4559" i="1" l="1"/>
  <c r="BH4558" i="1" s="1"/>
  <c r="BI4558" i="1" s="1"/>
  <c r="BF4560" i="1"/>
  <c r="BJ4558" i="1"/>
  <c r="BG4560" i="1" l="1"/>
  <c r="BH4559" i="1" s="1"/>
  <c r="BI4559" i="1" s="1"/>
  <c r="BF4561" i="1"/>
  <c r="BJ4559" i="1"/>
  <c r="BG4561" i="1" l="1"/>
  <c r="BH4560" i="1" s="1"/>
  <c r="BI4560" i="1" s="1"/>
  <c r="BF4562" i="1"/>
  <c r="BJ4560" i="1"/>
  <c r="BG4562" i="1" l="1"/>
  <c r="BH4561" i="1" s="1"/>
  <c r="BI4561" i="1" s="1"/>
  <c r="BF4563" i="1"/>
  <c r="BJ4561" i="1"/>
  <c r="BG4563" i="1" l="1"/>
  <c r="BH4562" i="1" s="1"/>
  <c r="BI4562" i="1" s="1"/>
  <c r="BF4564" i="1"/>
  <c r="BJ4562" i="1"/>
  <c r="BG4564" i="1" l="1"/>
  <c r="BH4563" i="1" s="1"/>
  <c r="BI4563" i="1" s="1"/>
  <c r="BF4565" i="1"/>
  <c r="BJ4563" i="1"/>
  <c r="BG4565" i="1" l="1"/>
  <c r="BH4564" i="1" s="1"/>
  <c r="BI4564" i="1" s="1"/>
  <c r="BF4566" i="1"/>
  <c r="BJ4564" i="1"/>
  <c r="BG4566" i="1" l="1"/>
  <c r="BH4565" i="1" s="1"/>
  <c r="BI4565" i="1" s="1"/>
  <c r="BF4567" i="1"/>
  <c r="BJ4565" i="1"/>
  <c r="BG4567" i="1" l="1"/>
  <c r="BH4566" i="1" s="1"/>
  <c r="BI4566" i="1" s="1"/>
  <c r="BF4568" i="1"/>
  <c r="BJ4566" i="1"/>
  <c r="BG4568" i="1" l="1"/>
  <c r="BH4567" i="1" s="1"/>
  <c r="BI4567" i="1" s="1"/>
  <c r="BF4569" i="1"/>
  <c r="BJ4567" i="1"/>
  <c r="BG4569" i="1" l="1"/>
  <c r="BH4568" i="1" s="1"/>
  <c r="BI4568" i="1" s="1"/>
  <c r="BF4570" i="1"/>
  <c r="BJ4568" i="1"/>
  <c r="BG4570" i="1" l="1"/>
  <c r="BH4569" i="1" s="1"/>
  <c r="BI4569" i="1" s="1"/>
  <c r="BF4571" i="1"/>
  <c r="BJ4569" i="1"/>
  <c r="BG4571" i="1" l="1"/>
  <c r="BH4570" i="1" s="1"/>
  <c r="BI4570" i="1" s="1"/>
  <c r="BF4572" i="1"/>
  <c r="BJ4570" i="1"/>
  <c r="BG4572" i="1" l="1"/>
  <c r="BH4571" i="1" s="1"/>
  <c r="BI4571" i="1" s="1"/>
  <c r="BF4573" i="1"/>
  <c r="BJ4571" i="1"/>
  <c r="BG4573" i="1" l="1"/>
  <c r="BH4572" i="1" s="1"/>
  <c r="BI4572" i="1" s="1"/>
  <c r="BF4574" i="1"/>
  <c r="BJ4572" i="1"/>
  <c r="BG4574" i="1" l="1"/>
  <c r="BH4573" i="1" s="1"/>
  <c r="BI4573" i="1" s="1"/>
  <c r="BF4575" i="1"/>
  <c r="BJ4573" i="1"/>
  <c r="BG4575" i="1" l="1"/>
  <c r="BH4574" i="1" s="1"/>
  <c r="BI4574" i="1" s="1"/>
  <c r="BF4576" i="1"/>
  <c r="BJ4574" i="1"/>
  <c r="BG4576" i="1" l="1"/>
  <c r="BH4575" i="1" s="1"/>
  <c r="BI4575" i="1" s="1"/>
  <c r="BF4577" i="1"/>
  <c r="BJ4575" i="1"/>
  <c r="BG4577" i="1" l="1"/>
  <c r="BH4576" i="1" s="1"/>
  <c r="BI4576" i="1" s="1"/>
  <c r="BF4578" i="1"/>
  <c r="BJ4576" i="1"/>
  <c r="BG4578" i="1" l="1"/>
  <c r="BH4577" i="1" s="1"/>
  <c r="BI4577" i="1" s="1"/>
  <c r="BF4579" i="1"/>
  <c r="BJ4577" i="1"/>
  <c r="BG4579" i="1" l="1"/>
  <c r="BH4578" i="1" s="1"/>
  <c r="BI4578" i="1" s="1"/>
  <c r="BF4580" i="1"/>
  <c r="BJ4578" i="1"/>
  <c r="BG4580" i="1" l="1"/>
  <c r="BH4579" i="1" s="1"/>
  <c r="BI4579" i="1" s="1"/>
  <c r="BF4581" i="1"/>
  <c r="BJ4579" i="1"/>
  <c r="BG4581" i="1" l="1"/>
  <c r="BH4580" i="1" s="1"/>
  <c r="BI4580" i="1" s="1"/>
  <c r="BF4582" i="1"/>
  <c r="BJ4580" i="1"/>
  <c r="BG4582" i="1" l="1"/>
  <c r="BH4581" i="1" s="1"/>
  <c r="BI4581" i="1" s="1"/>
  <c r="BF4583" i="1"/>
  <c r="BJ4581" i="1"/>
  <c r="BG4583" i="1" l="1"/>
  <c r="BH4582" i="1" s="1"/>
  <c r="BI4582" i="1" s="1"/>
  <c r="BF4584" i="1"/>
  <c r="BJ4582" i="1"/>
  <c r="BG4584" i="1" l="1"/>
  <c r="BH4583" i="1" s="1"/>
  <c r="BI4583" i="1" s="1"/>
  <c r="BF4585" i="1"/>
  <c r="BJ4583" i="1"/>
  <c r="BG4585" i="1" l="1"/>
  <c r="BH4584" i="1" s="1"/>
  <c r="BI4584" i="1" s="1"/>
  <c r="BF4586" i="1"/>
  <c r="BJ4584" i="1"/>
  <c r="BG4586" i="1" l="1"/>
  <c r="BH4585" i="1" s="1"/>
  <c r="BI4585" i="1" s="1"/>
  <c r="BF4587" i="1"/>
  <c r="BJ4585" i="1"/>
  <c r="BG4587" i="1" l="1"/>
  <c r="BH4586" i="1" s="1"/>
  <c r="BI4586" i="1" s="1"/>
  <c r="BF4588" i="1"/>
  <c r="BJ4586" i="1"/>
  <c r="BG4588" i="1" l="1"/>
  <c r="BH4587" i="1" s="1"/>
  <c r="BI4587" i="1" s="1"/>
  <c r="BF4589" i="1"/>
  <c r="BJ4587" i="1"/>
  <c r="BG4589" i="1" l="1"/>
  <c r="BH4588" i="1" s="1"/>
  <c r="BI4588" i="1" s="1"/>
  <c r="BF4590" i="1"/>
  <c r="BJ4588" i="1"/>
  <c r="BG4590" i="1" l="1"/>
  <c r="BH4589" i="1" s="1"/>
  <c r="BI4589" i="1" s="1"/>
  <c r="BF4591" i="1"/>
  <c r="BJ4589" i="1"/>
  <c r="BG4591" i="1" l="1"/>
  <c r="BH4590" i="1" s="1"/>
  <c r="BI4590" i="1" s="1"/>
  <c r="BF4592" i="1"/>
  <c r="BJ4590" i="1"/>
  <c r="BG4592" i="1" l="1"/>
  <c r="BH4591" i="1" s="1"/>
  <c r="BI4591" i="1" s="1"/>
  <c r="BF4593" i="1"/>
  <c r="BJ4591" i="1"/>
  <c r="BG4593" i="1" l="1"/>
  <c r="BH4592" i="1" s="1"/>
  <c r="BI4592" i="1" s="1"/>
  <c r="BF4594" i="1"/>
  <c r="BJ4592" i="1"/>
  <c r="BG4594" i="1" l="1"/>
  <c r="BH4593" i="1" s="1"/>
  <c r="BI4593" i="1" s="1"/>
  <c r="BF4595" i="1"/>
  <c r="BJ4593" i="1"/>
  <c r="BG4595" i="1" l="1"/>
  <c r="BH4594" i="1" s="1"/>
  <c r="BI4594" i="1" s="1"/>
  <c r="BF4596" i="1"/>
  <c r="BJ4594" i="1"/>
  <c r="BG4596" i="1" l="1"/>
  <c r="BH4595" i="1" s="1"/>
  <c r="BI4595" i="1" s="1"/>
  <c r="BF4597" i="1"/>
  <c r="BJ4595" i="1"/>
  <c r="BG4597" i="1" l="1"/>
  <c r="BH4596" i="1" s="1"/>
  <c r="BI4596" i="1" s="1"/>
  <c r="BF4598" i="1"/>
  <c r="BJ4596" i="1"/>
  <c r="BG4598" i="1" l="1"/>
  <c r="BH4597" i="1" s="1"/>
  <c r="BI4597" i="1" s="1"/>
  <c r="BF4599" i="1"/>
  <c r="BJ4597" i="1"/>
  <c r="BG4599" i="1" l="1"/>
  <c r="BH4598" i="1" s="1"/>
  <c r="BI4598" i="1" s="1"/>
  <c r="BF4600" i="1"/>
  <c r="BJ4598" i="1"/>
  <c r="BG4600" i="1" l="1"/>
  <c r="BH4599" i="1" s="1"/>
  <c r="BI4599" i="1" s="1"/>
  <c r="BF4601" i="1"/>
  <c r="BJ4599" i="1"/>
  <c r="BG4601" i="1" l="1"/>
  <c r="BH4600" i="1" s="1"/>
  <c r="BI4600" i="1" s="1"/>
  <c r="BF4602" i="1"/>
  <c r="BJ4600" i="1"/>
  <c r="BG4602" i="1" l="1"/>
  <c r="BH4601" i="1" s="1"/>
  <c r="BI4601" i="1" s="1"/>
  <c r="BF4603" i="1"/>
  <c r="BJ4601" i="1"/>
  <c r="BG4603" i="1" l="1"/>
  <c r="BH4602" i="1" s="1"/>
  <c r="BI4602" i="1" s="1"/>
  <c r="BF4604" i="1"/>
  <c r="BJ4602" i="1"/>
  <c r="BG4604" i="1" l="1"/>
  <c r="BH4603" i="1" s="1"/>
  <c r="BI4603" i="1" s="1"/>
  <c r="BF4605" i="1"/>
  <c r="BJ4603" i="1"/>
  <c r="BG4605" i="1" l="1"/>
  <c r="BH4604" i="1" s="1"/>
  <c r="BI4604" i="1" s="1"/>
  <c r="BF4606" i="1"/>
  <c r="BJ4604" i="1"/>
  <c r="BG4606" i="1" l="1"/>
  <c r="BH4605" i="1" s="1"/>
  <c r="BI4605" i="1" s="1"/>
  <c r="BF4607" i="1"/>
  <c r="BJ4605" i="1"/>
  <c r="BG4607" i="1" l="1"/>
  <c r="BH4606" i="1" s="1"/>
  <c r="BI4606" i="1" s="1"/>
  <c r="BF4608" i="1"/>
  <c r="BJ4606" i="1"/>
  <c r="BG4608" i="1" l="1"/>
  <c r="BH4607" i="1" s="1"/>
  <c r="BI4607" i="1" s="1"/>
  <c r="BF4609" i="1"/>
  <c r="BJ4607" i="1"/>
  <c r="BG4609" i="1" l="1"/>
  <c r="BH4608" i="1" s="1"/>
  <c r="BI4608" i="1" s="1"/>
  <c r="BF4610" i="1"/>
  <c r="BJ4608" i="1"/>
  <c r="BG4610" i="1" l="1"/>
  <c r="BH4609" i="1" s="1"/>
  <c r="BI4609" i="1" s="1"/>
  <c r="BF4611" i="1"/>
  <c r="BJ4609" i="1"/>
  <c r="BG4611" i="1" l="1"/>
  <c r="BH4610" i="1" s="1"/>
  <c r="BI4610" i="1" s="1"/>
  <c r="BF4612" i="1"/>
  <c r="BJ4610" i="1"/>
  <c r="BG4612" i="1" l="1"/>
  <c r="BH4611" i="1" s="1"/>
  <c r="BI4611" i="1" s="1"/>
  <c r="BF4613" i="1"/>
  <c r="BJ4611" i="1"/>
  <c r="BG4613" i="1" l="1"/>
  <c r="BH4612" i="1" s="1"/>
  <c r="BI4612" i="1" s="1"/>
  <c r="BF4614" i="1"/>
  <c r="BJ4612" i="1"/>
  <c r="BG4614" i="1" l="1"/>
  <c r="BH4613" i="1" s="1"/>
  <c r="BI4613" i="1" s="1"/>
  <c r="BF4615" i="1"/>
  <c r="BJ4613" i="1"/>
  <c r="BG4615" i="1" l="1"/>
  <c r="BH4614" i="1" s="1"/>
  <c r="BI4614" i="1" s="1"/>
  <c r="BF4616" i="1"/>
  <c r="BJ4614" i="1"/>
  <c r="BG4616" i="1" l="1"/>
  <c r="BH4615" i="1" s="1"/>
  <c r="BI4615" i="1" s="1"/>
  <c r="BF4617" i="1"/>
  <c r="BJ4615" i="1"/>
  <c r="BG4617" i="1" l="1"/>
  <c r="BH4616" i="1" s="1"/>
  <c r="BI4616" i="1" s="1"/>
  <c r="BF4618" i="1"/>
  <c r="BJ4616" i="1"/>
  <c r="BG4618" i="1" l="1"/>
  <c r="BH4617" i="1" s="1"/>
  <c r="BI4617" i="1" s="1"/>
  <c r="BF4619" i="1"/>
  <c r="BJ4617" i="1"/>
  <c r="BG4619" i="1" l="1"/>
  <c r="BH4618" i="1" s="1"/>
  <c r="BI4618" i="1" s="1"/>
  <c r="BF4620" i="1"/>
  <c r="BJ4618" i="1"/>
  <c r="BG4620" i="1" l="1"/>
  <c r="BH4619" i="1" s="1"/>
  <c r="BI4619" i="1" s="1"/>
  <c r="BF4621" i="1"/>
  <c r="BJ4619" i="1"/>
  <c r="BG4621" i="1" l="1"/>
  <c r="BH4620" i="1" s="1"/>
  <c r="BI4620" i="1" s="1"/>
  <c r="BF4622" i="1"/>
  <c r="BJ4620" i="1"/>
  <c r="BG4622" i="1" l="1"/>
  <c r="BH4621" i="1" s="1"/>
  <c r="BI4621" i="1" s="1"/>
  <c r="BF4623" i="1"/>
  <c r="BJ4621" i="1"/>
  <c r="BG4623" i="1" l="1"/>
  <c r="BH4622" i="1" s="1"/>
  <c r="BI4622" i="1" s="1"/>
  <c r="BF4624" i="1"/>
  <c r="BJ4622" i="1"/>
  <c r="BG4624" i="1" l="1"/>
  <c r="BH4623" i="1" s="1"/>
  <c r="BI4623" i="1" s="1"/>
  <c r="BF4625" i="1"/>
  <c r="BJ4623" i="1"/>
  <c r="BG4625" i="1" l="1"/>
  <c r="BH4624" i="1" s="1"/>
  <c r="BI4624" i="1" s="1"/>
  <c r="BF4626" i="1"/>
  <c r="BJ4624" i="1"/>
  <c r="BG4626" i="1" l="1"/>
  <c r="BH4625" i="1" s="1"/>
  <c r="BI4625" i="1" s="1"/>
  <c r="BF4627" i="1"/>
  <c r="BJ4625" i="1"/>
  <c r="BG4627" i="1" l="1"/>
  <c r="BH4626" i="1" s="1"/>
  <c r="BI4626" i="1" s="1"/>
  <c r="BF4628" i="1"/>
  <c r="BJ4626" i="1"/>
  <c r="BG4628" i="1" l="1"/>
  <c r="BH4627" i="1" s="1"/>
  <c r="BI4627" i="1" s="1"/>
  <c r="BF4629" i="1"/>
  <c r="BJ4627" i="1"/>
  <c r="BG4629" i="1" l="1"/>
  <c r="BH4628" i="1" s="1"/>
  <c r="BI4628" i="1" s="1"/>
  <c r="BF4630" i="1"/>
  <c r="BJ4628" i="1"/>
  <c r="BG4630" i="1" l="1"/>
  <c r="BH4629" i="1" s="1"/>
  <c r="BI4629" i="1" s="1"/>
  <c r="BF4631" i="1"/>
  <c r="BJ4629" i="1"/>
  <c r="BG4631" i="1" l="1"/>
  <c r="BH4630" i="1" s="1"/>
  <c r="BI4630" i="1" s="1"/>
  <c r="BF4632" i="1"/>
  <c r="BJ4630" i="1"/>
  <c r="BG4632" i="1" l="1"/>
  <c r="BH4631" i="1" s="1"/>
  <c r="BI4631" i="1" s="1"/>
  <c r="BF4633" i="1"/>
  <c r="BJ4631" i="1"/>
  <c r="BG4633" i="1" l="1"/>
  <c r="BH4632" i="1" s="1"/>
  <c r="BI4632" i="1" s="1"/>
  <c r="BF4634" i="1"/>
  <c r="BJ4632" i="1"/>
  <c r="BG4634" i="1" l="1"/>
  <c r="BH4633" i="1" s="1"/>
  <c r="BI4633" i="1" s="1"/>
  <c r="BF4635" i="1"/>
  <c r="BJ4633" i="1"/>
  <c r="BG4635" i="1" l="1"/>
  <c r="BH4634" i="1" s="1"/>
  <c r="BI4634" i="1" s="1"/>
  <c r="BF4636" i="1"/>
  <c r="BJ4634" i="1"/>
  <c r="BG4636" i="1" l="1"/>
  <c r="BH4635" i="1" s="1"/>
  <c r="BI4635" i="1" s="1"/>
  <c r="BF4637" i="1"/>
  <c r="BJ4635" i="1"/>
  <c r="BG4637" i="1" l="1"/>
  <c r="BH4636" i="1" s="1"/>
  <c r="BI4636" i="1" s="1"/>
  <c r="BF4638" i="1"/>
  <c r="BJ4636" i="1"/>
  <c r="BG4638" i="1" l="1"/>
  <c r="BH4637" i="1" s="1"/>
  <c r="BI4637" i="1" s="1"/>
  <c r="BF4639" i="1"/>
  <c r="BJ4637" i="1"/>
  <c r="BG4639" i="1" l="1"/>
  <c r="BH4638" i="1" s="1"/>
  <c r="BI4638" i="1" s="1"/>
  <c r="BF4640" i="1"/>
  <c r="BJ4638" i="1"/>
  <c r="BG4640" i="1" l="1"/>
  <c r="BH4639" i="1" s="1"/>
  <c r="BI4639" i="1" s="1"/>
  <c r="BF4641" i="1"/>
  <c r="BJ4639" i="1"/>
  <c r="BG4641" i="1" l="1"/>
  <c r="BH4640" i="1" s="1"/>
  <c r="BI4640" i="1" s="1"/>
  <c r="BF4642" i="1"/>
  <c r="BJ4640" i="1"/>
  <c r="BG4642" i="1" l="1"/>
  <c r="BH4641" i="1" s="1"/>
  <c r="BI4641" i="1" s="1"/>
  <c r="BF4643" i="1"/>
  <c r="BJ4641" i="1"/>
  <c r="BG4643" i="1" l="1"/>
  <c r="BH4642" i="1" s="1"/>
  <c r="BI4642" i="1" s="1"/>
  <c r="BF4644" i="1"/>
  <c r="BJ4642" i="1"/>
  <c r="BG4644" i="1" l="1"/>
  <c r="BH4643" i="1" s="1"/>
  <c r="BI4643" i="1" s="1"/>
  <c r="BF4645" i="1"/>
  <c r="BJ4643" i="1"/>
  <c r="BG4645" i="1" l="1"/>
  <c r="BH4644" i="1" s="1"/>
  <c r="BI4644" i="1" s="1"/>
  <c r="BF4646" i="1"/>
  <c r="BJ4644" i="1"/>
  <c r="BG4646" i="1" l="1"/>
  <c r="BH4645" i="1" s="1"/>
  <c r="BI4645" i="1" s="1"/>
  <c r="BF4647" i="1"/>
  <c r="BJ4645" i="1"/>
  <c r="BG4647" i="1" l="1"/>
  <c r="BH4646" i="1" s="1"/>
  <c r="BI4646" i="1" s="1"/>
  <c r="BF4648" i="1"/>
  <c r="BJ4646" i="1"/>
  <c r="BG4648" i="1" l="1"/>
  <c r="BH4647" i="1" s="1"/>
  <c r="BI4647" i="1" s="1"/>
  <c r="BF4649" i="1"/>
  <c r="BJ4647" i="1"/>
  <c r="BG4649" i="1" l="1"/>
  <c r="BH4648" i="1" s="1"/>
  <c r="BI4648" i="1" s="1"/>
  <c r="BF4650" i="1"/>
  <c r="BJ4648" i="1"/>
  <c r="BG4650" i="1" l="1"/>
  <c r="BF4651" i="1"/>
  <c r="BJ4649" i="1"/>
  <c r="BJ4650" i="1" l="1"/>
  <c r="BH4649" i="1"/>
  <c r="BI4649" i="1" s="1"/>
  <c r="BG4651" i="1"/>
  <c r="BF4652" i="1"/>
  <c r="BJ4651" i="1" l="1"/>
  <c r="BG4652" i="1"/>
  <c r="BF4653" i="1"/>
  <c r="BH4650" i="1"/>
  <c r="BI4650" i="1" s="1"/>
  <c r="BG4653" i="1" l="1"/>
  <c r="BH4652" i="1" s="1"/>
  <c r="BI4652" i="1" s="1"/>
  <c r="BF4654" i="1"/>
  <c r="BJ4652" i="1"/>
  <c r="BH4651" i="1"/>
  <c r="BI4651" i="1" s="1"/>
  <c r="BG4654" i="1" l="1"/>
  <c r="BH4653" i="1" s="1"/>
  <c r="BI4653" i="1" s="1"/>
  <c r="BF4655" i="1"/>
  <c r="BJ4653" i="1"/>
  <c r="BG4655" i="1" l="1"/>
  <c r="BH4654" i="1" s="1"/>
  <c r="BI4654" i="1" s="1"/>
  <c r="BF4656" i="1"/>
  <c r="BJ4654" i="1"/>
  <c r="BG4656" i="1" l="1"/>
  <c r="BH4655" i="1" s="1"/>
  <c r="BI4655" i="1" s="1"/>
  <c r="BF4657" i="1"/>
  <c r="BJ4655" i="1"/>
  <c r="BG4657" i="1" l="1"/>
  <c r="BH4656" i="1" s="1"/>
  <c r="BI4656" i="1" s="1"/>
  <c r="BF4658" i="1"/>
  <c r="BJ4656" i="1"/>
  <c r="BG4658" i="1" l="1"/>
  <c r="BH4657" i="1" s="1"/>
  <c r="BI4657" i="1" s="1"/>
  <c r="BF4659" i="1"/>
  <c r="BJ4657" i="1"/>
  <c r="BG4659" i="1" l="1"/>
  <c r="BH4658" i="1" s="1"/>
  <c r="BI4658" i="1" s="1"/>
  <c r="BF4660" i="1"/>
  <c r="BJ4658" i="1"/>
  <c r="BG4660" i="1" l="1"/>
  <c r="BH4659" i="1" s="1"/>
  <c r="BI4659" i="1" s="1"/>
  <c r="BF4661" i="1"/>
  <c r="BJ4659" i="1"/>
  <c r="BG4661" i="1" l="1"/>
  <c r="BH4660" i="1" s="1"/>
  <c r="BI4660" i="1" s="1"/>
  <c r="BF4662" i="1"/>
  <c r="BJ4660" i="1"/>
  <c r="BG4662" i="1" l="1"/>
  <c r="BH4661" i="1" s="1"/>
  <c r="BI4661" i="1" s="1"/>
  <c r="BF4663" i="1"/>
  <c r="BJ4661" i="1"/>
  <c r="BG4663" i="1" l="1"/>
  <c r="BH4662" i="1" s="1"/>
  <c r="BI4662" i="1" s="1"/>
  <c r="BF4664" i="1"/>
  <c r="BJ4662" i="1"/>
  <c r="BG4664" i="1" l="1"/>
  <c r="BH4663" i="1" s="1"/>
  <c r="BI4663" i="1" s="1"/>
  <c r="BF4665" i="1"/>
  <c r="BJ4663" i="1"/>
  <c r="BG4665" i="1" l="1"/>
  <c r="BH4664" i="1" s="1"/>
  <c r="BI4664" i="1" s="1"/>
  <c r="BF4666" i="1"/>
  <c r="BJ4664" i="1"/>
  <c r="BG4666" i="1" l="1"/>
  <c r="BH4665" i="1" s="1"/>
  <c r="BI4665" i="1" s="1"/>
  <c r="BF4667" i="1"/>
  <c r="BJ4665" i="1"/>
  <c r="BG4667" i="1" l="1"/>
  <c r="BH4666" i="1" s="1"/>
  <c r="BI4666" i="1" s="1"/>
  <c r="BF4668" i="1"/>
  <c r="BJ4666" i="1"/>
  <c r="BG4668" i="1" l="1"/>
  <c r="BH4667" i="1" s="1"/>
  <c r="BI4667" i="1" s="1"/>
  <c r="BF4669" i="1"/>
  <c r="BJ4667" i="1"/>
  <c r="BG4669" i="1" l="1"/>
  <c r="BH4668" i="1" s="1"/>
  <c r="BI4668" i="1" s="1"/>
  <c r="BF4670" i="1"/>
  <c r="BJ4668" i="1"/>
  <c r="BG4670" i="1" l="1"/>
  <c r="BH4669" i="1" s="1"/>
  <c r="BI4669" i="1" s="1"/>
  <c r="BF4671" i="1"/>
  <c r="BJ4669" i="1"/>
  <c r="BG4671" i="1" l="1"/>
  <c r="BH4670" i="1" s="1"/>
  <c r="BI4670" i="1" s="1"/>
  <c r="BF4672" i="1"/>
  <c r="BJ4670" i="1"/>
  <c r="BG4672" i="1" l="1"/>
  <c r="BH4671" i="1" s="1"/>
  <c r="BI4671" i="1" s="1"/>
  <c r="BF4673" i="1"/>
  <c r="BJ4671" i="1"/>
  <c r="BG4673" i="1" l="1"/>
  <c r="BH4672" i="1" s="1"/>
  <c r="BI4672" i="1" s="1"/>
  <c r="BF4674" i="1"/>
  <c r="BJ4672" i="1"/>
  <c r="BG4674" i="1" l="1"/>
  <c r="BH4673" i="1" s="1"/>
  <c r="BI4673" i="1" s="1"/>
  <c r="BF4675" i="1"/>
  <c r="BJ4673" i="1"/>
  <c r="BG4675" i="1" l="1"/>
  <c r="BH4674" i="1" s="1"/>
  <c r="BI4674" i="1" s="1"/>
  <c r="BF4676" i="1"/>
  <c r="BJ4674" i="1"/>
  <c r="BG4676" i="1" l="1"/>
  <c r="BH4675" i="1" s="1"/>
  <c r="BI4675" i="1" s="1"/>
  <c r="BF4677" i="1"/>
  <c r="BJ4675" i="1"/>
  <c r="BG4677" i="1" l="1"/>
  <c r="BH4676" i="1" s="1"/>
  <c r="BI4676" i="1" s="1"/>
  <c r="BF4678" i="1"/>
  <c r="BJ4676" i="1"/>
  <c r="BG4678" i="1" l="1"/>
  <c r="BH4677" i="1" s="1"/>
  <c r="BI4677" i="1" s="1"/>
  <c r="BF4679" i="1"/>
  <c r="BJ4677" i="1"/>
  <c r="BG4679" i="1" l="1"/>
  <c r="BH4678" i="1" s="1"/>
  <c r="BI4678" i="1" s="1"/>
  <c r="BF4680" i="1"/>
  <c r="BJ4678" i="1"/>
  <c r="BG4680" i="1" l="1"/>
  <c r="BH4679" i="1" s="1"/>
  <c r="BI4679" i="1" s="1"/>
  <c r="BF4681" i="1"/>
  <c r="BJ4679" i="1"/>
  <c r="BG4681" i="1" l="1"/>
  <c r="BH4680" i="1" s="1"/>
  <c r="BI4680" i="1" s="1"/>
  <c r="BF4682" i="1"/>
  <c r="BJ4680" i="1"/>
  <c r="BG4682" i="1" l="1"/>
  <c r="BH4681" i="1" s="1"/>
  <c r="BI4681" i="1" s="1"/>
  <c r="BF4683" i="1"/>
  <c r="BJ4681" i="1"/>
  <c r="BG4683" i="1" l="1"/>
  <c r="BH4682" i="1" s="1"/>
  <c r="BI4682" i="1" s="1"/>
  <c r="BF4684" i="1"/>
  <c r="BJ4682" i="1"/>
  <c r="BG4684" i="1" l="1"/>
  <c r="BH4683" i="1" s="1"/>
  <c r="BI4683" i="1" s="1"/>
  <c r="BF4685" i="1"/>
  <c r="BJ4683" i="1"/>
  <c r="BG4685" i="1" l="1"/>
  <c r="BH4684" i="1" s="1"/>
  <c r="BI4684" i="1" s="1"/>
  <c r="BF4686" i="1"/>
  <c r="BJ4684" i="1"/>
  <c r="BG4686" i="1" l="1"/>
  <c r="BH4685" i="1" s="1"/>
  <c r="BI4685" i="1" s="1"/>
  <c r="BF4687" i="1"/>
  <c r="BJ4685" i="1"/>
  <c r="BG4687" i="1" l="1"/>
  <c r="BH4686" i="1" s="1"/>
  <c r="BI4686" i="1" s="1"/>
  <c r="BF4688" i="1"/>
  <c r="BJ4686" i="1"/>
  <c r="BG4688" i="1" l="1"/>
  <c r="BH4687" i="1" s="1"/>
  <c r="BI4687" i="1" s="1"/>
  <c r="BF4689" i="1"/>
  <c r="BJ4687" i="1"/>
  <c r="BG4689" i="1" l="1"/>
  <c r="BH4688" i="1" s="1"/>
  <c r="BI4688" i="1" s="1"/>
  <c r="BF4690" i="1"/>
  <c r="BJ4688" i="1"/>
  <c r="BG4690" i="1" l="1"/>
  <c r="BH4689" i="1" s="1"/>
  <c r="BI4689" i="1" s="1"/>
  <c r="BF4691" i="1"/>
  <c r="BJ4689" i="1"/>
  <c r="BG4691" i="1" l="1"/>
  <c r="BH4690" i="1" s="1"/>
  <c r="BI4690" i="1" s="1"/>
  <c r="BF4692" i="1"/>
  <c r="BJ4690" i="1"/>
  <c r="BG4692" i="1" l="1"/>
  <c r="BH4691" i="1" s="1"/>
  <c r="BI4691" i="1" s="1"/>
  <c r="BF4693" i="1"/>
  <c r="BJ4691" i="1"/>
  <c r="BG4693" i="1" l="1"/>
  <c r="BH4692" i="1" s="1"/>
  <c r="BI4692" i="1" s="1"/>
  <c r="BF4694" i="1"/>
  <c r="BJ4692" i="1"/>
  <c r="BG4694" i="1" l="1"/>
  <c r="BH4693" i="1" s="1"/>
  <c r="BI4693" i="1" s="1"/>
  <c r="BF4695" i="1"/>
  <c r="BJ4693" i="1"/>
  <c r="BG4695" i="1" l="1"/>
  <c r="BH4694" i="1" s="1"/>
  <c r="BI4694" i="1" s="1"/>
  <c r="BF4696" i="1"/>
  <c r="BJ4694" i="1"/>
  <c r="BG4696" i="1" l="1"/>
  <c r="BH4695" i="1" s="1"/>
  <c r="BI4695" i="1" s="1"/>
  <c r="BF4697" i="1"/>
  <c r="BJ4695" i="1"/>
  <c r="BG4697" i="1" l="1"/>
  <c r="BH4696" i="1" s="1"/>
  <c r="BI4696" i="1" s="1"/>
  <c r="BF4698" i="1"/>
  <c r="BJ4696" i="1"/>
  <c r="BG4698" i="1" l="1"/>
  <c r="BH4697" i="1" s="1"/>
  <c r="BI4697" i="1" s="1"/>
  <c r="BF4699" i="1"/>
  <c r="BJ4697" i="1"/>
  <c r="BG4699" i="1" l="1"/>
  <c r="BH4698" i="1" s="1"/>
  <c r="BI4698" i="1" s="1"/>
  <c r="BF4700" i="1"/>
  <c r="BJ4698" i="1"/>
  <c r="BG4700" i="1" l="1"/>
  <c r="BH4699" i="1" s="1"/>
  <c r="BI4699" i="1" s="1"/>
  <c r="BF4701" i="1"/>
  <c r="BJ4699" i="1"/>
  <c r="BG4701" i="1" l="1"/>
  <c r="BH4700" i="1" s="1"/>
  <c r="BI4700" i="1" s="1"/>
  <c r="BF4702" i="1"/>
  <c r="BJ4700" i="1"/>
  <c r="BG4702" i="1" l="1"/>
  <c r="BH4701" i="1" s="1"/>
  <c r="BI4701" i="1" s="1"/>
  <c r="BF4703" i="1"/>
  <c r="BJ4701" i="1"/>
  <c r="BG4703" i="1" l="1"/>
  <c r="BH4702" i="1" s="1"/>
  <c r="BI4702" i="1" s="1"/>
  <c r="BF4704" i="1"/>
  <c r="BJ4702" i="1"/>
  <c r="BG4704" i="1" l="1"/>
  <c r="BH4703" i="1" s="1"/>
  <c r="BI4703" i="1" s="1"/>
  <c r="BF4705" i="1"/>
  <c r="BJ4703" i="1"/>
  <c r="BG4705" i="1" l="1"/>
  <c r="BH4704" i="1" s="1"/>
  <c r="BI4704" i="1" s="1"/>
  <c r="BF4706" i="1"/>
  <c r="BJ4704" i="1"/>
  <c r="BG4706" i="1" l="1"/>
  <c r="BH4705" i="1" s="1"/>
  <c r="BI4705" i="1" s="1"/>
  <c r="BF4707" i="1"/>
  <c r="BJ4705" i="1"/>
  <c r="BG4707" i="1" l="1"/>
  <c r="BH4706" i="1" s="1"/>
  <c r="BI4706" i="1" s="1"/>
  <c r="BF4708" i="1"/>
  <c r="BJ4706" i="1"/>
  <c r="BG4708" i="1" l="1"/>
  <c r="BH4707" i="1" s="1"/>
  <c r="BI4707" i="1" s="1"/>
  <c r="BF4709" i="1"/>
  <c r="BJ4707" i="1"/>
  <c r="BG4709" i="1" l="1"/>
  <c r="BH4708" i="1" s="1"/>
  <c r="BI4708" i="1" s="1"/>
  <c r="BF4710" i="1"/>
  <c r="BJ4708" i="1"/>
  <c r="BG4710" i="1" l="1"/>
  <c r="BH4709" i="1" s="1"/>
  <c r="BI4709" i="1" s="1"/>
  <c r="BF4711" i="1"/>
  <c r="BJ4709" i="1"/>
  <c r="BG4711" i="1" l="1"/>
  <c r="BH4710" i="1" s="1"/>
  <c r="BI4710" i="1" s="1"/>
  <c r="BF4712" i="1"/>
  <c r="BJ4710" i="1"/>
  <c r="BG4712" i="1" l="1"/>
  <c r="BH4711" i="1" s="1"/>
  <c r="BI4711" i="1" s="1"/>
  <c r="BF4713" i="1"/>
  <c r="BJ4711" i="1"/>
  <c r="BG4713" i="1" l="1"/>
  <c r="BH4712" i="1" s="1"/>
  <c r="BI4712" i="1" s="1"/>
  <c r="BF4714" i="1"/>
  <c r="BJ4712" i="1"/>
  <c r="BG4714" i="1" l="1"/>
  <c r="BH4713" i="1" s="1"/>
  <c r="BI4713" i="1" s="1"/>
  <c r="BF4715" i="1"/>
  <c r="BJ4713" i="1"/>
  <c r="BG4715" i="1" l="1"/>
  <c r="BH4714" i="1" s="1"/>
  <c r="BI4714" i="1" s="1"/>
  <c r="BF4716" i="1"/>
  <c r="BJ4714" i="1"/>
  <c r="BF4717" i="1" l="1"/>
  <c r="BG4716" i="1"/>
  <c r="BH4715" i="1" s="1"/>
  <c r="BI4715" i="1" s="1"/>
  <c r="BJ4715" i="1"/>
  <c r="BJ4716" i="1" l="1"/>
  <c r="BG4717" i="1"/>
  <c r="BF4718" i="1"/>
  <c r="BG4718" i="1" l="1"/>
  <c r="BH4717" i="1" s="1"/>
  <c r="BI4717" i="1" s="1"/>
  <c r="BF4719" i="1"/>
  <c r="BJ4717" i="1"/>
  <c r="BH4716" i="1"/>
  <c r="BI4716" i="1" s="1"/>
  <c r="BG4719" i="1" l="1"/>
  <c r="BH4718" i="1" s="1"/>
  <c r="BI4718" i="1" s="1"/>
  <c r="BF4720" i="1"/>
  <c r="BJ4718" i="1"/>
  <c r="BG4720" i="1" l="1"/>
  <c r="BH4719" i="1" s="1"/>
  <c r="BI4719" i="1" s="1"/>
  <c r="BF4721" i="1"/>
  <c r="BJ4719" i="1"/>
  <c r="BG4721" i="1" l="1"/>
  <c r="BH4720" i="1" s="1"/>
  <c r="BI4720" i="1" s="1"/>
  <c r="BF4722" i="1"/>
  <c r="BJ4720" i="1"/>
  <c r="BG4722" i="1" l="1"/>
  <c r="BH4721" i="1" s="1"/>
  <c r="BI4721" i="1" s="1"/>
  <c r="BF4723" i="1"/>
  <c r="BJ4721" i="1"/>
  <c r="BG4723" i="1" l="1"/>
  <c r="BH4722" i="1" s="1"/>
  <c r="BI4722" i="1" s="1"/>
  <c r="BF4724" i="1"/>
  <c r="BJ4722" i="1"/>
  <c r="BG4724" i="1" l="1"/>
  <c r="BH4723" i="1" s="1"/>
  <c r="BI4723" i="1" s="1"/>
  <c r="BF4725" i="1"/>
  <c r="BJ4723" i="1"/>
  <c r="BG4725" i="1" l="1"/>
  <c r="BH4724" i="1" s="1"/>
  <c r="BI4724" i="1" s="1"/>
  <c r="BF4726" i="1"/>
  <c r="BJ4724" i="1"/>
  <c r="BG4726" i="1" l="1"/>
  <c r="BH4725" i="1" s="1"/>
  <c r="BI4725" i="1" s="1"/>
  <c r="BF4727" i="1"/>
  <c r="BJ4725" i="1"/>
  <c r="BG4727" i="1" l="1"/>
  <c r="BH4726" i="1" s="1"/>
  <c r="BI4726" i="1" s="1"/>
  <c r="BF4728" i="1"/>
  <c r="BJ4726" i="1"/>
  <c r="BG4728" i="1" l="1"/>
  <c r="BH4727" i="1" s="1"/>
  <c r="BI4727" i="1" s="1"/>
  <c r="BF4729" i="1"/>
  <c r="BJ4727" i="1"/>
  <c r="BG4729" i="1" l="1"/>
  <c r="BH4728" i="1" s="1"/>
  <c r="BI4728" i="1" s="1"/>
  <c r="BF4730" i="1"/>
  <c r="BJ4728" i="1"/>
  <c r="BG4730" i="1" l="1"/>
  <c r="BH4729" i="1" s="1"/>
  <c r="BI4729" i="1" s="1"/>
  <c r="BF4731" i="1"/>
  <c r="BJ4729" i="1"/>
  <c r="BG4731" i="1" l="1"/>
  <c r="BH4730" i="1" s="1"/>
  <c r="BI4730" i="1" s="1"/>
  <c r="BF4732" i="1"/>
  <c r="BJ4730" i="1"/>
  <c r="BG4732" i="1" l="1"/>
  <c r="BH4731" i="1" s="1"/>
  <c r="BI4731" i="1" s="1"/>
  <c r="BF4733" i="1"/>
  <c r="BJ4731" i="1"/>
  <c r="BG4733" i="1" l="1"/>
  <c r="BH4732" i="1" s="1"/>
  <c r="BI4732" i="1" s="1"/>
  <c r="BF4734" i="1"/>
  <c r="BJ4732" i="1"/>
  <c r="BF4735" i="1" l="1"/>
  <c r="BG4734" i="1"/>
  <c r="BH4733" i="1" s="1"/>
  <c r="BI4733" i="1" s="1"/>
  <c r="BJ4733" i="1"/>
  <c r="BJ4734" i="1" l="1"/>
  <c r="BG4735" i="1"/>
  <c r="BF4736" i="1"/>
  <c r="BG4736" i="1" l="1"/>
  <c r="BH4735" i="1" s="1"/>
  <c r="BI4735" i="1" s="1"/>
  <c r="BF4737" i="1"/>
  <c r="BJ4735" i="1"/>
  <c r="BH4734" i="1"/>
  <c r="BI4734" i="1" s="1"/>
  <c r="BG4737" i="1" l="1"/>
  <c r="BH4736" i="1" s="1"/>
  <c r="BI4736" i="1" s="1"/>
  <c r="BF4738" i="1"/>
  <c r="BJ4736" i="1"/>
  <c r="BG4738" i="1" l="1"/>
  <c r="BH4737" i="1" s="1"/>
  <c r="BI4737" i="1" s="1"/>
  <c r="BF4739" i="1"/>
  <c r="BJ4737" i="1"/>
  <c r="BG4739" i="1" l="1"/>
  <c r="BH4738" i="1" s="1"/>
  <c r="BI4738" i="1" s="1"/>
  <c r="BF4740" i="1"/>
  <c r="BJ4738" i="1"/>
  <c r="BG4740" i="1" l="1"/>
  <c r="BH4739" i="1" s="1"/>
  <c r="BI4739" i="1" s="1"/>
  <c r="BF4741" i="1"/>
  <c r="BJ4739" i="1"/>
  <c r="BG4741" i="1" l="1"/>
  <c r="BH4740" i="1" s="1"/>
  <c r="BI4740" i="1" s="1"/>
  <c r="BF4742" i="1"/>
  <c r="BJ4740" i="1"/>
  <c r="BG4742" i="1" l="1"/>
  <c r="BH4741" i="1" s="1"/>
  <c r="BI4741" i="1" s="1"/>
  <c r="BF4743" i="1"/>
  <c r="BJ4741" i="1"/>
  <c r="BG4743" i="1" l="1"/>
  <c r="BH4742" i="1" s="1"/>
  <c r="BI4742" i="1" s="1"/>
  <c r="BF4744" i="1"/>
  <c r="BJ4742" i="1"/>
  <c r="BG4744" i="1" l="1"/>
  <c r="BH4743" i="1" s="1"/>
  <c r="BI4743" i="1" s="1"/>
  <c r="BF4745" i="1"/>
  <c r="BJ4743" i="1"/>
  <c r="BG4745" i="1" l="1"/>
  <c r="BH4744" i="1" s="1"/>
  <c r="BI4744" i="1" s="1"/>
  <c r="BF4746" i="1"/>
  <c r="BJ4744" i="1"/>
  <c r="BG4746" i="1" l="1"/>
  <c r="BH4745" i="1" s="1"/>
  <c r="BI4745" i="1" s="1"/>
  <c r="BF4747" i="1"/>
  <c r="BJ4745" i="1"/>
  <c r="BG4747" i="1" l="1"/>
  <c r="BH4746" i="1" s="1"/>
  <c r="BI4746" i="1" s="1"/>
  <c r="BF4748" i="1"/>
  <c r="BJ4746" i="1"/>
  <c r="BG4748" i="1" l="1"/>
  <c r="BH4747" i="1" s="1"/>
  <c r="BI4747" i="1" s="1"/>
  <c r="BF4749" i="1"/>
  <c r="BJ4747" i="1"/>
  <c r="BG4749" i="1" l="1"/>
  <c r="BH4748" i="1" s="1"/>
  <c r="BI4748" i="1" s="1"/>
  <c r="BF4750" i="1"/>
  <c r="BJ4748" i="1"/>
  <c r="BG4750" i="1" l="1"/>
  <c r="BH4749" i="1" s="1"/>
  <c r="BI4749" i="1" s="1"/>
  <c r="BF4751" i="1"/>
  <c r="BJ4749" i="1"/>
  <c r="BG4751" i="1" l="1"/>
  <c r="BH4750" i="1" s="1"/>
  <c r="BI4750" i="1" s="1"/>
  <c r="BF4752" i="1"/>
  <c r="BJ4750" i="1"/>
  <c r="BG4752" i="1" l="1"/>
  <c r="BH4751" i="1" s="1"/>
  <c r="BI4751" i="1" s="1"/>
  <c r="BF4753" i="1"/>
  <c r="BJ4751" i="1"/>
  <c r="BG4753" i="1" l="1"/>
  <c r="BH4752" i="1" s="1"/>
  <c r="BI4752" i="1" s="1"/>
  <c r="BF4754" i="1"/>
  <c r="BJ4752" i="1"/>
  <c r="BG4754" i="1" l="1"/>
  <c r="BH4753" i="1" s="1"/>
  <c r="BI4753" i="1" s="1"/>
  <c r="BF4755" i="1"/>
  <c r="BJ4753" i="1"/>
  <c r="BG4755" i="1" l="1"/>
  <c r="BH4754" i="1" s="1"/>
  <c r="BI4754" i="1" s="1"/>
  <c r="BF4756" i="1"/>
  <c r="BJ4754" i="1"/>
  <c r="BG4756" i="1" l="1"/>
  <c r="BH4755" i="1" s="1"/>
  <c r="BI4755" i="1" s="1"/>
  <c r="BF4757" i="1"/>
  <c r="BJ4755" i="1"/>
  <c r="BG4757" i="1" l="1"/>
  <c r="BH4756" i="1" s="1"/>
  <c r="BF4758" i="1"/>
  <c r="BJ4756" i="1"/>
  <c r="BI4756" i="1"/>
  <c r="BG4758" i="1" l="1"/>
  <c r="BH4757" i="1" s="1"/>
  <c r="BI4757" i="1" s="1"/>
  <c r="BF4759" i="1"/>
  <c r="BJ4757" i="1"/>
  <c r="BG4759" i="1" l="1"/>
  <c r="BH4758" i="1" s="1"/>
  <c r="BI4758" i="1" s="1"/>
  <c r="BF4760" i="1"/>
  <c r="BJ4758" i="1"/>
  <c r="BG4760" i="1" l="1"/>
  <c r="BH4759" i="1" s="1"/>
  <c r="BI4759" i="1" s="1"/>
  <c r="BF4761" i="1"/>
  <c r="BJ4759" i="1"/>
  <c r="BG4761" i="1" l="1"/>
  <c r="BH4760" i="1" s="1"/>
  <c r="BI4760" i="1" s="1"/>
  <c r="BF4762" i="1"/>
  <c r="BJ4760" i="1"/>
  <c r="BG4762" i="1" l="1"/>
  <c r="BH4761" i="1" s="1"/>
  <c r="BI4761" i="1" s="1"/>
  <c r="BF4763" i="1"/>
  <c r="BJ4761" i="1"/>
  <c r="BG4763" i="1" l="1"/>
  <c r="BH4762" i="1" s="1"/>
  <c r="BI4762" i="1" s="1"/>
  <c r="BF4764" i="1"/>
  <c r="BJ4762" i="1"/>
  <c r="BG4764" i="1" l="1"/>
  <c r="BH4763" i="1" s="1"/>
  <c r="BI4763" i="1" s="1"/>
  <c r="BF4765" i="1"/>
  <c r="BJ4763" i="1"/>
  <c r="BG4765" i="1" l="1"/>
  <c r="BH4764" i="1" s="1"/>
  <c r="BI4764" i="1" s="1"/>
  <c r="BF4766" i="1"/>
  <c r="BJ4764" i="1"/>
  <c r="BG4766" i="1" l="1"/>
  <c r="BH4765" i="1" s="1"/>
  <c r="BI4765" i="1" s="1"/>
  <c r="BF4767" i="1"/>
  <c r="BJ4765" i="1"/>
  <c r="BG4767" i="1" l="1"/>
  <c r="BH4766" i="1" s="1"/>
  <c r="BI4766" i="1" s="1"/>
  <c r="BF4768" i="1"/>
  <c r="BJ4766" i="1"/>
  <c r="BG4768" i="1" l="1"/>
  <c r="BH4767" i="1" s="1"/>
  <c r="BI4767" i="1" s="1"/>
  <c r="BF4769" i="1"/>
  <c r="BJ4767" i="1"/>
  <c r="BG4769" i="1" l="1"/>
  <c r="BH4768" i="1" s="1"/>
  <c r="BI4768" i="1" s="1"/>
  <c r="BF4770" i="1"/>
  <c r="BJ4768" i="1"/>
  <c r="BG4770" i="1" l="1"/>
  <c r="BH4769" i="1" s="1"/>
  <c r="BI4769" i="1" s="1"/>
  <c r="BF4771" i="1"/>
  <c r="BJ4769" i="1"/>
  <c r="BG4771" i="1" l="1"/>
  <c r="BH4770" i="1" s="1"/>
  <c r="BI4770" i="1" s="1"/>
  <c r="BF4772" i="1"/>
  <c r="BJ4770" i="1"/>
  <c r="BG4772" i="1" l="1"/>
  <c r="BH4771" i="1" s="1"/>
  <c r="BI4771" i="1" s="1"/>
  <c r="BF4773" i="1"/>
  <c r="BJ4771" i="1"/>
  <c r="BG4773" i="1" l="1"/>
  <c r="BH4772" i="1" s="1"/>
  <c r="BI4772" i="1" s="1"/>
  <c r="BF4774" i="1"/>
  <c r="BJ4772" i="1"/>
  <c r="BG4774" i="1" l="1"/>
  <c r="BH4773" i="1" s="1"/>
  <c r="BI4773" i="1" s="1"/>
  <c r="BF4775" i="1"/>
  <c r="BJ4773" i="1"/>
  <c r="BG4775" i="1" l="1"/>
  <c r="BH4774" i="1" s="1"/>
  <c r="BI4774" i="1" s="1"/>
  <c r="BF4776" i="1"/>
  <c r="BJ4774" i="1"/>
  <c r="BG4776" i="1" l="1"/>
  <c r="BH4775" i="1" s="1"/>
  <c r="BI4775" i="1" s="1"/>
  <c r="BF4777" i="1"/>
  <c r="BJ4775" i="1"/>
  <c r="BG4777" i="1" l="1"/>
  <c r="BH4776" i="1" s="1"/>
  <c r="BI4776" i="1" s="1"/>
  <c r="BF4778" i="1"/>
  <c r="BJ4776" i="1"/>
  <c r="BG4778" i="1" l="1"/>
  <c r="BH4777" i="1" s="1"/>
  <c r="BI4777" i="1" s="1"/>
  <c r="BF4779" i="1"/>
  <c r="BJ4777" i="1"/>
  <c r="BG4779" i="1" l="1"/>
  <c r="BH4778" i="1" s="1"/>
  <c r="BI4778" i="1" s="1"/>
  <c r="BF4780" i="1"/>
  <c r="BJ4778" i="1"/>
  <c r="BG4780" i="1" l="1"/>
  <c r="BH4779" i="1" s="1"/>
  <c r="BI4779" i="1" s="1"/>
  <c r="BF4781" i="1"/>
  <c r="BJ4779" i="1"/>
  <c r="BG4781" i="1" l="1"/>
  <c r="BH4780" i="1" s="1"/>
  <c r="BI4780" i="1" s="1"/>
  <c r="BF4782" i="1"/>
  <c r="BJ4780" i="1"/>
  <c r="BG4782" i="1" l="1"/>
  <c r="BH4781" i="1" s="1"/>
  <c r="BI4781" i="1" s="1"/>
  <c r="BF4783" i="1"/>
  <c r="BJ4781" i="1"/>
  <c r="BG4783" i="1" l="1"/>
  <c r="BH4782" i="1" s="1"/>
  <c r="BI4782" i="1" s="1"/>
  <c r="BF4784" i="1"/>
  <c r="BJ4782" i="1"/>
  <c r="BG4784" i="1" l="1"/>
  <c r="BH4783" i="1" s="1"/>
  <c r="BI4783" i="1" s="1"/>
  <c r="BF4785" i="1"/>
  <c r="BJ4783" i="1"/>
  <c r="BG4785" i="1" l="1"/>
  <c r="BH4784" i="1" s="1"/>
  <c r="BI4784" i="1" s="1"/>
  <c r="BF4786" i="1"/>
  <c r="BJ4784" i="1"/>
  <c r="BG4786" i="1" l="1"/>
  <c r="BH4785" i="1" s="1"/>
  <c r="BI4785" i="1" s="1"/>
  <c r="BF4787" i="1"/>
  <c r="BJ4785" i="1"/>
  <c r="BG4787" i="1" l="1"/>
  <c r="BH4786" i="1" s="1"/>
  <c r="BI4786" i="1" s="1"/>
  <c r="BF4788" i="1"/>
  <c r="BJ4786" i="1"/>
  <c r="BG4788" i="1" l="1"/>
  <c r="BH4787" i="1" s="1"/>
  <c r="BI4787" i="1" s="1"/>
  <c r="BF4789" i="1"/>
  <c r="BJ4787" i="1"/>
  <c r="BG4789" i="1" l="1"/>
  <c r="BH4788" i="1" s="1"/>
  <c r="BI4788" i="1" s="1"/>
  <c r="BF4790" i="1"/>
  <c r="BJ4788" i="1"/>
  <c r="BG4790" i="1" l="1"/>
  <c r="BH4789" i="1" s="1"/>
  <c r="BI4789" i="1" s="1"/>
  <c r="BF4791" i="1"/>
  <c r="BJ4789" i="1"/>
  <c r="BG4791" i="1" l="1"/>
  <c r="BH4790" i="1" s="1"/>
  <c r="BI4790" i="1" s="1"/>
  <c r="BF4792" i="1"/>
  <c r="BJ4790" i="1"/>
  <c r="BG4792" i="1" l="1"/>
  <c r="BH4791" i="1" s="1"/>
  <c r="BI4791" i="1" s="1"/>
  <c r="BF4793" i="1"/>
  <c r="BJ4791" i="1"/>
  <c r="BG4793" i="1" l="1"/>
  <c r="BH4792" i="1" s="1"/>
  <c r="BI4792" i="1" s="1"/>
  <c r="BF4794" i="1"/>
  <c r="BJ4792" i="1"/>
  <c r="BG4794" i="1" l="1"/>
  <c r="BH4793" i="1" s="1"/>
  <c r="BI4793" i="1" s="1"/>
  <c r="BF4795" i="1"/>
  <c r="BJ4793" i="1"/>
  <c r="BG4795" i="1" l="1"/>
  <c r="BH4794" i="1" s="1"/>
  <c r="BI4794" i="1" s="1"/>
  <c r="BF4796" i="1"/>
  <c r="BJ4794" i="1"/>
  <c r="BG4796" i="1" l="1"/>
  <c r="BH4795" i="1" s="1"/>
  <c r="BI4795" i="1" s="1"/>
  <c r="BF4797" i="1"/>
  <c r="BJ4795" i="1"/>
  <c r="BG4797" i="1" l="1"/>
  <c r="BH4796" i="1" s="1"/>
  <c r="BI4796" i="1" s="1"/>
  <c r="BF4798" i="1"/>
  <c r="BJ4796" i="1"/>
  <c r="BG4798" i="1" l="1"/>
  <c r="BH4797" i="1" s="1"/>
  <c r="BI4797" i="1" s="1"/>
  <c r="BF4799" i="1"/>
  <c r="BJ4797" i="1"/>
  <c r="BG4799" i="1" l="1"/>
  <c r="BH4798" i="1" s="1"/>
  <c r="BI4798" i="1" s="1"/>
  <c r="BF4800" i="1"/>
  <c r="BJ4798" i="1"/>
  <c r="BG4800" i="1" l="1"/>
  <c r="BH4799" i="1" s="1"/>
  <c r="BI4799" i="1" s="1"/>
  <c r="BF4801" i="1"/>
  <c r="BJ4799" i="1"/>
  <c r="BG4801" i="1" l="1"/>
  <c r="BH4800" i="1" s="1"/>
  <c r="BI4800" i="1" s="1"/>
  <c r="BF4802" i="1"/>
  <c r="BJ4800" i="1"/>
  <c r="BG4802" i="1" l="1"/>
  <c r="BH4801" i="1" s="1"/>
  <c r="BI4801" i="1" s="1"/>
  <c r="BF4803" i="1"/>
  <c r="BJ4801" i="1"/>
  <c r="BG4803" i="1" l="1"/>
  <c r="BH4802" i="1" s="1"/>
  <c r="BI4802" i="1" s="1"/>
  <c r="BF4804" i="1"/>
  <c r="BJ4802" i="1"/>
  <c r="BG4804" i="1" l="1"/>
  <c r="BH4803" i="1" s="1"/>
  <c r="BI4803" i="1" s="1"/>
  <c r="BF4805" i="1"/>
  <c r="BJ4803" i="1"/>
  <c r="BG4805" i="1" l="1"/>
  <c r="BH4804" i="1" s="1"/>
  <c r="BI4804" i="1" s="1"/>
  <c r="BF4806" i="1"/>
  <c r="BJ4804" i="1"/>
  <c r="BG4806" i="1" l="1"/>
  <c r="BH4805" i="1" s="1"/>
  <c r="BI4805" i="1" s="1"/>
  <c r="BF4807" i="1"/>
  <c r="BJ4805" i="1"/>
  <c r="BG4807" i="1" l="1"/>
  <c r="BH4806" i="1" s="1"/>
  <c r="BI4806" i="1" s="1"/>
  <c r="BF4808" i="1"/>
  <c r="BJ4806" i="1"/>
  <c r="BG4808" i="1" l="1"/>
  <c r="BH4807" i="1" s="1"/>
  <c r="BI4807" i="1" s="1"/>
  <c r="BF4809" i="1"/>
  <c r="BJ4807" i="1"/>
  <c r="BG4809" i="1" l="1"/>
  <c r="BH4808" i="1" s="1"/>
  <c r="BI4808" i="1" s="1"/>
  <c r="BF4810" i="1"/>
  <c r="BJ4808" i="1"/>
  <c r="BG4810" i="1" l="1"/>
  <c r="BH4809" i="1" s="1"/>
  <c r="BI4809" i="1" s="1"/>
  <c r="BF4811" i="1"/>
  <c r="BJ4809" i="1"/>
  <c r="BG4811" i="1" l="1"/>
  <c r="BH4810" i="1" s="1"/>
  <c r="BI4810" i="1" s="1"/>
  <c r="BF4812" i="1"/>
  <c r="BJ4810" i="1"/>
  <c r="BG4812" i="1" l="1"/>
  <c r="BH4811" i="1" s="1"/>
  <c r="BI4811" i="1" s="1"/>
  <c r="BF4813" i="1"/>
  <c r="BJ4811" i="1"/>
  <c r="BG4813" i="1" l="1"/>
  <c r="BH4812" i="1" s="1"/>
  <c r="BI4812" i="1" s="1"/>
  <c r="BF4814" i="1"/>
  <c r="BJ4812" i="1"/>
  <c r="BG4814" i="1" l="1"/>
  <c r="BH4813" i="1" s="1"/>
  <c r="BI4813" i="1" s="1"/>
  <c r="BF4815" i="1"/>
  <c r="BJ4813" i="1"/>
  <c r="BG4815" i="1" l="1"/>
  <c r="BH4814" i="1" s="1"/>
  <c r="BI4814" i="1" s="1"/>
  <c r="BF4816" i="1"/>
  <c r="BJ4814" i="1"/>
  <c r="BG4816" i="1" l="1"/>
  <c r="BH4815" i="1" s="1"/>
  <c r="BI4815" i="1" s="1"/>
  <c r="BF4817" i="1"/>
  <c r="BJ4815" i="1"/>
  <c r="BG4817" i="1" l="1"/>
  <c r="BH4816" i="1" s="1"/>
  <c r="BI4816" i="1" s="1"/>
  <c r="BF4818" i="1"/>
  <c r="BJ4816" i="1"/>
  <c r="BG4818" i="1" l="1"/>
  <c r="BH4817" i="1" s="1"/>
  <c r="BI4817" i="1" s="1"/>
  <c r="BF4819" i="1"/>
  <c r="BJ4817" i="1"/>
  <c r="BG4819" i="1" l="1"/>
  <c r="BH4818" i="1" s="1"/>
  <c r="BI4818" i="1" s="1"/>
  <c r="BF4820" i="1"/>
  <c r="BJ4818" i="1"/>
  <c r="BG4820" i="1" l="1"/>
  <c r="BH4819" i="1" s="1"/>
  <c r="BI4819" i="1" s="1"/>
  <c r="BF4821" i="1"/>
  <c r="BJ4819" i="1"/>
  <c r="BG4821" i="1" l="1"/>
  <c r="BH4820" i="1" s="1"/>
  <c r="BI4820" i="1" s="1"/>
  <c r="BF4822" i="1"/>
  <c r="BJ4820" i="1"/>
  <c r="BG4822" i="1" l="1"/>
  <c r="BH4821" i="1" s="1"/>
  <c r="BI4821" i="1" s="1"/>
  <c r="BF4823" i="1"/>
  <c r="BJ4821" i="1"/>
  <c r="BG4823" i="1" l="1"/>
  <c r="BH4822" i="1" s="1"/>
  <c r="BI4822" i="1" s="1"/>
  <c r="BF4824" i="1"/>
  <c r="BJ4822" i="1"/>
  <c r="BG4824" i="1" l="1"/>
  <c r="BH4823" i="1" s="1"/>
  <c r="BI4823" i="1" s="1"/>
  <c r="BF4825" i="1"/>
  <c r="BJ4823" i="1"/>
  <c r="BG4825" i="1" l="1"/>
  <c r="BH4824" i="1" s="1"/>
  <c r="BI4824" i="1" s="1"/>
  <c r="BF4826" i="1"/>
  <c r="BJ4824" i="1"/>
  <c r="BG4826" i="1" l="1"/>
  <c r="BH4825" i="1" s="1"/>
  <c r="BI4825" i="1" s="1"/>
  <c r="BF4827" i="1"/>
  <c r="BJ4825" i="1"/>
  <c r="BG4827" i="1" l="1"/>
  <c r="BH4826" i="1" s="1"/>
  <c r="BI4826" i="1" s="1"/>
  <c r="BF4828" i="1"/>
  <c r="BJ4826" i="1"/>
  <c r="BG4828" i="1" l="1"/>
  <c r="BH4827" i="1" s="1"/>
  <c r="BI4827" i="1" s="1"/>
  <c r="BF4829" i="1"/>
  <c r="BJ4827" i="1"/>
  <c r="BG4829" i="1" l="1"/>
  <c r="BH4828" i="1" s="1"/>
  <c r="BI4828" i="1" s="1"/>
  <c r="BF4830" i="1"/>
  <c r="BJ4828" i="1"/>
  <c r="BG4830" i="1" l="1"/>
  <c r="BH4829" i="1" s="1"/>
  <c r="BI4829" i="1" s="1"/>
  <c r="BF4831" i="1"/>
  <c r="BJ4829" i="1"/>
  <c r="BG4831" i="1" l="1"/>
  <c r="BH4830" i="1" s="1"/>
  <c r="BI4830" i="1" s="1"/>
  <c r="BF4832" i="1"/>
  <c r="BJ4830" i="1"/>
  <c r="BG4832" i="1" l="1"/>
  <c r="BH4831" i="1" s="1"/>
  <c r="BI4831" i="1" s="1"/>
  <c r="BF4833" i="1"/>
  <c r="BJ4831" i="1"/>
  <c r="BG4833" i="1" l="1"/>
  <c r="BH4832" i="1" s="1"/>
  <c r="BI4832" i="1" s="1"/>
  <c r="BF4834" i="1"/>
  <c r="BJ4832" i="1"/>
  <c r="BG4834" i="1" l="1"/>
  <c r="BH4833" i="1" s="1"/>
  <c r="BI4833" i="1" s="1"/>
  <c r="BF4835" i="1"/>
  <c r="BJ4833" i="1"/>
  <c r="BG4835" i="1" l="1"/>
  <c r="BH4834" i="1" s="1"/>
  <c r="BI4834" i="1" s="1"/>
  <c r="BF4836" i="1"/>
  <c r="BJ4834" i="1"/>
  <c r="BG4836" i="1" l="1"/>
  <c r="BH4835" i="1" s="1"/>
  <c r="BI4835" i="1" s="1"/>
  <c r="BF4837" i="1"/>
  <c r="BJ4835" i="1"/>
  <c r="BG4837" i="1" l="1"/>
  <c r="BH4836" i="1" s="1"/>
  <c r="BI4836" i="1" s="1"/>
  <c r="BF4838" i="1"/>
  <c r="BJ4836" i="1"/>
  <c r="BG4838" i="1" l="1"/>
  <c r="BH4837" i="1" s="1"/>
  <c r="BI4837" i="1" s="1"/>
  <c r="BF4839" i="1"/>
  <c r="BJ4837" i="1"/>
  <c r="BG4839" i="1" l="1"/>
  <c r="BH4838" i="1" s="1"/>
  <c r="BI4838" i="1" s="1"/>
  <c r="BF4840" i="1"/>
  <c r="BJ4838" i="1"/>
  <c r="BG4840" i="1" l="1"/>
  <c r="BH4839" i="1" s="1"/>
  <c r="BI4839" i="1" s="1"/>
  <c r="BF4841" i="1"/>
  <c r="BJ4839" i="1"/>
  <c r="BG4841" i="1" l="1"/>
  <c r="BH4840" i="1" s="1"/>
  <c r="BI4840" i="1" s="1"/>
  <c r="BF4842" i="1"/>
  <c r="BJ4840" i="1"/>
  <c r="BG4842" i="1" l="1"/>
  <c r="BH4841" i="1" s="1"/>
  <c r="BI4841" i="1" s="1"/>
  <c r="BF4843" i="1"/>
  <c r="BJ4841" i="1"/>
  <c r="BG4843" i="1" l="1"/>
  <c r="BH4842" i="1" s="1"/>
  <c r="BI4842" i="1" s="1"/>
  <c r="BF4844" i="1"/>
  <c r="BJ4842" i="1"/>
  <c r="BG4844" i="1" l="1"/>
  <c r="BH4843" i="1" s="1"/>
  <c r="BI4843" i="1" s="1"/>
  <c r="BF4845" i="1"/>
  <c r="BJ4843" i="1"/>
  <c r="BG4845" i="1" l="1"/>
  <c r="BH4844" i="1" s="1"/>
  <c r="BI4844" i="1" s="1"/>
  <c r="BF4846" i="1"/>
  <c r="BJ4844" i="1"/>
  <c r="BG4846" i="1" l="1"/>
  <c r="BH4845" i="1" s="1"/>
  <c r="BI4845" i="1" s="1"/>
  <c r="BF4847" i="1"/>
  <c r="BJ4845" i="1"/>
  <c r="BG4847" i="1" l="1"/>
  <c r="BH4846" i="1" s="1"/>
  <c r="BI4846" i="1" s="1"/>
  <c r="BF4848" i="1"/>
  <c r="BJ4846" i="1"/>
  <c r="BG4848" i="1" l="1"/>
  <c r="BH4847" i="1" s="1"/>
  <c r="BI4847" i="1" s="1"/>
  <c r="BF4849" i="1"/>
  <c r="BJ4847" i="1"/>
  <c r="BG4849" i="1" l="1"/>
  <c r="BH4848" i="1" s="1"/>
  <c r="BI4848" i="1" s="1"/>
  <c r="BF4850" i="1"/>
  <c r="BJ4848" i="1"/>
  <c r="BG4850" i="1" l="1"/>
  <c r="BH4849" i="1" s="1"/>
  <c r="BI4849" i="1" s="1"/>
  <c r="BF4851" i="1"/>
  <c r="BJ4849" i="1"/>
  <c r="BG4851" i="1" l="1"/>
  <c r="BH4850" i="1" s="1"/>
  <c r="BI4850" i="1" s="1"/>
  <c r="BF4852" i="1"/>
  <c r="BJ4850" i="1"/>
  <c r="BG4852" i="1" l="1"/>
  <c r="BH4851" i="1" s="1"/>
  <c r="BI4851" i="1" s="1"/>
  <c r="BF4853" i="1"/>
  <c r="BJ4851" i="1"/>
  <c r="BG4853" i="1" l="1"/>
  <c r="BH4852" i="1" s="1"/>
  <c r="BI4852" i="1" s="1"/>
  <c r="BF4854" i="1"/>
  <c r="BJ4852" i="1"/>
  <c r="BG4854" i="1" l="1"/>
  <c r="BH4853" i="1" s="1"/>
  <c r="BI4853" i="1" s="1"/>
  <c r="BF4855" i="1"/>
  <c r="BJ4853" i="1"/>
  <c r="BG4855" i="1" l="1"/>
  <c r="BH4854" i="1" s="1"/>
  <c r="BI4854" i="1" s="1"/>
  <c r="BF4856" i="1"/>
  <c r="BJ4854" i="1"/>
  <c r="BG4856" i="1" l="1"/>
  <c r="BH4855" i="1" s="1"/>
  <c r="BI4855" i="1" s="1"/>
  <c r="BF4857" i="1"/>
  <c r="BJ4855" i="1"/>
  <c r="BG4857" i="1" l="1"/>
  <c r="BH4856" i="1" s="1"/>
  <c r="BI4856" i="1" s="1"/>
  <c r="BF4858" i="1"/>
  <c r="BJ4856" i="1"/>
  <c r="BG4858" i="1" l="1"/>
  <c r="BH4857" i="1" s="1"/>
  <c r="BI4857" i="1" s="1"/>
  <c r="BF4859" i="1"/>
  <c r="BJ4857" i="1"/>
  <c r="BG4859" i="1" l="1"/>
  <c r="BH4858" i="1" s="1"/>
  <c r="BI4858" i="1" s="1"/>
  <c r="BF4860" i="1"/>
  <c r="BJ4858" i="1"/>
  <c r="BG4860" i="1" l="1"/>
  <c r="BH4859" i="1" s="1"/>
  <c r="BI4859" i="1" s="1"/>
  <c r="BF4861" i="1"/>
  <c r="BJ4859" i="1"/>
  <c r="BG4861" i="1" l="1"/>
  <c r="BH4860" i="1" s="1"/>
  <c r="BI4860" i="1" s="1"/>
  <c r="BF4862" i="1"/>
  <c r="BJ4860" i="1"/>
  <c r="BG4862" i="1" l="1"/>
  <c r="BH4861" i="1" s="1"/>
  <c r="BI4861" i="1" s="1"/>
  <c r="BF4863" i="1"/>
  <c r="BJ4861" i="1"/>
  <c r="BG4863" i="1" l="1"/>
  <c r="BH4862" i="1" s="1"/>
  <c r="BI4862" i="1" s="1"/>
  <c r="BF4864" i="1"/>
  <c r="BJ4862" i="1"/>
  <c r="BG4864" i="1" l="1"/>
  <c r="BH4863" i="1" s="1"/>
  <c r="BI4863" i="1" s="1"/>
  <c r="BF4865" i="1"/>
  <c r="BJ4863" i="1"/>
  <c r="BG4865" i="1" l="1"/>
  <c r="BH4864" i="1" s="1"/>
  <c r="BI4864" i="1" s="1"/>
  <c r="BF4866" i="1"/>
  <c r="BJ4864" i="1"/>
  <c r="BG4866" i="1" l="1"/>
  <c r="BH4865" i="1" s="1"/>
  <c r="BI4865" i="1" s="1"/>
  <c r="BF4867" i="1"/>
  <c r="BJ4865" i="1"/>
  <c r="BG4867" i="1" l="1"/>
  <c r="BH4866" i="1" s="1"/>
  <c r="BI4866" i="1" s="1"/>
  <c r="BF4868" i="1"/>
  <c r="BJ4866" i="1"/>
  <c r="BG4868" i="1" l="1"/>
  <c r="BH4867" i="1" s="1"/>
  <c r="BI4867" i="1" s="1"/>
  <c r="BF4869" i="1"/>
  <c r="BJ4867" i="1"/>
  <c r="BG4869" i="1" l="1"/>
  <c r="BH4868" i="1" s="1"/>
  <c r="BI4868" i="1" s="1"/>
  <c r="BF4870" i="1"/>
  <c r="BJ4868" i="1"/>
  <c r="BG4870" i="1" l="1"/>
  <c r="BH4869" i="1" s="1"/>
  <c r="BI4869" i="1" s="1"/>
  <c r="BF4871" i="1"/>
  <c r="BJ4869" i="1"/>
  <c r="BG4871" i="1" l="1"/>
  <c r="BH4870" i="1" s="1"/>
  <c r="BI4870" i="1" s="1"/>
  <c r="BF4872" i="1"/>
  <c r="BJ4870" i="1"/>
  <c r="BG4872" i="1" l="1"/>
  <c r="BH4871" i="1" s="1"/>
  <c r="BI4871" i="1" s="1"/>
  <c r="BF4873" i="1"/>
  <c r="BJ4871" i="1"/>
  <c r="BG4873" i="1" l="1"/>
  <c r="BH4872" i="1" s="1"/>
  <c r="BI4872" i="1" s="1"/>
  <c r="BF4874" i="1"/>
  <c r="BJ4872" i="1"/>
  <c r="BG4874" i="1" l="1"/>
  <c r="BH4873" i="1" s="1"/>
  <c r="BI4873" i="1" s="1"/>
  <c r="BF4875" i="1"/>
  <c r="BJ4873" i="1"/>
  <c r="BG4875" i="1" l="1"/>
  <c r="BH4874" i="1" s="1"/>
  <c r="BI4874" i="1" s="1"/>
  <c r="BF4876" i="1"/>
  <c r="BJ4874" i="1"/>
  <c r="BG4876" i="1" l="1"/>
  <c r="BH4875" i="1" s="1"/>
  <c r="BI4875" i="1" s="1"/>
  <c r="BF4877" i="1"/>
  <c r="BJ4875" i="1"/>
  <c r="BG4877" i="1" l="1"/>
  <c r="BH4876" i="1" s="1"/>
  <c r="BI4876" i="1" s="1"/>
  <c r="BF4878" i="1"/>
  <c r="BJ4876" i="1"/>
  <c r="BG4878" i="1" l="1"/>
  <c r="BH4877" i="1" s="1"/>
  <c r="BI4877" i="1" s="1"/>
  <c r="BF4879" i="1"/>
  <c r="BJ4877" i="1"/>
  <c r="BG4879" i="1" l="1"/>
  <c r="BH4878" i="1" s="1"/>
  <c r="BI4878" i="1" s="1"/>
  <c r="BF4880" i="1"/>
  <c r="BJ4878" i="1"/>
  <c r="BG4880" i="1" l="1"/>
  <c r="BH4879" i="1" s="1"/>
  <c r="BI4879" i="1" s="1"/>
  <c r="BF4881" i="1"/>
  <c r="BJ4879" i="1"/>
  <c r="BG4881" i="1" l="1"/>
  <c r="BH4880" i="1" s="1"/>
  <c r="BI4880" i="1" s="1"/>
  <c r="BF4882" i="1"/>
  <c r="BJ4880" i="1"/>
  <c r="BG4882" i="1" l="1"/>
  <c r="BH4881" i="1" s="1"/>
  <c r="BI4881" i="1" s="1"/>
  <c r="BF4883" i="1"/>
  <c r="BJ4881" i="1"/>
  <c r="BG4883" i="1" l="1"/>
  <c r="BH4882" i="1" s="1"/>
  <c r="BI4882" i="1" s="1"/>
  <c r="BF4884" i="1"/>
  <c r="BJ4882" i="1"/>
  <c r="BG4884" i="1" l="1"/>
  <c r="BH4883" i="1" s="1"/>
  <c r="BI4883" i="1" s="1"/>
  <c r="BF4885" i="1"/>
  <c r="BJ4883" i="1"/>
  <c r="BG4885" i="1" l="1"/>
  <c r="BH4884" i="1" s="1"/>
  <c r="BI4884" i="1" s="1"/>
  <c r="BF4886" i="1"/>
  <c r="BJ4884" i="1"/>
  <c r="BG4886" i="1" l="1"/>
  <c r="BH4885" i="1" s="1"/>
  <c r="BI4885" i="1" s="1"/>
  <c r="BF4887" i="1"/>
  <c r="BJ4885" i="1"/>
  <c r="BG4887" i="1" l="1"/>
  <c r="BH4886" i="1" s="1"/>
  <c r="BI4886" i="1" s="1"/>
  <c r="BF4888" i="1"/>
  <c r="BJ4886" i="1"/>
  <c r="BG4888" i="1" l="1"/>
  <c r="BH4887" i="1" s="1"/>
  <c r="BI4887" i="1" s="1"/>
  <c r="BF4889" i="1"/>
  <c r="BJ4887" i="1"/>
  <c r="BG4889" i="1" l="1"/>
  <c r="BH4888" i="1" s="1"/>
  <c r="BI4888" i="1" s="1"/>
  <c r="BF4890" i="1"/>
  <c r="BJ4888" i="1"/>
  <c r="BG4890" i="1" l="1"/>
  <c r="BH4889" i="1" s="1"/>
  <c r="BI4889" i="1" s="1"/>
  <c r="BF4891" i="1"/>
  <c r="BJ4889" i="1"/>
  <c r="BG4891" i="1" l="1"/>
  <c r="BH4890" i="1" s="1"/>
  <c r="BI4890" i="1" s="1"/>
  <c r="BF4892" i="1"/>
  <c r="BJ4890" i="1"/>
  <c r="BG4892" i="1" l="1"/>
  <c r="BH4891" i="1" s="1"/>
  <c r="BI4891" i="1" s="1"/>
  <c r="BF4893" i="1"/>
  <c r="BJ4891" i="1"/>
  <c r="BG4893" i="1" l="1"/>
  <c r="BH4892" i="1" s="1"/>
  <c r="BI4892" i="1" s="1"/>
  <c r="BF4894" i="1"/>
  <c r="BJ4892" i="1"/>
  <c r="BF4895" i="1" l="1"/>
  <c r="BG4894" i="1"/>
  <c r="BH4893" i="1" s="1"/>
  <c r="BI4893" i="1" s="1"/>
  <c r="BJ4893" i="1"/>
  <c r="BJ4894" i="1" l="1"/>
  <c r="BG4895" i="1"/>
  <c r="BF4896" i="1"/>
  <c r="BG4896" i="1" l="1"/>
  <c r="BH4895" i="1" s="1"/>
  <c r="BI4895" i="1" s="1"/>
  <c r="BF4897" i="1"/>
  <c r="BJ4895" i="1"/>
  <c r="BH4894" i="1"/>
  <c r="BI4894" i="1" s="1"/>
  <c r="BG4897" i="1" l="1"/>
  <c r="BH4896" i="1" s="1"/>
  <c r="BI4896" i="1" s="1"/>
  <c r="BF4898" i="1"/>
  <c r="BJ4896" i="1"/>
  <c r="BG4898" i="1" l="1"/>
  <c r="BH4897" i="1" s="1"/>
  <c r="BI4897" i="1" s="1"/>
  <c r="BF4899" i="1"/>
  <c r="BJ4897" i="1"/>
  <c r="BG4899" i="1" l="1"/>
  <c r="BH4898" i="1" s="1"/>
  <c r="BI4898" i="1" s="1"/>
  <c r="BF4900" i="1"/>
  <c r="BJ4898" i="1"/>
  <c r="BG4900" i="1" l="1"/>
  <c r="BH4899" i="1" s="1"/>
  <c r="BI4899" i="1" s="1"/>
  <c r="BF4901" i="1"/>
  <c r="BJ4899" i="1"/>
  <c r="BG4901" i="1" l="1"/>
  <c r="BH4900" i="1" s="1"/>
  <c r="BI4900" i="1" s="1"/>
  <c r="BF4902" i="1"/>
  <c r="BJ4900" i="1"/>
  <c r="BG4902" i="1" l="1"/>
  <c r="BH4901" i="1" s="1"/>
  <c r="BI4901" i="1" s="1"/>
  <c r="BF4903" i="1"/>
  <c r="BJ4901" i="1"/>
  <c r="BG4903" i="1" l="1"/>
  <c r="BH4902" i="1" s="1"/>
  <c r="BI4902" i="1" s="1"/>
  <c r="BF4904" i="1"/>
  <c r="BJ4902" i="1"/>
  <c r="BF4905" i="1" l="1"/>
  <c r="BG4904" i="1"/>
  <c r="BH4903" i="1" s="1"/>
  <c r="BI4903" i="1" s="1"/>
  <c r="BJ4903" i="1"/>
  <c r="BJ4904" i="1" l="1"/>
  <c r="BG4905" i="1"/>
  <c r="BF4906" i="1"/>
  <c r="BG4906" i="1" l="1"/>
  <c r="BH4905" i="1" s="1"/>
  <c r="BI4905" i="1" s="1"/>
  <c r="BF4907" i="1"/>
  <c r="BJ4905" i="1"/>
  <c r="BH4904" i="1"/>
  <c r="BI4904" i="1" s="1"/>
  <c r="BG4907" i="1" l="1"/>
  <c r="BH4906" i="1" s="1"/>
  <c r="BI4906" i="1" s="1"/>
  <c r="BF4908" i="1"/>
  <c r="BJ4906" i="1"/>
  <c r="BG4908" i="1" l="1"/>
  <c r="BH4907" i="1" s="1"/>
  <c r="BI4907" i="1" s="1"/>
  <c r="BF4909" i="1"/>
  <c r="BJ4907" i="1"/>
  <c r="BG4909" i="1" l="1"/>
  <c r="BH4908" i="1" s="1"/>
  <c r="BI4908" i="1" s="1"/>
  <c r="BF4910" i="1"/>
  <c r="BJ4908" i="1"/>
  <c r="BG4910" i="1" l="1"/>
  <c r="BH4909" i="1" s="1"/>
  <c r="BI4909" i="1" s="1"/>
  <c r="BF4911" i="1"/>
  <c r="BJ4909" i="1"/>
  <c r="BG4911" i="1" l="1"/>
  <c r="BH4910" i="1" s="1"/>
  <c r="BI4910" i="1" s="1"/>
  <c r="BF4912" i="1"/>
  <c r="BJ4910" i="1"/>
  <c r="BF4913" i="1" l="1"/>
  <c r="BG4912" i="1"/>
  <c r="BH4911" i="1" s="1"/>
  <c r="BI4911" i="1" s="1"/>
  <c r="BJ4911" i="1"/>
  <c r="BJ4912" i="1" l="1"/>
  <c r="BG4913" i="1"/>
  <c r="BF4914" i="1"/>
  <c r="BG4914" i="1" l="1"/>
  <c r="BH4913" i="1" s="1"/>
  <c r="BI4913" i="1" s="1"/>
  <c r="BF4915" i="1"/>
  <c r="BJ4913" i="1"/>
  <c r="BH4912" i="1"/>
  <c r="BI4912" i="1" s="1"/>
  <c r="BG4915" i="1" l="1"/>
  <c r="BH4914" i="1" s="1"/>
  <c r="BI4914" i="1" s="1"/>
  <c r="BF4916" i="1"/>
  <c r="BJ4914" i="1"/>
  <c r="BG4916" i="1" l="1"/>
  <c r="BH4915" i="1" s="1"/>
  <c r="BI4915" i="1" s="1"/>
  <c r="BF4917" i="1"/>
  <c r="BJ4915" i="1"/>
  <c r="BG4917" i="1" l="1"/>
  <c r="BH4916" i="1" s="1"/>
  <c r="BI4916" i="1" s="1"/>
  <c r="BF4918" i="1"/>
  <c r="BJ4916" i="1"/>
  <c r="BG4918" i="1" l="1"/>
  <c r="BH4917" i="1" s="1"/>
  <c r="BI4917" i="1" s="1"/>
  <c r="BF4919" i="1"/>
  <c r="BJ4917" i="1"/>
  <c r="BG4919" i="1" l="1"/>
  <c r="BH4918" i="1" s="1"/>
  <c r="BI4918" i="1" s="1"/>
  <c r="BF4920" i="1"/>
  <c r="BJ4918" i="1"/>
  <c r="BG4920" i="1" l="1"/>
  <c r="BH4919" i="1" s="1"/>
  <c r="BI4919" i="1" s="1"/>
  <c r="BF4921" i="1"/>
  <c r="BJ4919" i="1"/>
  <c r="BG4921" i="1" l="1"/>
  <c r="BH4920" i="1" s="1"/>
  <c r="BI4920" i="1" s="1"/>
  <c r="BF4922" i="1"/>
  <c r="BJ4920" i="1"/>
  <c r="BG4922" i="1" l="1"/>
  <c r="BH4921" i="1" s="1"/>
  <c r="BI4921" i="1" s="1"/>
  <c r="BF4923" i="1"/>
  <c r="BJ4921" i="1"/>
  <c r="BG4923" i="1" l="1"/>
  <c r="BH4922" i="1" s="1"/>
  <c r="BI4922" i="1" s="1"/>
  <c r="BF4924" i="1"/>
  <c r="BJ4922" i="1"/>
  <c r="BG4924" i="1" l="1"/>
  <c r="BH4923" i="1" s="1"/>
  <c r="BI4923" i="1" s="1"/>
  <c r="BF4925" i="1"/>
  <c r="BJ4923" i="1"/>
  <c r="BG4925" i="1" l="1"/>
  <c r="BH4924" i="1" s="1"/>
  <c r="BI4924" i="1" s="1"/>
  <c r="BF4926" i="1"/>
  <c r="BJ4924" i="1"/>
  <c r="BG4926" i="1" l="1"/>
  <c r="BH4925" i="1" s="1"/>
  <c r="BI4925" i="1" s="1"/>
  <c r="BF4927" i="1"/>
  <c r="BJ4925" i="1"/>
  <c r="BG4927" i="1" l="1"/>
  <c r="BH4926" i="1" s="1"/>
  <c r="BI4926" i="1" s="1"/>
  <c r="BF4928" i="1"/>
  <c r="BJ4926" i="1"/>
  <c r="BG4928" i="1" l="1"/>
  <c r="BH4927" i="1" s="1"/>
  <c r="BI4927" i="1" s="1"/>
  <c r="BF4929" i="1"/>
  <c r="BJ4927" i="1"/>
  <c r="BG4929" i="1" l="1"/>
  <c r="BH4928" i="1" s="1"/>
  <c r="BI4928" i="1" s="1"/>
  <c r="BF4930" i="1"/>
  <c r="BJ4928" i="1"/>
  <c r="BG4930" i="1" l="1"/>
  <c r="BH4929" i="1" s="1"/>
  <c r="BI4929" i="1" s="1"/>
  <c r="BF4931" i="1"/>
  <c r="BJ4929" i="1"/>
  <c r="BG4931" i="1" l="1"/>
  <c r="BH4930" i="1" s="1"/>
  <c r="BI4930" i="1" s="1"/>
  <c r="BF4932" i="1"/>
  <c r="BJ4930" i="1"/>
  <c r="BG4932" i="1" l="1"/>
  <c r="BH4931" i="1" s="1"/>
  <c r="BI4931" i="1" s="1"/>
  <c r="BF4933" i="1"/>
  <c r="BJ4931" i="1"/>
  <c r="BG4933" i="1" l="1"/>
  <c r="BH4932" i="1" s="1"/>
  <c r="BI4932" i="1" s="1"/>
  <c r="BF4934" i="1"/>
  <c r="BJ4932" i="1"/>
  <c r="BG4934" i="1" l="1"/>
  <c r="BH4933" i="1" s="1"/>
  <c r="BI4933" i="1" s="1"/>
  <c r="BF4935" i="1"/>
  <c r="BJ4933" i="1"/>
  <c r="BG4935" i="1" l="1"/>
  <c r="BH4934" i="1" s="1"/>
  <c r="BI4934" i="1" s="1"/>
  <c r="BF4936" i="1"/>
  <c r="BJ4934" i="1"/>
  <c r="BG4936" i="1" l="1"/>
  <c r="BH4935" i="1" s="1"/>
  <c r="BI4935" i="1" s="1"/>
  <c r="BF4937" i="1"/>
  <c r="BJ4935" i="1"/>
  <c r="BG4937" i="1" l="1"/>
  <c r="BH4936" i="1" s="1"/>
  <c r="BI4936" i="1" s="1"/>
  <c r="BF4938" i="1"/>
  <c r="BJ4936" i="1"/>
  <c r="BG4938" i="1" l="1"/>
  <c r="BH4937" i="1" s="1"/>
  <c r="BI4937" i="1" s="1"/>
  <c r="BF4939" i="1"/>
  <c r="BJ4937" i="1"/>
  <c r="BG4939" i="1" l="1"/>
  <c r="BH4938" i="1" s="1"/>
  <c r="BI4938" i="1" s="1"/>
  <c r="BF4940" i="1"/>
  <c r="BJ4938" i="1"/>
  <c r="BF4941" i="1" l="1"/>
  <c r="BG4940" i="1"/>
  <c r="BH4939" i="1" s="1"/>
  <c r="BI4939" i="1" s="1"/>
  <c r="BJ4939" i="1"/>
  <c r="BJ4940" i="1" l="1"/>
  <c r="BG4941" i="1"/>
  <c r="BF4942" i="1"/>
  <c r="BG4942" i="1" l="1"/>
  <c r="BH4941" i="1" s="1"/>
  <c r="BI4941" i="1" s="1"/>
  <c r="BF4943" i="1"/>
  <c r="BJ4941" i="1"/>
  <c r="BH4940" i="1"/>
  <c r="BI4940" i="1" s="1"/>
  <c r="BG4943" i="1" l="1"/>
  <c r="BH4942" i="1" s="1"/>
  <c r="BI4942" i="1" s="1"/>
  <c r="BF4944" i="1"/>
  <c r="BJ4942" i="1"/>
  <c r="BG4944" i="1" l="1"/>
  <c r="BH4943" i="1" s="1"/>
  <c r="BI4943" i="1" s="1"/>
  <c r="BF4945" i="1"/>
  <c r="BJ4943" i="1"/>
  <c r="BG4945" i="1" l="1"/>
  <c r="BH4944" i="1" s="1"/>
  <c r="BI4944" i="1" s="1"/>
  <c r="BF4946" i="1"/>
  <c r="BJ4944" i="1"/>
  <c r="BG4946" i="1" l="1"/>
  <c r="BH4945" i="1" s="1"/>
  <c r="BI4945" i="1" s="1"/>
  <c r="BF4947" i="1"/>
  <c r="BJ4945" i="1"/>
  <c r="BG4947" i="1" l="1"/>
  <c r="BH4946" i="1" s="1"/>
  <c r="BI4946" i="1" s="1"/>
  <c r="BF4948" i="1"/>
  <c r="BJ4946" i="1"/>
  <c r="BF4949" i="1" l="1"/>
  <c r="BG4948" i="1"/>
  <c r="BH4947" i="1" s="1"/>
  <c r="BI4947" i="1" s="1"/>
  <c r="BJ4947" i="1"/>
  <c r="BJ4948" i="1" l="1"/>
  <c r="BG4949" i="1"/>
  <c r="BH4948" i="1" s="1"/>
  <c r="BI4948" i="1" s="1"/>
  <c r="BF4950" i="1"/>
  <c r="BG4950" i="1" l="1"/>
  <c r="BH4949" i="1" s="1"/>
  <c r="BI4949" i="1" s="1"/>
  <c r="BF4951" i="1"/>
  <c r="BJ4949" i="1"/>
  <c r="BG4951" i="1" l="1"/>
  <c r="BH4950" i="1" s="1"/>
  <c r="BI4950" i="1" s="1"/>
  <c r="BF4952" i="1"/>
  <c r="BJ4950" i="1"/>
  <c r="BG4952" i="1" l="1"/>
  <c r="BH4951" i="1" s="1"/>
  <c r="BI4951" i="1" s="1"/>
  <c r="BF4953" i="1"/>
  <c r="BJ4951" i="1"/>
  <c r="BG4953" i="1" l="1"/>
  <c r="BH4952" i="1" s="1"/>
  <c r="BI4952" i="1" s="1"/>
  <c r="BF4954" i="1"/>
  <c r="BJ4952" i="1"/>
  <c r="BG4954" i="1" l="1"/>
  <c r="BH4953" i="1" s="1"/>
  <c r="BI4953" i="1" s="1"/>
  <c r="BF4955" i="1"/>
  <c r="BJ4953" i="1"/>
  <c r="BG4955" i="1" l="1"/>
  <c r="BH4954" i="1" s="1"/>
  <c r="BI4954" i="1" s="1"/>
  <c r="BF4956" i="1"/>
  <c r="BJ4954" i="1"/>
  <c r="BG4956" i="1" l="1"/>
  <c r="BH4955" i="1" s="1"/>
  <c r="BI4955" i="1" s="1"/>
  <c r="BF4957" i="1"/>
  <c r="BJ4955" i="1"/>
  <c r="BG4957" i="1" l="1"/>
  <c r="BH4956" i="1" s="1"/>
  <c r="BI4956" i="1" s="1"/>
  <c r="BF4958" i="1"/>
  <c r="BJ4956" i="1"/>
  <c r="BG4958" i="1" l="1"/>
  <c r="BH4957" i="1" s="1"/>
  <c r="BI4957" i="1" s="1"/>
  <c r="BF4959" i="1"/>
  <c r="BJ4957" i="1"/>
  <c r="BG4959" i="1" l="1"/>
  <c r="BH4958" i="1" s="1"/>
  <c r="BI4958" i="1" s="1"/>
  <c r="BF4960" i="1"/>
  <c r="BJ4958" i="1"/>
  <c r="BG4960" i="1" l="1"/>
  <c r="BH4959" i="1" s="1"/>
  <c r="BI4959" i="1" s="1"/>
  <c r="BF4961" i="1"/>
  <c r="BJ4959" i="1"/>
  <c r="BG4961" i="1" l="1"/>
  <c r="BH4960" i="1" s="1"/>
  <c r="BI4960" i="1" s="1"/>
  <c r="BF4962" i="1"/>
  <c r="BJ4960" i="1"/>
  <c r="BG4962" i="1" l="1"/>
  <c r="BH4961" i="1" s="1"/>
  <c r="BI4961" i="1" s="1"/>
  <c r="BF4963" i="1"/>
  <c r="BJ4961" i="1"/>
  <c r="BG4963" i="1" l="1"/>
  <c r="BH4962" i="1" s="1"/>
  <c r="BI4962" i="1" s="1"/>
  <c r="BF4964" i="1"/>
  <c r="BJ4962" i="1"/>
  <c r="BF4965" i="1" l="1"/>
  <c r="BG4964" i="1"/>
  <c r="BJ4963" i="1"/>
  <c r="BJ4964" i="1" l="1"/>
  <c r="BH4963" i="1"/>
  <c r="BI4963" i="1" s="1"/>
  <c r="BG4965" i="1"/>
  <c r="BF4966" i="1"/>
  <c r="BG4966" i="1" l="1"/>
  <c r="BH4965" i="1" s="1"/>
  <c r="BI4965" i="1" s="1"/>
  <c r="BF4967" i="1"/>
  <c r="BJ4965" i="1"/>
  <c r="BH4964" i="1"/>
  <c r="BI4964" i="1" s="1"/>
  <c r="BG4967" i="1" l="1"/>
  <c r="BH4966" i="1" s="1"/>
  <c r="BI4966" i="1" s="1"/>
  <c r="BF4968" i="1"/>
  <c r="BJ4966" i="1"/>
  <c r="BG4968" i="1" l="1"/>
  <c r="BH4967" i="1" s="1"/>
  <c r="BI4967" i="1" s="1"/>
  <c r="BF4969" i="1"/>
  <c r="BJ4967" i="1"/>
  <c r="BG4969" i="1" l="1"/>
  <c r="BH4968" i="1" s="1"/>
  <c r="BI4968" i="1" s="1"/>
  <c r="BF4970" i="1"/>
  <c r="BJ4968" i="1"/>
  <c r="BG4970" i="1" l="1"/>
  <c r="BH4969" i="1" s="1"/>
  <c r="BI4969" i="1" s="1"/>
  <c r="BF4971" i="1"/>
  <c r="BJ4969" i="1"/>
  <c r="BG4971" i="1" l="1"/>
  <c r="BH4970" i="1" s="1"/>
  <c r="BI4970" i="1" s="1"/>
  <c r="BF4972" i="1"/>
  <c r="BJ4970" i="1"/>
  <c r="BG4972" i="1" l="1"/>
  <c r="BH4971" i="1" s="1"/>
  <c r="BI4971" i="1" s="1"/>
  <c r="BF4973" i="1"/>
  <c r="BJ4971" i="1"/>
  <c r="BG4973" i="1" l="1"/>
  <c r="BH4972" i="1" s="1"/>
  <c r="BI4972" i="1" s="1"/>
  <c r="BF4974" i="1"/>
  <c r="BJ4972" i="1"/>
  <c r="BG4974" i="1" l="1"/>
  <c r="BH4973" i="1" s="1"/>
  <c r="BI4973" i="1" s="1"/>
  <c r="BF4975" i="1"/>
  <c r="BJ4973" i="1"/>
  <c r="BG4975" i="1" l="1"/>
  <c r="BH4974" i="1" s="1"/>
  <c r="BI4974" i="1" s="1"/>
  <c r="BF4976" i="1"/>
  <c r="BJ4974" i="1"/>
  <c r="BG4976" i="1" l="1"/>
  <c r="BH4975" i="1" s="1"/>
  <c r="BI4975" i="1" s="1"/>
  <c r="BF4977" i="1"/>
  <c r="BJ4975" i="1"/>
  <c r="BG4977" i="1" l="1"/>
  <c r="BH4976" i="1" s="1"/>
  <c r="BI4976" i="1" s="1"/>
  <c r="BF4978" i="1"/>
  <c r="BJ4976" i="1"/>
  <c r="BG4978" i="1" l="1"/>
  <c r="BH4977" i="1" s="1"/>
  <c r="BI4977" i="1" s="1"/>
  <c r="BF4979" i="1"/>
  <c r="BJ4977" i="1"/>
  <c r="BG4979" i="1" l="1"/>
  <c r="BH4978" i="1" s="1"/>
  <c r="BI4978" i="1" s="1"/>
  <c r="BF4980" i="1"/>
  <c r="BJ4978" i="1"/>
  <c r="BG4980" i="1" l="1"/>
  <c r="BH4979" i="1" s="1"/>
  <c r="BI4979" i="1" s="1"/>
  <c r="BF4981" i="1"/>
  <c r="BJ4979" i="1"/>
  <c r="BG4981" i="1" l="1"/>
  <c r="BH4980" i="1" s="1"/>
  <c r="BI4980" i="1" s="1"/>
  <c r="BF4982" i="1"/>
  <c r="BJ4980" i="1"/>
  <c r="BG4982" i="1" l="1"/>
  <c r="BH4981" i="1" s="1"/>
  <c r="BI4981" i="1" s="1"/>
  <c r="BF4983" i="1"/>
  <c r="BJ4981" i="1"/>
  <c r="BG4983" i="1" l="1"/>
  <c r="BH4982" i="1" s="1"/>
  <c r="BI4982" i="1" s="1"/>
  <c r="BF4984" i="1"/>
  <c r="BJ4982" i="1"/>
  <c r="BG4984" i="1" l="1"/>
  <c r="BH4983" i="1" s="1"/>
  <c r="BI4983" i="1" s="1"/>
  <c r="BF4985" i="1"/>
  <c r="BJ4983" i="1"/>
  <c r="BG4985" i="1" l="1"/>
  <c r="BH4984" i="1" s="1"/>
  <c r="BI4984" i="1" s="1"/>
  <c r="BF4986" i="1"/>
  <c r="BJ4984" i="1"/>
  <c r="BG4986" i="1" l="1"/>
  <c r="BH4985" i="1" s="1"/>
  <c r="BI4985" i="1" s="1"/>
  <c r="BF4987" i="1"/>
  <c r="BJ4985" i="1"/>
  <c r="BG4987" i="1" l="1"/>
  <c r="BH4986" i="1" s="1"/>
  <c r="BI4986" i="1" s="1"/>
  <c r="BF4988" i="1"/>
  <c r="BJ4986" i="1"/>
  <c r="BG4988" i="1" l="1"/>
  <c r="BH4987" i="1" s="1"/>
  <c r="BI4987" i="1" s="1"/>
  <c r="BF4989" i="1"/>
  <c r="BJ4987" i="1"/>
  <c r="BG4989" i="1" l="1"/>
  <c r="BH4988" i="1" s="1"/>
  <c r="BI4988" i="1" s="1"/>
  <c r="BF4990" i="1"/>
  <c r="BJ4988" i="1"/>
  <c r="BG4990" i="1" l="1"/>
  <c r="BH4989" i="1" s="1"/>
  <c r="BI4989" i="1" s="1"/>
  <c r="BF4991" i="1"/>
  <c r="BJ4989" i="1"/>
  <c r="BG4991" i="1" l="1"/>
  <c r="BH4990" i="1" s="1"/>
  <c r="BI4990" i="1" s="1"/>
  <c r="BF4992" i="1"/>
  <c r="BJ4990" i="1"/>
  <c r="BG4992" i="1" l="1"/>
  <c r="BH4991" i="1" s="1"/>
  <c r="BI4991" i="1" s="1"/>
  <c r="BF4993" i="1"/>
  <c r="BJ4991" i="1"/>
  <c r="BG4993" i="1" l="1"/>
  <c r="BH4992" i="1" s="1"/>
  <c r="BI4992" i="1" s="1"/>
  <c r="BF4994" i="1"/>
  <c r="BJ4992" i="1"/>
  <c r="BG4994" i="1" l="1"/>
  <c r="BH4993" i="1" s="1"/>
  <c r="BI4993" i="1" s="1"/>
  <c r="BF4995" i="1"/>
  <c r="BJ4993" i="1"/>
  <c r="BG4995" i="1" l="1"/>
  <c r="BH4994" i="1" s="1"/>
  <c r="BI4994" i="1" s="1"/>
  <c r="BF4996" i="1"/>
  <c r="BJ4994" i="1"/>
  <c r="BG4996" i="1" l="1"/>
  <c r="BH4995" i="1" s="1"/>
  <c r="BI4995" i="1" s="1"/>
  <c r="BF4997" i="1"/>
  <c r="BJ4995" i="1"/>
  <c r="BG4997" i="1" l="1"/>
  <c r="BH4996" i="1" s="1"/>
  <c r="BI4996" i="1" s="1"/>
  <c r="BF4998" i="1"/>
  <c r="BJ4996" i="1"/>
  <c r="BG4998" i="1" l="1"/>
  <c r="BH4997" i="1" s="1"/>
  <c r="BI4997" i="1" s="1"/>
  <c r="BF4999" i="1"/>
  <c r="BJ4997" i="1"/>
  <c r="BG4999" i="1" l="1"/>
  <c r="BH4998" i="1" s="1"/>
  <c r="BI4998" i="1" s="1"/>
  <c r="BF5000" i="1"/>
  <c r="BJ4998" i="1"/>
  <c r="BG5000" i="1" l="1"/>
  <c r="BH4999" i="1" s="1"/>
  <c r="BI4999" i="1" s="1"/>
  <c r="BF5001" i="1"/>
  <c r="BJ4999" i="1"/>
  <c r="BG5001" i="1" l="1"/>
  <c r="BH5000" i="1" s="1"/>
  <c r="BI5000" i="1" s="1"/>
  <c r="BF5002" i="1"/>
  <c r="BJ5000" i="1"/>
  <c r="BG5002" i="1" l="1"/>
  <c r="BH5001" i="1" s="1"/>
  <c r="BI5001" i="1" s="1"/>
  <c r="BF5003" i="1"/>
  <c r="BJ5001" i="1"/>
  <c r="BG5003" i="1" l="1"/>
  <c r="BH5002" i="1" s="1"/>
  <c r="BI5002" i="1" s="1"/>
  <c r="BF5004" i="1"/>
  <c r="BJ5002" i="1"/>
  <c r="BG5004" i="1" l="1"/>
  <c r="BH5003" i="1" s="1"/>
  <c r="BI5003" i="1" s="1"/>
  <c r="BF5005" i="1"/>
  <c r="BJ5003" i="1"/>
  <c r="BG5005" i="1" l="1"/>
  <c r="BH5004" i="1" s="1"/>
  <c r="BI5004" i="1" s="1"/>
  <c r="BF5006" i="1"/>
  <c r="BJ5004" i="1"/>
  <c r="BG5006" i="1" l="1"/>
  <c r="BH5005" i="1" s="1"/>
  <c r="BI5005" i="1" s="1"/>
  <c r="BF5007" i="1"/>
  <c r="BJ5005" i="1"/>
  <c r="BG5007" i="1" l="1"/>
  <c r="BH5006" i="1" s="1"/>
  <c r="BI5006" i="1" s="1"/>
  <c r="BF5008" i="1"/>
  <c r="BJ5006" i="1"/>
  <c r="BG5008" i="1" l="1"/>
  <c r="BH5007" i="1" s="1"/>
  <c r="BI5007" i="1" s="1"/>
  <c r="BF5009" i="1"/>
  <c r="BJ5007" i="1"/>
  <c r="BG5009" i="1" l="1"/>
  <c r="BH5008" i="1" s="1"/>
  <c r="BI5008" i="1" s="1"/>
  <c r="BF5010" i="1"/>
  <c r="BJ5008" i="1"/>
  <c r="BG5010" i="1" l="1"/>
  <c r="BH5009" i="1" s="1"/>
  <c r="BI5009" i="1" s="1"/>
  <c r="BF5011" i="1"/>
  <c r="BJ5009" i="1"/>
  <c r="BG5011" i="1" l="1"/>
  <c r="BH5010" i="1" s="1"/>
  <c r="BI5010" i="1" s="1"/>
  <c r="BF5012" i="1"/>
  <c r="BJ5010" i="1"/>
  <c r="BG5012" i="1" l="1"/>
  <c r="BH5011" i="1" s="1"/>
  <c r="BI5011" i="1" s="1"/>
  <c r="BF5013" i="1"/>
  <c r="BJ5011" i="1"/>
  <c r="BG5013" i="1" l="1"/>
  <c r="BH5012" i="1" s="1"/>
  <c r="BI5012" i="1" s="1"/>
  <c r="BF5014" i="1"/>
  <c r="BJ5012" i="1"/>
  <c r="BG5014" i="1" l="1"/>
  <c r="BH5013" i="1" s="1"/>
  <c r="BI5013" i="1" s="1"/>
  <c r="BF5015" i="1"/>
  <c r="BJ5013" i="1"/>
  <c r="BG5015" i="1" l="1"/>
  <c r="BH5014" i="1" s="1"/>
  <c r="BI5014" i="1" s="1"/>
  <c r="BF5016" i="1"/>
  <c r="BJ5014" i="1"/>
  <c r="BG5016" i="1" l="1"/>
  <c r="BH5015" i="1" s="1"/>
  <c r="BI5015" i="1" s="1"/>
  <c r="BF5017" i="1"/>
  <c r="BJ5015" i="1"/>
  <c r="BG5017" i="1" l="1"/>
  <c r="BH5016" i="1" s="1"/>
  <c r="BI5016" i="1" s="1"/>
  <c r="BF5018" i="1"/>
  <c r="BJ5016" i="1"/>
  <c r="BG5018" i="1" l="1"/>
  <c r="BH5017" i="1" s="1"/>
  <c r="BI5017" i="1" s="1"/>
  <c r="BF5019" i="1"/>
  <c r="BJ5017" i="1"/>
  <c r="BG5019" i="1" l="1"/>
  <c r="BH5018" i="1" s="1"/>
  <c r="BI5018" i="1" s="1"/>
  <c r="BF5020" i="1"/>
  <c r="BJ5018" i="1"/>
  <c r="BG5020" i="1" l="1"/>
  <c r="BH5019" i="1" s="1"/>
  <c r="BI5019" i="1" s="1"/>
  <c r="BF5021" i="1"/>
  <c r="BJ5019" i="1"/>
  <c r="BG5021" i="1" l="1"/>
  <c r="BH5020" i="1" s="1"/>
  <c r="BI5020" i="1" s="1"/>
  <c r="BF5022" i="1"/>
  <c r="BJ5020" i="1"/>
  <c r="BG5022" i="1" l="1"/>
  <c r="BH5021" i="1" s="1"/>
  <c r="BI5021" i="1" s="1"/>
  <c r="BF5023" i="1"/>
  <c r="BJ5021" i="1"/>
  <c r="BG5023" i="1" l="1"/>
  <c r="BH5022" i="1" s="1"/>
  <c r="BI5022" i="1" s="1"/>
  <c r="BF5024" i="1"/>
  <c r="BJ5022" i="1"/>
  <c r="BG5024" i="1" l="1"/>
  <c r="BH5023" i="1" s="1"/>
  <c r="BI5023" i="1" s="1"/>
  <c r="BF5025" i="1"/>
  <c r="BJ5023" i="1"/>
  <c r="BG5025" i="1" l="1"/>
  <c r="BH5024" i="1" s="1"/>
  <c r="BI5024" i="1" s="1"/>
  <c r="BF5026" i="1"/>
  <c r="BJ5024" i="1"/>
  <c r="BG5026" i="1" l="1"/>
  <c r="BH5025" i="1" s="1"/>
  <c r="BI5025" i="1" s="1"/>
  <c r="BF5027" i="1"/>
  <c r="BJ5025" i="1"/>
  <c r="BG5027" i="1" l="1"/>
  <c r="BH5026" i="1" s="1"/>
  <c r="BI5026" i="1" s="1"/>
  <c r="BF5028" i="1"/>
  <c r="BJ5026" i="1"/>
  <c r="BG5028" i="1" l="1"/>
  <c r="BH5027" i="1" s="1"/>
  <c r="BI5027" i="1" s="1"/>
  <c r="BF5029" i="1"/>
  <c r="BJ5027" i="1"/>
  <c r="BG5029" i="1" l="1"/>
  <c r="BH5028" i="1" s="1"/>
  <c r="BI5028" i="1" s="1"/>
  <c r="BF5030" i="1"/>
  <c r="BJ5028" i="1"/>
  <c r="BG5030" i="1" l="1"/>
  <c r="BH5029" i="1" s="1"/>
  <c r="BI5029" i="1" s="1"/>
  <c r="BF5031" i="1"/>
  <c r="BJ5029" i="1"/>
  <c r="BG5031" i="1" l="1"/>
  <c r="BH5030" i="1" s="1"/>
  <c r="BI5030" i="1" s="1"/>
  <c r="BF5032" i="1"/>
  <c r="BJ5030" i="1"/>
  <c r="BG5032" i="1" l="1"/>
  <c r="BH5031" i="1" s="1"/>
  <c r="BI5031" i="1" s="1"/>
  <c r="BF5033" i="1"/>
  <c r="BJ5031" i="1"/>
  <c r="BG5033" i="1" l="1"/>
  <c r="BH5032" i="1" s="1"/>
  <c r="BI5032" i="1" s="1"/>
  <c r="BF5034" i="1"/>
  <c r="BJ5032" i="1"/>
  <c r="BG5034" i="1" l="1"/>
  <c r="BH5033" i="1" s="1"/>
  <c r="BI5033" i="1" s="1"/>
  <c r="BF5035" i="1"/>
  <c r="BJ5033" i="1"/>
  <c r="BG5035" i="1" l="1"/>
  <c r="BH5034" i="1" s="1"/>
  <c r="BI5034" i="1" s="1"/>
  <c r="BF5036" i="1"/>
  <c r="BJ5034" i="1"/>
  <c r="BG5036" i="1" l="1"/>
  <c r="BH5035" i="1" s="1"/>
  <c r="BI5035" i="1" s="1"/>
  <c r="BF5037" i="1"/>
  <c r="BJ5035" i="1"/>
  <c r="BG5037" i="1" l="1"/>
  <c r="BH5036" i="1" s="1"/>
  <c r="BI5036" i="1" s="1"/>
  <c r="BF5038" i="1"/>
  <c r="BJ5036" i="1"/>
  <c r="BG5038" i="1" l="1"/>
  <c r="BH5037" i="1" s="1"/>
  <c r="BI5037" i="1" s="1"/>
  <c r="BF5039" i="1"/>
  <c r="BJ5037" i="1"/>
  <c r="BG5039" i="1" l="1"/>
  <c r="BH5038" i="1" s="1"/>
  <c r="BI5038" i="1" s="1"/>
  <c r="BF5040" i="1"/>
  <c r="BJ5038" i="1"/>
  <c r="BG5040" i="1" l="1"/>
  <c r="BH5039" i="1" s="1"/>
  <c r="BI5039" i="1" s="1"/>
  <c r="BF5041" i="1"/>
  <c r="BJ5039" i="1"/>
  <c r="BG5041" i="1" l="1"/>
  <c r="BH5040" i="1" s="1"/>
  <c r="BI5040" i="1" s="1"/>
  <c r="BF5042" i="1"/>
  <c r="BJ5040" i="1"/>
  <c r="BG5042" i="1" l="1"/>
  <c r="BH5041" i="1" s="1"/>
  <c r="BI5041" i="1" s="1"/>
  <c r="BF5043" i="1"/>
  <c r="BJ5041" i="1"/>
  <c r="BG5043" i="1" l="1"/>
  <c r="BH5042" i="1" s="1"/>
  <c r="BI5042" i="1" s="1"/>
  <c r="BF5044" i="1"/>
  <c r="BJ5042" i="1"/>
  <c r="BG5044" i="1" l="1"/>
  <c r="BH5043" i="1" s="1"/>
  <c r="BI5043" i="1" s="1"/>
  <c r="BF5045" i="1"/>
  <c r="BJ5043" i="1"/>
  <c r="BG5045" i="1" l="1"/>
  <c r="BH5044" i="1" s="1"/>
  <c r="BI5044" i="1" s="1"/>
  <c r="BF5046" i="1"/>
  <c r="BJ5044" i="1"/>
  <c r="BG5046" i="1" l="1"/>
  <c r="BH5045" i="1" s="1"/>
  <c r="BI5045" i="1" s="1"/>
  <c r="BF5047" i="1"/>
  <c r="BJ5045" i="1"/>
  <c r="BG5047" i="1" l="1"/>
  <c r="BH5046" i="1" s="1"/>
  <c r="BI5046" i="1" s="1"/>
  <c r="BF5048" i="1"/>
  <c r="BJ5046" i="1"/>
  <c r="BF5049" i="1" l="1"/>
  <c r="BG5048" i="1"/>
  <c r="BH5047" i="1" s="1"/>
  <c r="BI5047" i="1" s="1"/>
  <c r="BJ5047" i="1"/>
  <c r="BJ5048" i="1" l="1"/>
  <c r="BG5049" i="1"/>
  <c r="BF5050" i="1"/>
  <c r="BG5050" i="1" l="1"/>
  <c r="BH5049" i="1" s="1"/>
  <c r="BI5049" i="1" s="1"/>
  <c r="BF5051" i="1"/>
  <c r="BJ5049" i="1"/>
  <c r="BH5048" i="1"/>
  <c r="BI5048" i="1" s="1"/>
  <c r="BG5051" i="1" l="1"/>
  <c r="BH5050" i="1" s="1"/>
  <c r="BI5050" i="1" s="1"/>
  <c r="BF5052" i="1"/>
  <c r="BJ5050" i="1"/>
  <c r="BG5052" i="1" l="1"/>
  <c r="BH5051" i="1" s="1"/>
  <c r="BI5051" i="1" s="1"/>
  <c r="BF5053" i="1"/>
  <c r="BJ5051" i="1"/>
  <c r="BG5053" i="1" l="1"/>
  <c r="BH5052" i="1" s="1"/>
  <c r="BI5052" i="1" s="1"/>
  <c r="BF5054" i="1"/>
  <c r="BJ5052" i="1"/>
  <c r="BG5054" i="1" l="1"/>
  <c r="BH5053" i="1" s="1"/>
  <c r="BI5053" i="1" s="1"/>
  <c r="BF5055" i="1"/>
  <c r="BJ5053" i="1"/>
  <c r="BG5055" i="1" l="1"/>
  <c r="BH5054" i="1" s="1"/>
  <c r="BI5054" i="1" s="1"/>
  <c r="BF5056" i="1"/>
  <c r="BJ5054" i="1"/>
  <c r="BG5056" i="1" l="1"/>
  <c r="BH5055" i="1" s="1"/>
  <c r="BI5055" i="1" s="1"/>
  <c r="BF5057" i="1"/>
  <c r="BJ5055" i="1"/>
  <c r="BG5057" i="1" l="1"/>
  <c r="BH5056" i="1" s="1"/>
  <c r="BI5056" i="1" s="1"/>
  <c r="BF5058" i="1"/>
  <c r="BJ5056" i="1"/>
  <c r="BG5058" i="1" l="1"/>
  <c r="BH5057" i="1" s="1"/>
  <c r="BI5057" i="1" s="1"/>
  <c r="BF5059" i="1"/>
  <c r="BJ5057" i="1"/>
  <c r="BG5059" i="1" l="1"/>
  <c r="BH5058" i="1" s="1"/>
  <c r="BI5058" i="1" s="1"/>
  <c r="BF5060" i="1"/>
  <c r="BJ5058" i="1"/>
  <c r="BG5060" i="1" l="1"/>
  <c r="BH5059" i="1" s="1"/>
  <c r="BI5059" i="1" s="1"/>
  <c r="BF5061" i="1"/>
  <c r="BJ5059" i="1"/>
  <c r="BG5061" i="1" l="1"/>
  <c r="BH5060" i="1" s="1"/>
  <c r="BI5060" i="1" s="1"/>
  <c r="BF5062" i="1"/>
  <c r="BJ5060" i="1"/>
  <c r="BG5062" i="1" l="1"/>
  <c r="BH5061" i="1" s="1"/>
  <c r="BI5061" i="1" s="1"/>
  <c r="BF5063" i="1"/>
  <c r="BJ5061" i="1"/>
  <c r="BG5063" i="1" l="1"/>
  <c r="BH5062" i="1" s="1"/>
  <c r="BI5062" i="1" s="1"/>
  <c r="BF5064" i="1"/>
  <c r="BJ5062" i="1"/>
  <c r="BG5064" i="1" l="1"/>
  <c r="BH5063" i="1" s="1"/>
  <c r="BI5063" i="1" s="1"/>
  <c r="BF5065" i="1"/>
  <c r="BJ5063" i="1"/>
  <c r="BG5065" i="1" l="1"/>
  <c r="BH5064" i="1" s="1"/>
  <c r="BI5064" i="1" s="1"/>
  <c r="BF5066" i="1"/>
  <c r="BJ5064" i="1"/>
  <c r="BG5066" i="1" l="1"/>
  <c r="BH5065" i="1" s="1"/>
  <c r="BI5065" i="1" s="1"/>
  <c r="BF5067" i="1"/>
  <c r="BJ5065" i="1"/>
  <c r="BG5067" i="1" l="1"/>
  <c r="BH5066" i="1" s="1"/>
  <c r="BI5066" i="1" s="1"/>
  <c r="BF5068" i="1"/>
  <c r="BJ5066" i="1"/>
  <c r="BG5068" i="1" l="1"/>
  <c r="BH5067" i="1" s="1"/>
  <c r="BI5067" i="1" s="1"/>
  <c r="BF5069" i="1"/>
  <c r="BJ5067" i="1"/>
  <c r="BG5069" i="1" l="1"/>
  <c r="BH5068" i="1" s="1"/>
  <c r="BI5068" i="1" s="1"/>
  <c r="BF5070" i="1"/>
  <c r="BJ5068" i="1"/>
  <c r="BG5070" i="1" l="1"/>
  <c r="BH5069" i="1" s="1"/>
  <c r="BI5069" i="1" s="1"/>
  <c r="BF5071" i="1"/>
  <c r="BJ5069" i="1"/>
  <c r="BG5071" i="1" l="1"/>
  <c r="BH5070" i="1" s="1"/>
  <c r="BI5070" i="1" s="1"/>
  <c r="BF5072" i="1"/>
  <c r="BJ5070" i="1"/>
  <c r="BF5073" i="1" l="1"/>
  <c r="BG5072" i="1"/>
  <c r="BH5071" i="1" s="1"/>
  <c r="BI5071" i="1" s="1"/>
  <c r="BJ5071" i="1"/>
  <c r="BJ5072" i="1" l="1"/>
  <c r="BG5073" i="1"/>
  <c r="BF5074" i="1"/>
  <c r="BG5074" i="1" l="1"/>
  <c r="BH5073" i="1" s="1"/>
  <c r="BI5073" i="1" s="1"/>
  <c r="BF5075" i="1"/>
  <c r="BJ5073" i="1"/>
  <c r="BH5072" i="1"/>
  <c r="BI5072" i="1" s="1"/>
  <c r="BG5075" i="1" l="1"/>
  <c r="BH5074" i="1" s="1"/>
  <c r="BI5074" i="1" s="1"/>
  <c r="BF5076" i="1"/>
  <c r="BJ5074" i="1"/>
  <c r="BG5076" i="1" l="1"/>
  <c r="BH5075" i="1" s="1"/>
  <c r="BI5075" i="1" s="1"/>
  <c r="BF5077" i="1"/>
  <c r="BJ5075" i="1"/>
  <c r="BG5077" i="1" l="1"/>
  <c r="BH5076" i="1" s="1"/>
  <c r="BI5076" i="1" s="1"/>
  <c r="BF5078" i="1"/>
  <c r="BJ5076" i="1"/>
  <c r="BG5078" i="1" l="1"/>
  <c r="BH5077" i="1" s="1"/>
  <c r="BI5077" i="1" s="1"/>
  <c r="BF5079" i="1"/>
  <c r="BJ5077" i="1"/>
  <c r="BG5079" i="1" l="1"/>
  <c r="BH5078" i="1" s="1"/>
  <c r="BI5078" i="1" s="1"/>
  <c r="BF5080" i="1"/>
  <c r="BJ5078" i="1"/>
  <c r="BG5080" i="1" l="1"/>
  <c r="BH5079" i="1" s="1"/>
  <c r="BI5079" i="1" s="1"/>
  <c r="BF5081" i="1"/>
  <c r="BJ5079" i="1"/>
  <c r="BG5081" i="1" l="1"/>
  <c r="BH5080" i="1" s="1"/>
  <c r="BI5080" i="1" s="1"/>
  <c r="BF5082" i="1"/>
  <c r="BJ5080" i="1"/>
  <c r="BG5082" i="1" l="1"/>
  <c r="BH5081" i="1" s="1"/>
  <c r="BI5081" i="1" s="1"/>
  <c r="BF5083" i="1"/>
  <c r="BJ5081" i="1"/>
  <c r="BG5083" i="1" l="1"/>
  <c r="BH5082" i="1" s="1"/>
  <c r="BI5082" i="1" s="1"/>
  <c r="BF5084" i="1"/>
  <c r="BJ5082" i="1"/>
  <c r="BG5084" i="1" l="1"/>
  <c r="BH5083" i="1" s="1"/>
  <c r="BI5083" i="1" s="1"/>
  <c r="BF5085" i="1"/>
  <c r="BJ5083" i="1"/>
  <c r="BG5085" i="1" l="1"/>
  <c r="BH5084" i="1" s="1"/>
  <c r="BI5084" i="1" s="1"/>
  <c r="BF5086" i="1"/>
  <c r="BJ5084" i="1"/>
  <c r="BG5086" i="1" l="1"/>
  <c r="BH5085" i="1" s="1"/>
  <c r="BI5085" i="1" s="1"/>
  <c r="BF5087" i="1"/>
  <c r="BJ5085" i="1"/>
  <c r="BG5087" i="1" l="1"/>
  <c r="BH5086" i="1" s="1"/>
  <c r="BI5086" i="1" s="1"/>
  <c r="BF5088" i="1"/>
  <c r="BJ5086" i="1"/>
  <c r="BG5088" i="1" l="1"/>
  <c r="BH5087" i="1" s="1"/>
  <c r="BI5087" i="1" s="1"/>
  <c r="BF5089" i="1"/>
  <c r="BJ5087" i="1"/>
  <c r="BG5089" i="1" l="1"/>
  <c r="BH5088" i="1" s="1"/>
  <c r="BI5088" i="1" s="1"/>
  <c r="BF5090" i="1"/>
  <c r="BJ5088" i="1"/>
  <c r="BG5090" i="1" l="1"/>
  <c r="BH5089" i="1" s="1"/>
  <c r="BI5089" i="1" s="1"/>
  <c r="BF5091" i="1"/>
  <c r="BJ5089" i="1"/>
  <c r="BG5091" i="1" l="1"/>
  <c r="BH5090" i="1" s="1"/>
  <c r="BI5090" i="1" s="1"/>
  <c r="BF5092" i="1"/>
  <c r="BJ5090" i="1"/>
  <c r="BF5093" i="1" l="1"/>
  <c r="BG5092" i="1"/>
  <c r="BH5091" i="1" s="1"/>
  <c r="BI5091" i="1" s="1"/>
  <c r="BJ5091" i="1"/>
  <c r="BJ5092" i="1" l="1"/>
  <c r="BG5093" i="1"/>
  <c r="BF5094" i="1"/>
  <c r="BJ5093" i="1" l="1"/>
  <c r="BH5092" i="1"/>
  <c r="BI5092" i="1" s="1"/>
  <c r="BG5094" i="1"/>
  <c r="BF5095" i="1"/>
  <c r="BG5095" i="1" l="1"/>
  <c r="BH5094" i="1" s="1"/>
  <c r="BI5094" i="1" s="1"/>
  <c r="BF5096" i="1"/>
  <c r="BJ5094" i="1"/>
  <c r="BH5093" i="1"/>
  <c r="BI5093" i="1" s="1"/>
  <c r="BG5096" i="1" l="1"/>
  <c r="BH5095" i="1" s="1"/>
  <c r="BI5095" i="1" s="1"/>
  <c r="BF5097" i="1"/>
  <c r="BJ5095" i="1"/>
  <c r="BG5097" i="1" l="1"/>
  <c r="BH5096" i="1" s="1"/>
  <c r="BI5096" i="1" s="1"/>
  <c r="BF5098" i="1"/>
  <c r="BJ5096" i="1"/>
  <c r="BG5098" i="1" l="1"/>
  <c r="BH5097" i="1" s="1"/>
  <c r="BI5097" i="1" s="1"/>
  <c r="BF5099" i="1"/>
  <c r="BJ5097" i="1"/>
  <c r="BG5099" i="1" l="1"/>
  <c r="BH5098" i="1" s="1"/>
  <c r="BI5098" i="1" s="1"/>
  <c r="BF5100" i="1"/>
  <c r="BJ5098" i="1"/>
  <c r="BG5100" i="1" l="1"/>
  <c r="BH5099" i="1" s="1"/>
  <c r="BI5099" i="1" s="1"/>
  <c r="BF5101" i="1"/>
  <c r="BJ5099" i="1"/>
  <c r="BG5101" i="1" l="1"/>
  <c r="BH5100" i="1" s="1"/>
  <c r="BI5100" i="1" s="1"/>
  <c r="BF5102" i="1"/>
  <c r="BJ5100" i="1"/>
  <c r="BG5102" i="1" l="1"/>
  <c r="BH5101" i="1" s="1"/>
  <c r="BI5101" i="1" s="1"/>
  <c r="BF5103" i="1"/>
  <c r="BJ5101" i="1"/>
  <c r="BG5103" i="1" l="1"/>
  <c r="BH5102" i="1" s="1"/>
  <c r="BI5102" i="1" s="1"/>
  <c r="BF5104" i="1"/>
  <c r="BJ5102" i="1"/>
  <c r="BF5105" i="1" l="1"/>
  <c r="BG5104" i="1"/>
  <c r="BH5103" i="1" s="1"/>
  <c r="BI5103" i="1" s="1"/>
  <c r="BJ5103" i="1"/>
  <c r="BJ5104" i="1" l="1"/>
  <c r="BG5105" i="1"/>
  <c r="BF5106" i="1"/>
  <c r="BG5106" i="1" l="1"/>
  <c r="BH5105" i="1" s="1"/>
  <c r="BI5105" i="1" s="1"/>
  <c r="BF5107" i="1"/>
  <c r="BJ5105" i="1"/>
  <c r="BH5104" i="1"/>
  <c r="BI5104" i="1" s="1"/>
  <c r="BG5107" i="1" l="1"/>
  <c r="BH5106" i="1" s="1"/>
  <c r="BI5106" i="1" s="1"/>
  <c r="BF5108" i="1"/>
  <c r="BJ5106" i="1"/>
  <c r="BG5108" i="1" l="1"/>
  <c r="BH5107" i="1" s="1"/>
  <c r="BI5107" i="1" s="1"/>
  <c r="BF5109" i="1"/>
  <c r="BJ5107" i="1"/>
  <c r="BG5109" i="1" l="1"/>
  <c r="BH5108" i="1" s="1"/>
  <c r="BI5108" i="1" s="1"/>
  <c r="BF5110" i="1"/>
  <c r="BJ5108" i="1"/>
  <c r="BG5110" i="1" l="1"/>
  <c r="BH5109" i="1" s="1"/>
  <c r="BI5109" i="1" s="1"/>
  <c r="BF5111" i="1"/>
  <c r="BJ5109" i="1"/>
  <c r="BG5111" i="1" l="1"/>
  <c r="BH5110" i="1" s="1"/>
  <c r="BI5110" i="1" s="1"/>
  <c r="BF5112" i="1"/>
  <c r="BJ5110" i="1"/>
  <c r="BG5112" i="1" l="1"/>
  <c r="BH5111" i="1" s="1"/>
  <c r="BI5111" i="1" s="1"/>
  <c r="BF5113" i="1"/>
  <c r="BJ5111" i="1"/>
  <c r="BG5113" i="1" l="1"/>
  <c r="BH5112" i="1" s="1"/>
  <c r="BI5112" i="1" s="1"/>
  <c r="BF5114" i="1"/>
  <c r="BJ5112" i="1"/>
  <c r="BG5114" i="1" l="1"/>
  <c r="BH5113" i="1" s="1"/>
  <c r="BI5113" i="1" s="1"/>
  <c r="BF5115" i="1"/>
  <c r="BJ5113" i="1"/>
  <c r="BG5115" i="1" l="1"/>
  <c r="BH5114" i="1" s="1"/>
  <c r="BI5114" i="1" s="1"/>
  <c r="BF5116" i="1"/>
  <c r="BJ5114" i="1"/>
  <c r="BG5116" i="1" l="1"/>
  <c r="BH5115" i="1" s="1"/>
  <c r="BI5115" i="1" s="1"/>
  <c r="BF5117" i="1"/>
  <c r="BJ5115" i="1"/>
  <c r="BG5117" i="1" l="1"/>
  <c r="BH5116" i="1" s="1"/>
  <c r="BI5116" i="1" s="1"/>
  <c r="BF5118" i="1"/>
  <c r="BJ5116" i="1"/>
  <c r="BG5118" i="1" l="1"/>
  <c r="BH5117" i="1" s="1"/>
  <c r="BI5117" i="1" s="1"/>
  <c r="BF5119" i="1"/>
  <c r="BJ5117" i="1"/>
  <c r="BG5119" i="1" l="1"/>
  <c r="BH5118" i="1" s="1"/>
  <c r="BI5118" i="1" s="1"/>
  <c r="BF5120" i="1"/>
  <c r="BJ5118" i="1"/>
  <c r="BG5120" i="1" l="1"/>
  <c r="BH5119" i="1" s="1"/>
  <c r="BI5119" i="1" s="1"/>
  <c r="BF5121" i="1"/>
  <c r="BJ5119" i="1"/>
  <c r="BG5121" i="1" l="1"/>
  <c r="BH5120" i="1" s="1"/>
  <c r="BI5120" i="1" s="1"/>
  <c r="BF5122" i="1"/>
  <c r="BJ5120" i="1"/>
  <c r="BG5122" i="1" l="1"/>
  <c r="BH5121" i="1" s="1"/>
  <c r="BI5121" i="1" s="1"/>
  <c r="BF5123" i="1"/>
  <c r="BJ5121" i="1"/>
  <c r="BG5123" i="1" l="1"/>
  <c r="BH5122" i="1" s="1"/>
  <c r="BI5122" i="1" s="1"/>
  <c r="BF5124" i="1"/>
  <c r="BJ5122" i="1"/>
  <c r="BG5124" i="1" l="1"/>
  <c r="BH5123" i="1" s="1"/>
  <c r="BI5123" i="1" s="1"/>
  <c r="BF5125" i="1"/>
  <c r="BJ5123" i="1"/>
  <c r="BG5125" i="1" l="1"/>
  <c r="BH5124" i="1" s="1"/>
  <c r="BI5124" i="1" s="1"/>
  <c r="BF5126" i="1"/>
  <c r="BJ5124" i="1"/>
  <c r="BG5126" i="1" l="1"/>
  <c r="BH5125" i="1" s="1"/>
  <c r="BI5125" i="1" s="1"/>
  <c r="BF5127" i="1"/>
  <c r="BJ5125" i="1"/>
  <c r="BG5127" i="1" l="1"/>
  <c r="BH5126" i="1" s="1"/>
  <c r="BI5126" i="1" s="1"/>
  <c r="BF5128" i="1"/>
  <c r="BJ5126" i="1"/>
  <c r="BG5128" i="1" l="1"/>
  <c r="BH5127" i="1" s="1"/>
  <c r="BI5127" i="1" s="1"/>
  <c r="BF5129" i="1"/>
  <c r="BJ5127" i="1"/>
  <c r="BG5129" i="1" l="1"/>
  <c r="BH5128" i="1" s="1"/>
  <c r="BI5128" i="1" s="1"/>
  <c r="BF5130" i="1"/>
  <c r="BJ5128" i="1"/>
  <c r="BG5130" i="1" l="1"/>
  <c r="BH5129" i="1" s="1"/>
  <c r="BI5129" i="1" s="1"/>
  <c r="BF5131" i="1"/>
  <c r="BJ5129" i="1"/>
  <c r="BG5131" i="1" l="1"/>
  <c r="BH5130" i="1" s="1"/>
  <c r="BI5130" i="1" s="1"/>
  <c r="BF5132" i="1"/>
  <c r="BJ5130" i="1"/>
  <c r="BF5133" i="1" l="1"/>
  <c r="BG5132" i="1"/>
  <c r="BH5131" i="1" s="1"/>
  <c r="BI5131" i="1" s="1"/>
  <c r="BJ5131" i="1"/>
  <c r="BJ5132" i="1" l="1"/>
  <c r="BG5133" i="1"/>
  <c r="BF5134" i="1"/>
  <c r="BG5134" i="1" l="1"/>
  <c r="BH5133" i="1" s="1"/>
  <c r="BI5133" i="1" s="1"/>
  <c r="BF5135" i="1"/>
  <c r="BJ5133" i="1"/>
  <c r="BH5132" i="1"/>
  <c r="BI5132" i="1" s="1"/>
  <c r="BG5135" i="1" l="1"/>
  <c r="BH5134" i="1" s="1"/>
  <c r="BI5134" i="1" s="1"/>
  <c r="BF5136" i="1"/>
  <c r="BJ5134" i="1"/>
  <c r="BG5136" i="1" l="1"/>
  <c r="BH5135" i="1" s="1"/>
  <c r="BI5135" i="1" s="1"/>
  <c r="BF5137" i="1"/>
  <c r="BJ5135" i="1"/>
  <c r="BG5137" i="1" l="1"/>
  <c r="BH5136" i="1" s="1"/>
  <c r="BI5136" i="1" s="1"/>
  <c r="BF5138" i="1"/>
  <c r="BJ5136" i="1"/>
  <c r="BG5138" i="1" l="1"/>
  <c r="BH5137" i="1" s="1"/>
  <c r="BI5137" i="1" s="1"/>
  <c r="BF5139" i="1"/>
  <c r="BJ5137" i="1"/>
  <c r="BG5139" i="1" l="1"/>
  <c r="BH5138" i="1" s="1"/>
  <c r="BI5138" i="1" s="1"/>
  <c r="BF5140" i="1"/>
  <c r="BJ5138" i="1"/>
  <c r="BG5140" i="1" l="1"/>
  <c r="BH5139" i="1" s="1"/>
  <c r="BI5139" i="1" s="1"/>
  <c r="BF5141" i="1"/>
  <c r="BJ5139" i="1"/>
  <c r="BG5141" i="1" l="1"/>
  <c r="BH5140" i="1" s="1"/>
  <c r="BI5140" i="1" s="1"/>
  <c r="BF5142" i="1"/>
  <c r="BJ5140" i="1"/>
  <c r="BG5142" i="1" l="1"/>
  <c r="BH5141" i="1" s="1"/>
  <c r="BI5141" i="1" s="1"/>
  <c r="BF5143" i="1"/>
  <c r="BJ5141" i="1"/>
  <c r="BG5143" i="1" l="1"/>
  <c r="BH5142" i="1" s="1"/>
  <c r="BI5142" i="1" s="1"/>
  <c r="BF5144" i="1"/>
  <c r="BJ5142" i="1"/>
  <c r="BG5144" i="1" l="1"/>
  <c r="BH5143" i="1" s="1"/>
  <c r="BI5143" i="1" s="1"/>
  <c r="BF5145" i="1"/>
  <c r="BJ5143" i="1"/>
  <c r="BG5145" i="1" l="1"/>
  <c r="BH5144" i="1" s="1"/>
  <c r="BI5144" i="1" s="1"/>
  <c r="BF5146" i="1"/>
  <c r="BJ5144" i="1"/>
  <c r="BG5146" i="1" l="1"/>
  <c r="BH5145" i="1" s="1"/>
  <c r="BI5145" i="1" s="1"/>
  <c r="BF5147" i="1"/>
  <c r="BJ5145" i="1"/>
  <c r="BG5147" i="1" l="1"/>
  <c r="BH5146" i="1" s="1"/>
  <c r="BI5146" i="1" s="1"/>
  <c r="BF5148" i="1"/>
  <c r="BJ5146" i="1"/>
  <c r="BG5148" i="1" l="1"/>
  <c r="BH5147" i="1" s="1"/>
  <c r="BI5147" i="1" s="1"/>
  <c r="BF5149" i="1"/>
  <c r="BJ5147" i="1"/>
  <c r="BG5149" i="1" l="1"/>
  <c r="BH5148" i="1" s="1"/>
  <c r="BI5148" i="1" s="1"/>
  <c r="BF5150" i="1"/>
  <c r="BJ5148" i="1"/>
  <c r="BF5151" i="1" l="1"/>
  <c r="BG5150" i="1"/>
  <c r="BH5149" i="1" s="1"/>
  <c r="BI5149" i="1" s="1"/>
  <c r="BJ5149" i="1"/>
  <c r="BJ5150" i="1" l="1"/>
  <c r="BG5151" i="1"/>
  <c r="BF5152" i="1"/>
  <c r="BG5152" i="1" l="1"/>
  <c r="BH5151" i="1" s="1"/>
  <c r="BI5151" i="1" s="1"/>
  <c r="BF5153" i="1"/>
  <c r="BJ5151" i="1"/>
  <c r="BH5150" i="1"/>
  <c r="BI5150" i="1" s="1"/>
  <c r="BG5153" i="1" l="1"/>
  <c r="BH5152" i="1" s="1"/>
  <c r="BI5152" i="1" s="1"/>
  <c r="BF5154" i="1"/>
  <c r="BJ5152" i="1"/>
  <c r="BG5154" i="1" l="1"/>
  <c r="BH5153" i="1" s="1"/>
  <c r="BI5153" i="1" s="1"/>
  <c r="BF5155" i="1"/>
  <c r="BJ5153" i="1"/>
  <c r="BG5155" i="1" l="1"/>
  <c r="BH5154" i="1" s="1"/>
  <c r="BI5154" i="1" s="1"/>
  <c r="BF5156" i="1"/>
  <c r="BJ5154" i="1"/>
  <c r="BG5156" i="1" l="1"/>
  <c r="BH5155" i="1" s="1"/>
  <c r="BI5155" i="1" s="1"/>
  <c r="BF5157" i="1"/>
  <c r="BJ5155" i="1"/>
  <c r="BG5157" i="1" l="1"/>
  <c r="BH5156" i="1" s="1"/>
  <c r="BI5156" i="1" s="1"/>
  <c r="BF5158" i="1"/>
  <c r="BJ5156" i="1"/>
  <c r="BG5158" i="1" l="1"/>
  <c r="BH5157" i="1" s="1"/>
  <c r="BI5157" i="1" s="1"/>
  <c r="BF5159" i="1"/>
  <c r="BJ5157" i="1"/>
  <c r="BG5159" i="1" l="1"/>
  <c r="BH5158" i="1" s="1"/>
  <c r="BI5158" i="1" s="1"/>
  <c r="BF5160" i="1"/>
  <c r="BJ5158" i="1"/>
  <c r="BG5160" i="1" l="1"/>
  <c r="BH5159" i="1" s="1"/>
  <c r="BI5159" i="1" s="1"/>
  <c r="BF5161" i="1"/>
  <c r="BJ5159" i="1"/>
  <c r="BG5161" i="1" l="1"/>
  <c r="BH5160" i="1" s="1"/>
  <c r="BI5160" i="1" s="1"/>
  <c r="BF5162" i="1"/>
  <c r="BJ5160" i="1"/>
  <c r="BG5162" i="1" l="1"/>
  <c r="BH5161" i="1" s="1"/>
  <c r="BI5161" i="1" s="1"/>
  <c r="BF5163" i="1"/>
  <c r="BJ5161" i="1"/>
  <c r="BG5163" i="1" l="1"/>
  <c r="BH5162" i="1" s="1"/>
  <c r="BI5162" i="1" s="1"/>
  <c r="BF5164" i="1"/>
  <c r="BJ5162" i="1"/>
  <c r="BG5164" i="1" l="1"/>
  <c r="BH5163" i="1" s="1"/>
  <c r="BI5163" i="1" s="1"/>
  <c r="BF5165" i="1"/>
  <c r="BJ5163" i="1"/>
  <c r="BG5165" i="1" l="1"/>
  <c r="BH5164" i="1" s="1"/>
  <c r="BI5164" i="1" s="1"/>
  <c r="BF5166" i="1"/>
  <c r="BJ5164" i="1"/>
  <c r="BG5166" i="1" l="1"/>
  <c r="BH5165" i="1" s="1"/>
  <c r="BI5165" i="1" s="1"/>
  <c r="BF5167" i="1"/>
  <c r="BJ5165" i="1"/>
  <c r="BG5167" i="1" l="1"/>
  <c r="BH5166" i="1" s="1"/>
  <c r="BI5166" i="1" s="1"/>
  <c r="BF5168" i="1"/>
  <c r="BJ5166" i="1"/>
  <c r="BG5168" i="1" l="1"/>
  <c r="BH5167" i="1" s="1"/>
  <c r="BI5167" i="1" s="1"/>
  <c r="BF5169" i="1"/>
  <c r="BJ5167" i="1"/>
  <c r="BG5169" i="1" l="1"/>
  <c r="BH5168" i="1" s="1"/>
  <c r="BI5168" i="1" s="1"/>
  <c r="BF5170" i="1"/>
  <c r="BJ5168" i="1"/>
  <c r="BG5170" i="1" l="1"/>
  <c r="BH5169" i="1" s="1"/>
  <c r="BI5169" i="1" s="1"/>
  <c r="BF5171" i="1"/>
  <c r="BJ5169" i="1"/>
  <c r="BG5171" i="1" l="1"/>
  <c r="BH5170" i="1" s="1"/>
  <c r="BI5170" i="1" s="1"/>
  <c r="BF5172" i="1"/>
  <c r="BJ5170" i="1"/>
  <c r="BG5172" i="1" l="1"/>
  <c r="BH5171" i="1" s="1"/>
  <c r="BI5171" i="1" s="1"/>
  <c r="BF5173" i="1"/>
  <c r="BJ5171" i="1"/>
  <c r="BG5173" i="1" l="1"/>
  <c r="BH5172" i="1" s="1"/>
  <c r="BI5172" i="1" s="1"/>
  <c r="BF5174" i="1"/>
  <c r="BJ5172" i="1"/>
  <c r="BG5174" i="1" l="1"/>
  <c r="BH5173" i="1" s="1"/>
  <c r="BI5173" i="1" s="1"/>
  <c r="BF5175" i="1"/>
  <c r="BJ5173" i="1"/>
  <c r="BG5175" i="1" l="1"/>
  <c r="BH5174" i="1" s="1"/>
  <c r="BI5174" i="1" s="1"/>
  <c r="BF5176" i="1"/>
  <c r="BJ5174" i="1"/>
  <c r="BG5176" i="1" l="1"/>
  <c r="BH5175" i="1" s="1"/>
  <c r="BI5175" i="1" s="1"/>
  <c r="BF5177" i="1"/>
  <c r="BJ5175" i="1"/>
  <c r="BG5177" i="1" l="1"/>
  <c r="BH5176" i="1" s="1"/>
  <c r="BI5176" i="1" s="1"/>
  <c r="BF5178" i="1"/>
  <c r="BJ5176" i="1"/>
  <c r="BG5178" i="1" l="1"/>
  <c r="BH5177" i="1" s="1"/>
  <c r="BI5177" i="1" s="1"/>
  <c r="BF5179" i="1"/>
  <c r="BJ5177" i="1"/>
  <c r="BG5179" i="1" l="1"/>
  <c r="BH5178" i="1" s="1"/>
  <c r="BI5178" i="1" s="1"/>
  <c r="BF5180" i="1"/>
  <c r="BJ5178" i="1"/>
  <c r="BG5180" i="1" l="1"/>
  <c r="BH5179" i="1" s="1"/>
  <c r="BI5179" i="1" s="1"/>
  <c r="BF5181" i="1"/>
  <c r="BJ5179" i="1"/>
  <c r="BG5181" i="1" l="1"/>
  <c r="BH5180" i="1" s="1"/>
  <c r="BI5180" i="1" s="1"/>
  <c r="BF5182" i="1"/>
  <c r="BJ5180" i="1"/>
  <c r="BG5182" i="1" l="1"/>
  <c r="BH5181" i="1" s="1"/>
  <c r="BI5181" i="1" s="1"/>
  <c r="BF5183" i="1"/>
  <c r="BJ5181" i="1"/>
  <c r="BG5183" i="1" l="1"/>
  <c r="BH5182" i="1" s="1"/>
  <c r="BI5182" i="1" s="1"/>
  <c r="BF5184" i="1"/>
  <c r="BJ5182" i="1"/>
  <c r="BG5184" i="1" l="1"/>
  <c r="BH5183" i="1" s="1"/>
  <c r="BI5183" i="1" s="1"/>
  <c r="BF5185" i="1"/>
  <c r="BJ5183" i="1"/>
  <c r="BG5185" i="1" l="1"/>
  <c r="BH5184" i="1" s="1"/>
  <c r="BI5184" i="1" s="1"/>
  <c r="BF5186" i="1"/>
  <c r="BJ5184" i="1"/>
  <c r="BF5187" i="1" l="1"/>
  <c r="BG5186" i="1"/>
  <c r="BH5185" i="1" s="1"/>
  <c r="BI5185" i="1" s="1"/>
  <c r="BJ5185" i="1"/>
  <c r="BJ5186" i="1" l="1"/>
  <c r="BG5187" i="1"/>
  <c r="BF5188" i="1"/>
  <c r="BG5188" i="1" l="1"/>
  <c r="BH5187" i="1" s="1"/>
  <c r="BI5187" i="1" s="1"/>
  <c r="BF5189" i="1"/>
  <c r="BJ5187" i="1"/>
  <c r="BH5186" i="1"/>
  <c r="BI5186" i="1" s="1"/>
  <c r="BG5189" i="1" l="1"/>
  <c r="BH5188" i="1" s="1"/>
  <c r="BI5188" i="1" s="1"/>
  <c r="BF5190" i="1"/>
  <c r="BJ5188" i="1"/>
  <c r="BG5190" i="1" l="1"/>
  <c r="BH5189" i="1" s="1"/>
  <c r="BI5189" i="1" s="1"/>
  <c r="BF5191" i="1"/>
  <c r="BJ5189" i="1"/>
  <c r="BG5191" i="1" l="1"/>
  <c r="BH5190" i="1" s="1"/>
  <c r="BI5190" i="1" s="1"/>
  <c r="BF5192" i="1"/>
  <c r="BJ5190" i="1"/>
  <c r="BG5192" i="1" l="1"/>
  <c r="BH5191" i="1" s="1"/>
  <c r="BI5191" i="1" s="1"/>
  <c r="BF5193" i="1"/>
  <c r="BJ5191" i="1"/>
  <c r="BG5193" i="1" l="1"/>
  <c r="BH5192" i="1" s="1"/>
  <c r="BI5192" i="1" s="1"/>
  <c r="BF5194" i="1"/>
  <c r="BJ5192" i="1"/>
  <c r="BG5194" i="1" l="1"/>
  <c r="BH5193" i="1" s="1"/>
  <c r="BI5193" i="1" s="1"/>
  <c r="BF5195" i="1"/>
  <c r="BJ5193" i="1"/>
  <c r="BG5195" i="1" l="1"/>
  <c r="BH5194" i="1" s="1"/>
  <c r="BI5194" i="1" s="1"/>
  <c r="BF5196" i="1"/>
  <c r="BJ5194" i="1"/>
  <c r="BG5196" i="1" l="1"/>
  <c r="BH5195" i="1" s="1"/>
  <c r="BI5195" i="1" s="1"/>
  <c r="BF5197" i="1"/>
  <c r="BJ5195" i="1"/>
  <c r="BG5197" i="1" l="1"/>
  <c r="BH5196" i="1" s="1"/>
  <c r="BI5196" i="1" s="1"/>
  <c r="BF5198" i="1"/>
  <c r="BJ5196" i="1"/>
  <c r="BG5198" i="1" l="1"/>
  <c r="BH5197" i="1" s="1"/>
  <c r="BI5197" i="1" s="1"/>
  <c r="BF5199" i="1"/>
  <c r="BJ5197" i="1"/>
  <c r="BG5199" i="1" l="1"/>
  <c r="BH5198" i="1" s="1"/>
  <c r="BI5198" i="1" s="1"/>
  <c r="BF5200" i="1"/>
  <c r="BJ5198" i="1"/>
  <c r="BG5200" i="1" l="1"/>
  <c r="BH5199" i="1" s="1"/>
  <c r="BI5199" i="1" s="1"/>
  <c r="BF5201" i="1"/>
  <c r="BJ5199" i="1"/>
  <c r="BG5201" i="1" l="1"/>
  <c r="BH5200" i="1" s="1"/>
  <c r="BI5200" i="1" s="1"/>
  <c r="BF5202" i="1"/>
  <c r="BJ5200" i="1"/>
  <c r="BG5202" i="1" l="1"/>
  <c r="BH5201" i="1" s="1"/>
  <c r="BI5201" i="1" s="1"/>
  <c r="BF5203" i="1"/>
  <c r="BJ5201" i="1"/>
  <c r="BG5203" i="1" l="1"/>
  <c r="BH5202" i="1" s="1"/>
  <c r="BI5202" i="1" s="1"/>
  <c r="BF5204" i="1"/>
  <c r="BJ5202" i="1"/>
  <c r="BF5205" i="1" l="1"/>
  <c r="BG5204" i="1"/>
  <c r="BH5203" i="1" s="1"/>
  <c r="BI5203" i="1" s="1"/>
  <c r="BJ5203" i="1"/>
  <c r="BJ5204" i="1" l="1"/>
  <c r="BG5205" i="1"/>
  <c r="BF5206" i="1"/>
  <c r="BG5206" i="1" l="1"/>
  <c r="BH5205" i="1" s="1"/>
  <c r="BI5205" i="1" s="1"/>
  <c r="BF5207" i="1"/>
  <c r="BJ5205" i="1"/>
  <c r="BH5204" i="1"/>
  <c r="BI5204" i="1" s="1"/>
  <c r="BG5207" i="1" l="1"/>
  <c r="BH5206" i="1" s="1"/>
  <c r="BI5206" i="1" s="1"/>
  <c r="BF5208" i="1"/>
  <c r="BJ5206" i="1"/>
  <c r="BG5208" i="1" l="1"/>
  <c r="BH5207" i="1" s="1"/>
  <c r="BI5207" i="1" s="1"/>
  <c r="BF5209" i="1"/>
  <c r="BJ5207" i="1"/>
  <c r="BG5209" i="1" l="1"/>
  <c r="BH5208" i="1" s="1"/>
  <c r="BI5208" i="1" s="1"/>
  <c r="BF5210" i="1"/>
  <c r="BJ5208" i="1"/>
  <c r="BG5210" i="1" l="1"/>
  <c r="BH5209" i="1" s="1"/>
  <c r="BI5209" i="1" s="1"/>
  <c r="BF5211" i="1"/>
  <c r="BJ5209" i="1"/>
  <c r="BG5211" i="1" l="1"/>
  <c r="BH5210" i="1" s="1"/>
  <c r="BI5210" i="1" s="1"/>
  <c r="BF5212" i="1"/>
  <c r="BJ5210" i="1"/>
  <c r="BG5212" i="1" l="1"/>
  <c r="BH5211" i="1" s="1"/>
  <c r="BI5211" i="1" s="1"/>
  <c r="BF5213" i="1"/>
  <c r="BJ5211" i="1"/>
  <c r="BG5213" i="1" l="1"/>
  <c r="BH5212" i="1" s="1"/>
  <c r="BI5212" i="1" s="1"/>
  <c r="BF5214" i="1"/>
  <c r="BJ5212" i="1"/>
  <c r="BG5214" i="1" l="1"/>
  <c r="BH5213" i="1" s="1"/>
  <c r="BI5213" i="1" s="1"/>
  <c r="BF5215" i="1"/>
  <c r="BJ5213" i="1"/>
  <c r="BG5215" i="1" l="1"/>
  <c r="BH5214" i="1" s="1"/>
  <c r="BI5214" i="1" s="1"/>
  <c r="BF5216" i="1"/>
  <c r="BJ5214" i="1"/>
  <c r="BF5217" i="1" l="1"/>
  <c r="BG5216" i="1"/>
  <c r="BH5215" i="1" s="1"/>
  <c r="BI5215" i="1" s="1"/>
  <c r="BJ5215" i="1"/>
  <c r="BJ5216" i="1" l="1"/>
  <c r="BG5217" i="1"/>
  <c r="BF5218" i="1"/>
  <c r="BG5218" i="1" l="1"/>
  <c r="BH5217" i="1" s="1"/>
  <c r="BI5217" i="1" s="1"/>
  <c r="BF5219" i="1"/>
  <c r="BJ5217" i="1"/>
  <c r="BH5216" i="1"/>
  <c r="BI5216" i="1" s="1"/>
  <c r="BG5219" i="1" l="1"/>
  <c r="BH5218" i="1" s="1"/>
  <c r="BI5218" i="1" s="1"/>
  <c r="BF5220" i="1"/>
  <c r="BJ5218" i="1"/>
  <c r="BG5220" i="1" l="1"/>
  <c r="BH5219" i="1" s="1"/>
  <c r="BI5219" i="1" s="1"/>
  <c r="BF5221" i="1"/>
  <c r="BJ5219" i="1"/>
  <c r="BG5221" i="1" l="1"/>
  <c r="BH5220" i="1" s="1"/>
  <c r="BI5220" i="1" s="1"/>
  <c r="BF5222" i="1"/>
  <c r="BJ5220" i="1"/>
  <c r="BG5222" i="1" l="1"/>
  <c r="BH5221" i="1" s="1"/>
  <c r="BI5221" i="1" s="1"/>
  <c r="BF5223" i="1"/>
  <c r="BJ5221" i="1"/>
  <c r="BG5223" i="1" l="1"/>
  <c r="BH5222" i="1" s="1"/>
  <c r="BI5222" i="1" s="1"/>
  <c r="BF5224" i="1"/>
  <c r="BJ5222" i="1"/>
  <c r="BG5224" i="1" l="1"/>
  <c r="BH5223" i="1" s="1"/>
  <c r="BI5223" i="1" s="1"/>
  <c r="BF5225" i="1"/>
  <c r="BJ5223" i="1"/>
  <c r="BG5225" i="1" l="1"/>
  <c r="BH5224" i="1" s="1"/>
  <c r="BI5224" i="1" s="1"/>
  <c r="BF5226" i="1"/>
  <c r="BJ5224" i="1"/>
  <c r="BG5226" i="1" l="1"/>
  <c r="BH5225" i="1" s="1"/>
  <c r="BI5225" i="1" s="1"/>
  <c r="BF5227" i="1"/>
  <c r="BJ5225" i="1"/>
  <c r="BG5227" i="1" l="1"/>
  <c r="BH5226" i="1" s="1"/>
  <c r="BI5226" i="1" s="1"/>
  <c r="BF5228" i="1"/>
  <c r="BJ5226" i="1"/>
  <c r="BG5228" i="1" l="1"/>
  <c r="BH5227" i="1" s="1"/>
  <c r="BI5227" i="1" s="1"/>
  <c r="BF5229" i="1"/>
  <c r="BJ5227" i="1"/>
  <c r="BG5229" i="1" l="1"/>
  <c r="BH5228" i="1" s="1"/>
  <c r="BI5228" i="1" s="1"/>
  <c r="BF5230" i="1"/>
  <c r="BJ5228" i="1"/>
  <c r="BG5230" i="1" l="1"/>
  <c r="BH5229" i="1" s="1"/>
  <c r="BI5229" i="1" s="1"/>
  <c r="BF5231" i="1"/>
  <c r="BJ5229" i="1"/>
  <c r="BG5231" i="1" l="1"/>
  <c r="BH5230" i="1" s="1"/>
  <c r="BI5230" i="1" s="1"/>
  <c r="BF5232" i="1"/>
  <c r="BJ5230" i="1"/>
  <c r="BG5232" i="1" l="1"/>
  <c r="BH5231" i="1" s="1"/>
  <c r="BI5231" i="1" s="1"/>
  <c r="BF5233" i="1"/>
  <c r="BJ5231" i="1"/>
  <c r="BF5234" i="1" l="1"/>
  <c r="BG5233" i="1"/>
  <c r="BH5232" i="1" s="1"/>
  <c r="BI5232" i="1" s="1"/>
  <c r="BJ5232" i="1"/>
  <c r="BJ5233" i="1" l="1"/>
  <c r="BG5234" i="1"/>
  <c r="BF5235" i="1"/>
  <c r="BG5235" i="1" l="1"/>
  <c r="BH5234" i="1" s="1"/>
  <c r="BI5234" i="1" s="1"/>
  <c r="BF5236" i="1"/>
  <c r="BJ5234" i="1"/>
  <c r="BH5233" i="1"/>
  <c r="BI5233" i="1" s="1"/>
  <c r="BG5236" i="1" l="1"/>
  <c r="BH5235" i="1" s="1"/>
  <c r="BI5235" i="1" s="1"/>
  <c r="BF5237" i="1"/>
  <c r="BJ5235" i="1"/>
  <c r="BG5237" i="1" l="1"/>
  <c r="BH5236" i="1" s="1"/>
  <c r="BI5236" i="1" s="1"/>
  <c r="BF5238" i="1"/>
  <c r="BJ5236" i="1"/>
  <c r="BG5238" i="1" l="1"/>
  <c r="BH5237" i="1" s="1"/>
  <c r="BI5237" i="1" s="1"/>
  <c r="BF5239" i="1"/>
  <c r="BJ5237" i="1"/>
  <c r="BG5239" i="1" l="1"/>
  <c r="BH5238" i="1" s="1"/>
  <c r="BI5238" i="1" s="1"/>
  <c r="BF5240" i="1"/>
  <c r="BJ5238" i="1"/>
  <c r="BG5240" i="1" l="1"/>
  <c r="BH5239" i="1" s="1"/>
  <c r="BI5239" i="1" s="1"/>
  <c r="BF5241" i="1"/>
  <c r="BJ5239" i="1"/>
  <c r="BG5241" i="1" l="1"/>
  <c r="BH5240" i="1" s="1"/>
  <c r="BI5240" i="1" s="1"/>
  <c r="BF5242" i="1"/>
  <c r="BJ5240" i="1"/>
  <c r="BG5242" i="1" l="1"/>
  <c r="BH5241" i="1" s="1"/>
  <c r="BI5241" i="1" s="1"/>
  <c r="BF5243" i="1"/>
  <c r="BJ5241" i="1"/>
  <c r="BG5243" i="1" l="1"/>
  <c r="BH5242" i="1" s="1"/>
  <c r="BI5242" i="1" s="1"/>
  <c r="BF5244" i="1"/>
  <c r="BJ5242" i="1"/>
  <c r="BG5244" i="1" l="1"/>
  <c r="BH5243" i="1" s="1"/>
  <c r="BI5243" i="1" s="1"/>
  <c r="BF5245" i="1"/>
  <c r="BJ5243" i="1"/>
  <c r="BG5245" i="1" l="1"/>
  <c r="BH5244" i="1" s="1"/>
  <c r="BI5244" i="1" s="1"/>
  <c r="BF5246" i="1"/>
  <c r="BJ5244" i="1"/>
  <c r="BG5246" i="1" l="1"/>
  <c r="BH5245" i="1" s="1"/>
  <c r="BI5245" i="1" s="1"/>
  <c r="BF5247" i="1"/>
  <c r="BJ5245" i="1"/>
  <c r="BG5247" i="1" l="1"/>
  <c r="BH5246" i="1" s="1"/>
  <c r="BI5246" i="1" s="1"/>
  <c r="BF5248" i="1"/>
  <c r="BJ5246" i="1"/>
  <c r="BG5248" i="1" l="1"/>
  <c r="BH5247" i="1" s="1"/>
  <c r="BI5247" i="1" s="1"/>
  <c r="BF5249" i="1"/>
  <c r="BJ5247" i="1"/>
  <c r="BG5249" i="1" l="1"/>
  <c r="BH5248" i="1" s="1"/>
  <c r="BI5248" i="1" s="1"/>
  <c r="BF5250" i="1"/>
  <c r="BJ5248" i="1"/>
  <c r="BG5250" i="1" l="1"/>
  <c r="BH5249" i="1" s="1"/>
  <c r="BI5249" i="1" s="1"/>
  <c r="BF5251" i="1"/>
  <c r="BJ5249" i="1"/>
  <c r="BG5251" i="1" l="1"/>
  <c r="BH5250" i="1" s="1"/>
  <c r="BI5250" i="1" s="1"/>
  <c r="BF5252" i="1"/>
  <c r="BJ5250" i="1"/>
  <c r="BG5252" i="1" l="1"/>
  <c r="BH5251" i="1" s="1"/>
  <c r="BI5251" i="1" s="1"/>
  <c r="BF5253" i="1"/>
  <c r="BJ5251" i="1"/>
  <c r="BG5253" i="1" l="1"/>
  <c r="BH5252" i="1" s="1"/>
  <c r="BI5252" i="1" s="1"/>
  <c r="BF5254" i="1"/>
  <c r="BJ5252" i="1"/>
  <c r="BG5254" i="1" l="1"/>
  <c r="BH5253" i="1" s="1"/>
  <c r="BI5253" i="1" s="1"/>
  <c r="BF5255" i="1"/>
  <c r="BJ5253" i="1"/>
  <c r="BG5255" i="1" l="1"/>
  <c r="BH5254" i="1" s="1"/>
  <c r="BI5254" i="1" s="1"/>
  <c r="BF5256" i="1"/>
  <c r="BJ5254" i="1"/>
  <c r="BG5256" i="1" l="1"/>
  <c r="BH5255" i="1" s="1"/>
  <c r="BI5255" i="1" s="1"/>
  <c r="BF5257" i="1"/>
  <c r="BJ5255" i="1"/>
  <c r="BG5257" i="1" l="1"/>
  <c r="BH5256" i="1" s="1"/>
  <c r="BI5256" i="1" s="1"/>
  <c r="BF5258" i="1"/>
  <c r="BJ5256" i="1"/>
  <c r="BG5258" i="1" l="1"/>
  <c r="BH5257" i="1" s="1"/>
  <c r="BI5257" i="1" s="1"/>
  <c r="BF5259" i="1"/>
  <c r="BJ5257" i="1"/>
  <c r="BG5259" i="1" l="1"/>
  <c r="BH5258" i="1" s="1"/>
  <c r="BI5258" i="1" s="1"/>
  <c r="BF5260" i="1"/>
  <c r="BJ5258" i="1"/>
  <c r="BG5260" i="1" l="1"/>
  <c r="BH5259" i="1" s="1"/>
  <c r="BI5259" i="1" s="1"/>
  <c r="BF5261" i="1"/>
  <c r="BJ5259" i="1"/>
  <c r="BG5261" i="1" l="1"/>
  <c r="BH5260" i="1" s="1"/>
  <c r="BI5260" i="1" s="1"/>
  <c r="BF5262" i="1"/>
  <c r="BJ5260" i="1"/>
  <c r="BG5262" i="1" l="1"/>
  <c r="BH5261" i="1" s="1"/>
  <c r="BI5261" i="1" s="1"/>
  <c r="BF5263" i="1"/>
  <c r="BJ5261" i="1"/>
  <c r="BG5263" i="1" l="1"/>
  <c r="BH5262" i="1" s="1"/>
  <c r="BI5262" i="1" s="1"/>
  <c r="BF5264" i="1"/>
  <c r="BJ5262" i="1"/>
  <c r="BG5264" i="1" l="1"/>
  <c r="BH5263" i="1" s="1"/>
  <c r="BI5263" i="1" s="1"/>
  <c r="BF5265" i="1"/>
  <c r="BJ5263" i="1"/>
  <c r="BG5265" i="1" l="1"/>
  <c r="BH5264" i="1" s="1"/>
  <c r="BI5264" i="1" s="1"/>
  <c r="BF5266" i="1"/>
  <c r="BJ5264" i="1"/>
  <c r="BG5266" i="1" l="1"/>
  <c r="BH5265" i="1" s="1"/>
  <c r="BI5265" i="1" s="1"/>
  <c r="BF5267" i="1"/>
  <c r="BJ5265" i="1"/>
  <c r="BG5267" i="1" l="1"/>
  <c r="BH5266" i="1" s="1"/>
  <c r="BI5266" i="1" s="1"/>
  <c r="BF5268" i="1"/>
  <c r="BJ5266" i="1"/>
  <c r="BF5269" i="1" l="1"/>
  <c r="BG5268" i="1"/>
  <c r="BH5267" i="1" s="1"/>
  <c r="BI5267" i="1" s="1"/>
  <c r="BJ5267" i="1"/>
  <c r="BJ5268" i="1" l="1"/>
  <c r="BG5269" i="1"/>
  <c r="BF5270" i="1"/>
  <c r="BG5270" i="1" l="1"/>
  <c r="BH5269" i="1" s="1"/>
  <c r="BI5269" i="1" s="1"/>
  <c r="BF5271" i="1"/>
  <c r="BJ5269" i="1"/>
  <c r="BH5268" i="1"/>
  <c r="BI5268" i="1" s="1"/>
  <c r="BG5271" i="1" l="1"/>
  <c r="BH5270" i="1" s="1"/>
  <c r="BI5270" i="1" s="1"/>
  <c r="BF5272" i="1"/>
  <c r="BJ5270" i="1"/>
  <c r="BG5272" i="1" l="1"/>
  <c r="BH5271" i="1" s="1"/>
  <c r="BI5271" i="1" s="1"/>
  <c r="BF5273" i="1"/>
  <c r="BJ5271" i="1"/>
  <c r="BG5273" i="1" l="1"/>
  <c r="BH5272" i="1" s="1"/>
  <c r="BI5272" i="1" s="1"/>
  <c r="BF5274" i="1"/>
  <c r="BJ5272" i="1"/>
  <c r="BG5274" i="1" l="1"/>
  <c r="BH5273" i="1" s="1"/>
  <c r="BI5273" i="1" s="1"/>
  <c r="BF5275" i="1"/>
  <c r="BJ5273" i="1"/>
  <c r="BG5275" i="1" l="1"/>
  <c r="BH5274" i="1" s="1"/>
  <c r="BI5274" i="1" s="1"/>
  <c r="BF5276" i="1"/>
  <c r="BJ5274" i="1"/>
  <c r="BG5276" i="1" l="1"/>
  <c r="BH5275" i="1" s="1"/>
  <c r="BI5275" i="1" s="1"/>
  <c r="BF5277" i="1"/>
  <c r="BJ5275" i="1"/>
  <c r="BG5277" i="1" l="1"/>
  <c r="BH5276" i="1" s="1"/>
  <c r="BI5276" i="1" s="1"/>
  <c r="BF5278" i="1"/>
  <c r="BJ5276" i="1"/>
  <c r="BG5278" i="1" l="1"/>
  <c r="BH5277" i="1" s="1"/>
  <c r="BI5277" i="1" s="1"/>
  <c r="BF5279" i="1"/>
  <c r="BJ5277" i="1"/>
  <c r="BG5279" i="1" l="1"/>
  <c r="BH5278" i="1" s="1"/>
  <c r="BI5278" i="1" s="1"/>
  <c r="BF5280" i="1"/>
  <c r="BJ5278" i="1"/>
  <c r="BG5280" i="1" l="1"/>
  <c r="BH5279" i="1" s="1"/>
  <c r="BI5279" i="1" s="1"/>
  <c r="BF5281" i="1"/>
  <c r="BJ5279" i="1"/>
  <c r="BG5281" i="1" l="1"/>
  <c r="BH5280" i="1" s="1"/>
  <c r="BI5280" i="1" s="1"/>
  <c r="BF5282" i="1"/>
  <c r="BJ5280" i="1"/>
  <c r="BG5282" i="1" l="1"/>
  <c r="BH5281" i="1" s="1"/>
  <c r="BI5281" i="1" s="1"/>
  <c r="BF5283" i="1"/>
  <c r="BJ5281" i="1"/>
  <c r="BG5283" i="1" l="1"/>
  <c r="BH5282" i="1" s="1"/>
  <c r="BI5282" i="1" s="1"/>
  <c r="BF5284" i="1"/>
  <c r="BJ5282" i="1"/>
  <c r="BG5284" i="1" l="1"/>
  <c r="BH5283" i="1" s="1"/>
  <c r="BI5283" i="1" s="1"/>
  <c r="BF5285" i="1"/>
  <c r="BJ5283" i="1"/>
  <c r="BG5285" i="1" l="1"/>
  <c r="BH5284" i="1" s="1"/>
  <c r="BI5284" i="1" s="1"/>
  <c r="BF5286" i="1"/>
  <c r="BJ5284" i="1"/>
  <c r="BG5286" i="1" l="1"/>
  <c r="BH5285" i="1" s="1"/>
  <c r="BI5285" i="1" s="1"/>
  <c r="BF5287" i="1"/>
  <c r="BJ5285" i="1"/>
  <c r="BG5287" i="1" l="1"/>
  <c r="BH5286" i="1" s="1"/>
  <c r="BI5286" i="1" s="1"/>
  <c r="BF5288" i="1"/>
  <c r="BJ5286" i="1"/>
  <c r="BG5288" i="1" l="1"/>
  <c r="BH5287" i="1" s="1"/>
  <c r="BI5287" i="1" s="1"/>
  <c r="BF5289" i="1"/>
  <c r="BJ5287" i="1"/>
  <c r="BG5289" i="1" l="1"/>
  <c r="BH5288" i="1" s="1"/>
  <c r="BI5288" i="1" s="1"/>
  <c r="BF5290" i="1"/>
  <c r="BJ5288" i="1"/>
  <c r="BG5290" i="1" l="1"/>
  <c r="BH5289" i="1" s="1"/>
  <c r="BI5289" i="1" s="1"/>
  <c r="BF5291" i="1"/>
  <c r="BJ5289" i="1"/>
  <c r="BG5291" i="1" l="1"/>
  <c r="BH5290" i="1" s="1"/>
  <c r="BI5290" i="1" s="1"/>
  <c r="BF5292" i="1"/>
  <c r="BJ5290" i="1"/>
  <c r="BG5292" i="1" l="1"/>
  <c r="BH5291" i="1" s="1"/>
  <c r="BI5291" i="1" s="1"/>
  <c r="BF5293" i="1"/>
  <c r="BJ5291" i="1"/>
  <c r="BG5293" i="1" l="1"/>
  <c r="BH5292" i="1" s="1"/>
  <c r="BI5292" i="1" s="1"/>
  <c r="BF5294" i="1"/>
  <c r="BJ5292" i="1"/>
  <c r="BG5294" i="1" l="1"/>
  <c r="BH5293" i="1" s="1"/>
  <c r="BI5293" i="1" s="1"/>
  <c r="BF5295" i="1"/>
  <c r="BJ5293" i="1"/>
  <c r="BG5295" i="1" l="1"/>
  <c r="BH5294" i="1" s="1"/>
  <c r="BI5294" i="1" s="1"/>
  <c r="BF5296" i="1"/>
  <c r="BJ5294" i="1"/>
  <c r="BG5296" i="1" l="1"/>
  <c r="BH5295" i="1" s="1"/>
  <c r="BI5295" i="1" s="1"/>
  <c r="BF5297" i="1"/>
  <c r="BJ5295" i="1"/>
  <c r="BG5297" i="1" l="1"/>
  <c r="BH5296" i="1" s="1"/>
  <c r="BI5296" i="1" s="1"/>
  <c r="BF5298" i="1"/>
  <c r="BJ5296" i="1"/>
  <c r="BG5298" i="1" l="1"/>
  <c r="BH5297" i="1" s="1"/>
  <c r="BI5297" i="1" s="1"/>
  <c r="BF5299" i="1"/>
  <c r="BJ5297" i="1"/>
  <c r="BG5299" i="1" l="1"/>
  <c r="BH5298" i="1" s="1"/>
  <c r="BI5298" i="1" s="1"/>
  <c r="BF5300" i="1"/>
  <c r="BJ5298" i="1"/>
  <c r="BG5300" i="1" l="1"/>
  <c r="BH5299" i="1" s="1"/>
  <c r="BI5299" i="1" s="1"/>
  <c r="BF5301" i="1"/>
  <c r="BJ5299" i="1"/>
  <c r="BG5301" i="1" l="1"/>
  <c r="BH5300" i="1" s="1"/>
  <c r="BI5300" i="1" s="1"/>
  <c r="BF5302" i="1"/>
  <c r="BJ5300" i="1"/>
  <c r="BG5302" i="1" l="1"/>
  <c r="BH5301" i="1" s="1"/>
  <c r="BI5301" i="1" s="1"/>
  <c r="BF5303" i="1"/>
  <c r="BJ5301" i="1"/>
  <c r="BG5303" i="1" l="1"/>
  <c r="BH5302" i="1" s="1"/>
  <c r="BI5302" i="1" s="1"/>
  <c r="BF5304" i="1"/>
  <c r="BJ5302" i="1"/>
  <c r="BF5305" i="1" l="1"/>
  <c r="BG5304" i="1"/>
  <c r="BH5303" i="1" s="1"/>
  <c r="BI5303" i="1" s="1"/>
  <c r="BJ5303" i="1"/>
  <c r="BJ5304" i="1" l="1"/>
  <c r="BG5305" i="1"/>
  <c r="BF5306" i="1"/>
  <c r="BG5306" i="1" l="1"/>
  <c r="BH5305" i="1" s="1"/>
  <c r="BI5305" i="1" s="1"/>
  <c r="BF5307" i="1"/>
  <c r="BJ5305" i="1"/>
  <c r="BH5304" i="1"/>
  <c r="BI5304" i="1" s="1"/>
  <c r="BG5307" i="1" l="1"/>
  <c r="BH5306" i="1" s="1"/>
  <c r="BI5306" i="1" s="1"/>
  <c r="BF5308" i="1"/>
  <c r="BJ5306" i="1"/>
  <c r="BG5308" i="1" l="1"/>
  <c r="BH5307" i="1" s="1"/>
  <c r="BI5307" i="1" s="1"/>
  <c r="BF5309" i="1"/>
  <c r="BJ5307" i="1"/>
  <c r="BG5309" i="1" l="1"/>
  <c r="BH5308" i="1" s="1"/>
  <c r="BI5308" i="1" s="1"/>
  <c r="BF5310" i="1"/>
  <c r="BJ5308" i="1"/>
  <c r="BG5310" i="1" l="1"/>
  <c r="BH5309" i="1" s="1"/>
  <c r="BI5309" i="1" s="1"/>
  <c r="BF5311" i="1"/>
  <c r="BJ5309" i="1"/>
  <c r="BG5311" i="1" l="1"/>
  <c r="BH5310" i="1" s="1"/>
  <c r="BI5310" i="1" s="1"/>
  <c r="BF5312" i="1"/>
  <c r="BJ5310" i="1"/>
  <c r="BG5312" i="1" l="1"/>
  <c r="BH5311" i="1" s="1"/>
  <c r="BI5311" i="1" s="1"/>
  <c r="BF5313" i="1"/>
  <c r="BJ5311" i="1"/>
  <c r="BG5313" i="1" l="1"/>
  <c r="BH5312" i="1" s="1"/>
  <c r="BI5312" i="1" s="1"/>
  <c r="BF5314" i="1"/>
  <c r="BJ5312" i="1"/>
  <c r="BG5314" i="1" l="1"/>
  <c r="BH5313" i="1" s="1"/>
  <c r="BI5313" i="1" s="1"/>
  <c r="BF5315" i="1"/>
  <c r="BJ5313" i="1"/>
  <c r="BG5315" i="1" l="1"/>
  <c r="BH5314" i="1" s="1"/>
  <c r="BI5314" i="1" s="1"/>
  <c r="BF5316" i="1"/>
  <c r="BJ5314" i="1"/>
  <c r="BG5316" i="1" l="1"/>
  <c r="BH5315" i="1" s="1"/>
  <c r="BI5315" i="1" s="1"/>
  <c r="BF5317" i="1"/>
  <c r="BJ5315" i="1"/>
  <c r="BG5317" i="1" l="1"/>
  <c r="BH5316" i="1" s="1"/>
  <c r="BI5316" i="1" s="1"/>
  <c r="BF5318" i="1"/>
  <c r="BJ5316" i="1"/>
  <c r="BG5318" i="1" l="1"/>
  <c r="BH5317" i="1" s="1"/>
  <c r="BI5317" i="1" s="1"/>
  <c r="BF5319" i="1"/>
  <c r="BJ5317" i="1"/>
  <c r="BG5319" i="1" l="1"/>
  <c r="BH5318" i="1" s="1"/>
  <c r="BI5318" i="1" s="1"/>
  <c r="BF5320" i="1"/>
  <c r="BJ5318" i="1"/>
  <c r="BG5320" i="1" l="1"/>
  <c r="BH5319" i="1" s="1"/>
  <c r="BI5319" i="1" s="1"/>
  <c r="BF5321" i="1"/>
  <c r="BJ5319" i="1"/>
  <c r="BG5321" i="1" l="1"/>
  <c r="BH5320" i="1" s="1"/>
  <c r="BI5320" i="1" s="1"/>
  <c r="BF5322" i="1"/>
  <c r="BJ5320" i="1"/>
  <c r="BG5322" i="1" l="1"/>
  <c r="BH5321" i="1" s="1"/>
  <c r="BI5321" i="1" s="1"/>
  <c r="BF5323" i="1"/>
  <c r="BJ5321" i="1"/>
  <c r="BG5323" i="1" l="1"/>
  <c r="BH5322" i="1" s="1"/>
  <c r="BI5322" i="1" s="1"/>
  <c r="BF5324" i="1"/>
  <c r="BJ5322" i="1"/>
  <c r="BG5324" i="1" l="1"/>
  <c r="BH5323" i="1" s="1"/>
  <c r="BI5323" i="1" s="1"/>
  <c r="BF5325" i="1"/>
  <c r="BJ5323" i="1"/>
  <c r="BG5325" i="1" l="1"/>
  <c r="BH5324" i="1" s="1"/>
  <c r="BI5324" i="1" s="1"/>
  <c r="BF5326" i="1"/>
  <c r="BJ5324" i="1"/>
  <c r="BG5326" i="1" l="1"/>
  <c r="BH5325" i="1" s="1"/>
  <c r="BI5325" i="1" s="1"/>
  <c r="BF5327" i="1"/>
  <c r="BJ5325" i="1"/>
  <c r="BG5327" i="1" l="1"/>
  <c r="BH5326" i="1" s="1"/>
  <c r="BI5326" i="1" s="1"/>
  <c r="BF5328" i="1"/>
  <c r="BJ5326" i="1"/>
  <c r="BG5328" i="1" l="1"/>
  <c r="BH5327" i="1" s="1"/>
  <c r="BI5327" i="1" s="1"/>
  <c r="BF5329" i="1"/>
  <c r="BJ5327" i="1"/>
  <c r="BG5329" i="1" l="1"/>
  <c r="BH5328" i="1" s="1"/>
  <c r="BI5328" i="1" s="1"/>
  <c r="BF5330" i="1"/>
  <c r="BJ5328" i="1"/>
  <c r="BG5330" i="1" l="1"/>
  <c r="BH5329" i="1" s="1"/>
  <c r="BI5329" i="1" s="1"/>
  <c r="BF5331" i="1"/>
  <c r="BJ5329" i="1"/>
  <c r="BG5331" i="1" l="1"/>
  <c r="BH5330" i="1" s="1"/>
  <c r="BI5330" i="1" s="1"/>
  <c r="BF5332" i="1"/>
  <c r="BJ5330" i="1"/>
  <c r="BG5332" i="1" l="1"/>
  <c r="BH5331" i="1" s="1"/>
  <c r="BI5331" i="1" s="1"/>
  <c r="BF5333" i="1"/>
  <c r="BJ5331" i="1"/>
  <c r="BG5333" i="1" l="1"/>
  <c r="BH5332" i="1" s="1"/>
  <c r="BI5332" i="1" s="1"/>
  <c r="BF5334" i="1"/>
  <c r="BJ5332" i="1"/>
  <c r="BG5334" i="1" l="1"/>
  <c r="BH5333" i="1" s="1"/>
  <c r="BI5333" i="1" s="1"/>
  <c r="BF5335" i="1"/>
  <c r="BJ5333" i="1"/>
  <c r="BG5335" i="1" l="1"/>
  <c r="BH5334" i="1" s="1"/>
  <c r="BI5334" i="1" s="1"/>
  <c r="BF5336" i="1"/>
  <c r="BJ5334" i="1"/>
  <c r="BG5336" i="1" l="1"/>
  <c r="BH5335" i="1" s="1"/>
  <c r="BI5335" i="1" s="1"/>
  <c r="BF5337" i="1"/>
  <c r="BJ5335" i="1"/>
  <c r="BG5337" i="1" l="1"/>
  <c r="BH5336" i="1" s="1"/>
  <c r="BI5336" i="1" s="1"/>
  <c r="BF5338" i="1"/>
  <c r="BJ5336" i="1"/>
  <c r="BG5338" i="1" l="1"/>
  <c r="BH5337" i="1" s="1"/>
  <c r="BI5337" i="1" s="1"/>
  <c r="BF5339" i="1"/>
  <c r="BJ5337" i="1"/>
  <c r="BG5339" i="1" l="1"/>
  <c r="BH5338" i="1" s="1"/>
  <c r="BI5338" i="1" s="1"/>
  <c r="BF5340" i="1"/>
  <c r="BJ5338" i="1"/>
  <c r="BG5340" i="1" l="1"/>
  <c r="BF5341" i="1"/>
  <c r="BJ5339" i="1"/>
  <c r="BJ5340" i="1" l="1"/>
  <c r="BH5339" i="1"/>
  <c r="BI5339" i="1" s="1"/>
  <c r="BG5341" i="1"/>
  <c r="BF5342" i="1"/>
  <c r="BJ5341" i="1" l="1"/>
  <c r="BG5342" i="1"/>
  <c r="BH5341" i="1" s="1"/>
  <c r="BI5341" i="1" s="1"/>
  <c r="BF5343" i="1"/>
  <c r="BH5340" i="1"/>
  <c r="BI5340" i="1" s="1"/>
  <c r="BJ5342" i="1" l="1"/>
  <c r="BG5343" i="1"/>
  <c r="BF5344" i="1"/>
  <c r="BG5344" i="1" l="1"/>
  <c r="BH5343" i="1" s="1"/>
  <c r="BI5343" i="1" s="1"/>
  <c r="BF5345" i="1"/>
  <c r="BJ5343" i="1"/>
  <c r="BH5342" i="1"/>
  <c r="BI5342" i="1" s="1"/>
  <c r="BG5345" i="1" l="1"/>
  <c r="BH5344" i="1" s="1"/>
  <c r="BI5344" i="1" s="1"/>
  <c r="BF5346" i="1"/>
  <c r="BJ5344" i="1"/>
  <c r="BG5346" i="1" l="1"/>
  <c r="BH5345" i="1" s="1"/>
  <c r="BI5345" i="1" s="1"/>
  <c r="BF5347" i="1"/>
  <c r="BJ5345" i="1"/>
  <c r="BG5347" i="1" l="1"/>
  <c r="BH5346" i="1" s="1"/>
  <c r="BI5346" i="1" s="1"/>
  <c r="BF5348" i="1"/>
  <c r="BJ5346" i="1"/>
  <c r="BG5348" i="1" l="1"/>
  <c r="BH5347" i="1" s="1"/>
  <c r="BI5347" i="1" s="1"/>
  <c r="BF5349" i="1"/>
  <c r="BJ5347" i="1"/>
  <c r="BG5349" i="1" l="1"/>
  <c r="BH5348" i="1" s="1"/>
  <c r="BI5348" i="1" s="1"/>
  <c r="BF5350" i="1"/>
  <c r="BJ5348" i="1"/>
  <c r="BG5350" i="1" l="1"/>
  <c r="BH5349" i="1" s="1"/>
  <c r="BI5349" i="1" s="1"/>
  <c r="BF5351" i="1"/>
  <c r="BJ5349" i="1"/>
  <c r="BG5351" i="1" l="1"/>
  <c r="BH5350" i="1" s="1"/>
  <c r="BI5350" i="1" s="1"/>
  <c r="BF5352" i="1"/>
  <c r="BJ5350" i="1"/>
  <c r="BG5352" i="1" l="1"/>
  <c r="BH5351" i="1" s="1"/>
  <c r="BI5351" i="1" s="1"/>
  <c r="BF5353" i="1"/>
  <c r="BJ5351" i="1"/>
  <c r="BG5353" i="1" l="1"/>
  <c r="BH5352" i="1" s="1"/>
  <c r="BI5352" i="1" s="1"/>
  <c r="BF5354" i="1"/>
  <c r="BJ5352" i="1"/>
  <c r="BG5354" i="1" l="1"/>
  <c r="BH5353" i="1" s="1"/>
  <c r="BI5353" i="1" s="1"/>
  <c r="BF5355" i="1"/>
  <c r="BJ5353" i="1"/>
  <c r="BG5355" i="1" l="1"/>
  <c r="BH5354" i="1" s="1"/>
  <c r="BI5354" i="1" s="1"/>
  <c r="BF5356" i="1"/>
  <c r="BJ5354" i="1"/>
  <c r="BG5356" i="1" l="1"/>
  <c r="BH5355" i="1" s="1"/>
  <c r="BI5355" i="1" s="1"/>
  <c r="BF5357" i="1"/>
  <c r="BJ5355" i="1"/>
  <c r="BG5357" i="1" l="1"/>
  <c r="BH5356" i="1" s="1"/>
  <c r="BI5356" i="1" s="1"/>
  <c r="BF5358" i="1"/>
  <c r="BJ5356" i="1"/>
  <c r="BG5358" i="1" l="1"/>
  <c r="BH5357" i="1" s="1"/>
  <c r="BI5357" i="1" s="1"/>
  <c r="BF5359" i="1"/>
  <c r="BJ5357" i="1"/>
  <c r="BG5359" i="1" l="1"/>
  <c r="BH5358" i="1" s="1"/>
  <c r="BI5358" i="1" s="1"/>
  <c r="BF5360" i="1"/>
  <c r="BJ5358" i="1"/>
  <c r="BG5360" i="1" l="1"/>
  <c r="BH5359" i="1" s="1"/>
  <c r="BI5359" i="1" s="1"/>
  <c r="BF5361" i="1"/>
  <c r="BJ5359" i="1"/>
  <c r="BG5361" i="1" l="1"/>
  <c r="BH5360" i="1" s="1"/>
  <c r="BI5360" i="1" s="1"/>
  <c r="BF5362" i="1"/>
  <c r="BJ5360" i="1"/>
  <c r="BG5362" i="1" l="1"/>
  <c r="BH5361" i="1" s="1"/>
  <c r="BI5361" i="1" s="1"/>
  <c r="BF5363" i="1"/>
  <c r="BJ5361" i="1"/>
  <c r="BG5363" i="1" l="1"/>
  <c r="BH5362" i="1" s="1"/>
  <c r="BI5362" i="1" s="1"/>
  <c r="BF5364" i="1"/>
  <c r="BJ5362" i="1"/>
  <c r="BF5365" i="1" l="1"/>
  <c r="BG5364" i="1"/>
  <c r="BH5363" i="1" s="1"/>
  <c r="BI5363" i="1" s="1"/>
  <c r="BJ5363" i="1"/>
  <c r="BJ5364" i="1" l="1"/>
  <c r="BG5365" i="1"/>
  <c r="BF5366" i="1"/>
  <c r="BG5366" i="1" l="1"/>
  <c r="BH5365" i="1" s="1"/>
  <c r="BI5365" i="1" s="1"/>
  <c r="BF5367" i="1"/>
  <c r="BJ5365" i="1"/>
  <c r="BH5364" i="1"/>
  <c r="BI5364" i="1" s="1"/>
  <c r="BG5367" i="1" l="1"/>
  <c r="BH5366" i="1" s="1"/>
  <c r="BI5366" i="1" s="1"/>
  <c r="BF5368" i="1"/>
  <c r="BJ5366" i="1"/>
  <c r="BG5368" i="1" l="1"/>
  <c r="BH5367" i="1" s="1"/>
  <c r="BI5367" i="1" s="1"/>
  <c r="BF5369" i="1"/>
  <c r="BJ5367" i="1"/>
  <c r="BG5369" i="1" l="1"/>
  <c r="BH5368" i="1" s="1"/>
  <c r="BI5368" i="1" s="1"/>
  <c r="BF5370" i="1"/>
  <c r="BJ5368" i="1"/>
  <c r="BG5370" i="1" l="1"/>
  <c r="BH5369" i="1" s="1"/>
  <c r="BI5369" i="1" s="1"/>
  <c r="BF5371" i="1"/>
  <c r="BJ5369" i="1"/>
  <c r="BG5371" i="1" l="1"/>
  <c r="BH5370" i="1" s="1"/>
  <c r="BI5370" i="1" s="1"/>
  <c r="BF5372" i="1"/>
  <c r="BJ5370" i="1"/>
  <c r="BF5373" i="1" l="1"/>
  <c r="BG5372" i="1"/>
  <c r="BH5371" i="1" s="1"/>
  <c r="BI5371" i="1" s="1"/>
  <c r="BJ5371" i="1"/>
  <c r="BJ5372" i="1" l="1"/>
  <c r="BG5373" i="1"/>
  <c r="BF5374" i="1"/>
  <c r="BF5375" i="1" l="1"/>
  <c r="BG5374" i="1"/>
  <c r="BH5373" i="1" s="1"/>
  <c r="BI5373" i="1" s="1"/>
  <c r="BJ5373" i="1"/>
  <c r="BH5372" i="1"/>
  <c r="BI5372" i="1" s="1"/>
  <c r="BJ5374" i="1" l="1"/>
  <c r="BG5375" i="1"/>
  <c r="BF5376" i="1"/>
  <c r="BG5376" i="1" l="1"/>
  <c r="BH5375" i="1" s="1"/>
  <c r="BI5375" i="1" s="1"/>
  <c r="BF5377" i="1"/>
  <c r="BJ5375" i="1"/>
  <c r="BH5374" i="1"/>
  <c r="BI5374" i="1" s="1"/>
  <c r="BG5377" i="1" l="1"/>
  <c r="BH5376" i="1" s="1"/>
  <c r="BI5376" i="1" s="1"/>
  <c r="BF5378" i="1"/>
  <c r="BJ5376" i="1"/>
  <c r="BG5378" i="1" l="1"/>
  <c r="BH5377" i="1" s="1"/>
  <c r="BI5377" i="1" s="1"/>
  <c r="BF5379" i="1"/>
  <c r="BJ5377" i="1"/>
  <c r="BG5379" i="1" l="1"/>
  <c r="BH5378" i="1" s="1"/>
  <c r="BI5378" i="1" s="1"/>
  <c r="BF5380" i="1"/>
  <c r="BJ5378" i="1"/>
  <c r="BG5380" i="1" l="1"/>
  <c r="BH5379" i="1" s="1"/>
  <c r="BI5379" i="1" s="1"/>
  <c r="BF5381" i="1"/>
  <c r="BJ5379" i="1"/>
  <c r="BF5382" i="1" l="1"/>
  <c r="BG5381" i="1"/>
  <c r="BH5380" i="1" s="1"/>
  <c r="BI5380" i="1" s="1"/>
  <c r="BJ5380" i="1"/>
  <c r="BJ5381" i="1" l="1"/>
  <c r="BG5382" i="1"/>
  <c r="BF5383" i="1"/>
  <c r="BG5383" i="1" l="1"/>
  <c r="BH5382" i="1" s="1"/>
  <c r="BI5382" i="1" s="1"/>
  <c r="BF5384" i="1"/>
  <c r="BJ5382" i="1"/>
  <c r="BH5381" i="1"/>
  <c r="BI5381" i="1" s="1"/>
  <c r="BG5384" i="1" l="1"/>
  <c r="BH5383" i="1" s="1"/>
  <c r="BI5383" i="1" s="1"/>
  <c r="BF5385" i="1"/>
  <c r="BJ5383" i="1"/>
  <c r="BG5385" i="1" l="1"/>
  <c r="BH5384" i="1" s="1"/>
  <c r="BI5384" i="1" s="1"/>
  <c r="BF5386" i="1"/>
  <c r="BJ5384" i="1"/>
  <c r="BG5386" i="1" l="1"/>
  <c r="BH5385" i="1" s="1"/>
  <c r="BI5385" i="1" s="1"/>
  <c r="BF5387" i="1"/>
  <c r="BJ5385" i="1"/>
  <c r="BG5387" i="1" l="1"/>
  <c r="BH5386" i="1" s="1"/>
  <c r="BI5386" i="1" s="1"/>
  <c r="BF5388" i="1"/>
  <c r="BJ5386" i="1"/>
  <c r="BG5388" i="1" l="1"/>
  <c r="BH5387" i="1" s="1"/>
  <c r="BI5387" i="1" s="1"/>
  <c r="BF5389" i="1"/>
  <c r="BJ5387" i="1"/>
  <c r="BG5389" i="1" l="1"/>
  <c r="BH5388" i="1" s="1"/>
  <c r="BI5388" i="1" s="1"/>
  <c r="BF5390" i="1"/>
  <c r="BJ5388" i="1"/>
  <c r="BF5391" i="1" l="1"/>
  <c r="BG5390" i="1"/>
  <c r="BH5389" i="1" s="1"/>
  <c r="BI5389" i="1" s="1"/>
  <c r="BJ5389" i="1"/>
  <c r="BJ5390" i="1" l="1"/>
  <c r="BG5391" i="1"/>
  <c r="BF5392" i="1"/>
  <c r="BG5392" i="1" l="1"/>
  <c r="BH5391" i="1" s="1"/>
  <c r="BI5391" i="1" s="1"/>
  <c r="BF5393" i="1"/>
  <c r="BJ5391" i="1"/>
  <c r="BH5390" i="1"/>
  <c r="BI5390" i="1" s="1"/>
  <c r="BG5393" i="1" l="1"/>
  <c r="BH5392" i="1" s="1"/>
  <c r="BI5392" i="1" s="1"/>
  <c r="BF5394" i="1"/>
  <c r="BJ5392" i="1"/>
  <c r="BG5394" i="1" l="1"/>
  <c r="BH5393" i="1" s="1"/>
  <c r="BI5393" i="1" s="1"/>
  <c r="BF5395" i="1"/>
  <c r="BJ5393" i="1"/>
  <c r="BG5395" i="1" l="1"/>
  <c r="BH5394" i="1" s="1"/>
  <c r="BI5394" i="1" s="1"/>
  <c r="BF5396" i="1"/>
  <c r="BJ5394" i="1"/>
  <c r="BG5396" i="1" l="1"/>
  <c r="BH5395" i="1" s="1"/>
  <c r="BI5395" i="1" s="1"/>
  <c r="BF5397" i="1"/>
  <c r="BJ5395" i="1"/>
  <c r="BG5397" i="1" l="1"/>
  <c r="BH5396" i="1" s="1"/>
  <c r="BI5396" i="1" s="1"/>
  <c r="BF5398" i="1"/>
  <c r="BJ5396" i="1"/>
  <c r="BG5398" i="1" l="1"/>
  <c r="BH5397" i="1" s="1"/>
  <c r="BI5397" i="1" s="1"/>
  <c r="BF5399" i="1"/>
  <c r="BJ5397" i="1"/>
  <c r="BG5399" i="1" l="1"/>
  <c r="BH5398" i="1" s="1"/>
  <c r="BI5398" i="1" s="1"/>
  <c r="BF5400" i="1"/>
  <c r="BJ5398" i="1"/>
  <c r="BG5400" i="1" l="1"/>
  <c r="BH5399" i="1" s="1"/>
  <c r="BI5399" i="1" s="1"/>
  <c r="BF5401" i="1"/>
  <c r="BJ5399" i="1"/>
  <c r="BG5401" i="1" l="1"/>
  <c r="BH5400" i="1" s="1"/>
  <c r="BI5400" i="1" s="1"/>
  <c r="BF5402" i="1"/>
  <c r="BJ5400" i="1"/>
  <c r="BF5403" i="1" l="1"/>
  <c r="BG5402" i="1"/>
  <c r="BH5401" i="1" s="1"/>
  <c r="BI5401" i="1" s="1"/>
  <c r="BJ5401" i="1"/>
  <c r="BJ5402" i="1" l="1"/>
  <c r="BG5403" i="1"/>
  <c r="BF5404" i="1"/>
  <c r="BG5404" i="1" l="1"/>
  <c r="BH5403" i="1" s="1"/>
  <c r="BI5403" i="1" s="1"/>
  <c r="BF5405" i="1"/>
  <c r="BJ5403" i="1"/>
  <c r="BH5402" i="1"/>
  <c r="BI5402" i="1" s="1"/>
  <c r="BG5405" i="1" l="1"/>
  <c r="BH5404" i="1" s="1"/>
  <c r="BI5404" i="1" s="1"/>
  <c r="BF5406" i="1"/>
  <c r="BJ5404" i="1"/>
  <c r="BF5407" i="1" l="1"/>
  <c r="BG5406" i="1"/>
  <c r="BH5405" i="1" s="1"/>
  <c r="BI5405" i="1" s="1"/>
  <c r="BJ5405" i="1"/>
  <c r="BJ5406" i="1" l="1"/>
  <c r="BG5407" i="1"/>
  <c r="BF5408" i="1"/>
  <c r="BG5408" i="1" l="1"/>
  <c r="BH5407" i="1" s="1"/>
  <c r="BI5407" i="1" s="1"/>
  <c r="BF5409" i="1"/>
  <c r="BJ5407" i="1"/>
  <c r="BH5406" i="1"/>
  <c r="BI5406" i="1" s="1"/>
  <c r="BG5409" i="1" l="1"/>
  <c r="BH5408" i="1" s="1"/>
  <c r="BI5408" i="1" s="1"/>
  <c r="BF5410" i="1"/>
  <c r="BJ5408" i="1"/>
  <c r="BG5410" i="1" l="1"/>
  <c r="BH5409" i="1" s="1"/>
  <c r="BI5409" i="1" s="1"/>
  <c r="BF5411" i="1"/>
  <c r="BJ5409" i="1"/>
  <c r="BG5411" i="1" l="1"/>
  <c r="BH5410" i="1" s="1"/>
  <c r="BI5410" i="1" s="1"/>
  <c r="BF5412" i="1"/>
  <c r="BJ5410" i="1"/>
  <c r="BG5412" i="1" l="1"/>
  <c r="BH5411" i="1" s="1"/>
  <c r="BI5411" i="1" s="1"/>
  <c r="BF5413" i="1"/>
  <c r="BJ5411" i="1"/>
  <c r="BG5413" i="1" l="1"/>
  <c r="BH5412" i="1" s="1"/>
  <c r="BI5412" i="1" s="1"/>
  <c r="BF5414" i="1"/>
  <c r="BJ5412" i="1"/>
  <c r="BF5415" i="1" l="1"/>
  <c r="BG5414" i="1"/>
  <c r="BH5413" i="1" s="1"/>
  <c r="BI5413" i="1" s="1"/>
  <c r="BJ5413" i="1"/>
  <c r="BJ5414" i="1" l="1"/>
  <c r="BG5415" i="1"/>
  <c r="BF5416" i="1"/>
  <c r="BG5416" i="1" l="1"/>
  <c r="BH5415" i="1" s="1"/>
  <c r="BI5415" i="1" s="1"/>
  <c r="BF5417" i="1"/>
  <c r="BJ5415" i="1"/>
  <c r="BH5414" i="1"/>
  <c r="BI5414" i="1" s="1"/>
  <c r="BG5417" i="1" l="1"/>
  <c r="BH5416" i="1" s="1"/>
  <c r="BI5416" i="1" s="1"/>
  <c r="BF5418" i="1"/>
  <c r="BJ5416" i="1"/>
  <c r="BG5418" i="1" l="1"/>
  <c r="BH5417" i="1" s="1"/>
  <c r="BI5417" i="1" s="1"/>
  <c r="BF5419" i="1"/>
  <c r="BJ5417" i="1"/>
  <c r="BG5419" i="1" l="1"/>
  <c r="BH5418" i="1" s="1"/>
  <c r="BI5418" i="1" s="1"/>
  <c r="BF5420" i="1"/>
  <c r="BJ5418" i="1"/>
  <c r="BG5420" i="1" l="1"/>
  <c r="BH5419" i="1" s="1"/>
  <c r="BI5419" i="1" s="1"/>
  <c r="BF5421" i="1"/>
  <c r="BJ5419" i="1"/>
  <c r="BG5421" i="1" l="1"/>
  <c r="BH5420" i="1" s="1"/>
  <c r="BI5420" i="1" s="1"/>
  <c r="BF5422" i="1"/>
  <c r="BJ5420" i="1"/>
  <c r="BG5422" i="1" l="1"/>
  <c r="BH5421" i="1" s="1"/>
  <c r="BI5421" i="1" s="1"/>
  <c r="BF5423" i="1"/>
  <c r="BJ5421" i="1"/>
  <c r="BG5423" i="1" l="1"/>
  <c r="BH5422" i="1" s="1"/>
  <c r="BI5422" i="1" s="1"/>
  <c r="BF5424" i="1"/>
  <c r="BJ5422" i="1"/>
  <c r="BG5424" i="1" l="1"/>
  <c r="BH5423" i="1" s="1"/>
  <c r="BI5423" i="1" s="1"/>
  <c r="BF5425" i="1"/>
  <c r="BJ5423" i="1"/>
  <c r="BG5425" i="1" l="1"/>
  <c r="BH5424" i="1" s="1"/>
  <c r="BI5424" i="1" s="1"/>
  <c r="BF5426" i="1"/>
  <c r="BJ5424" i="1"/>
  <c r="BG5426" i="1" l="1"/>
  <c r="BH5425" i="1" s="1"/>
  <c r="BI5425" i="1" s="1"/>
  <c r="BF5427" i="1"/>
  <c r="BJ5425" i="1"/>
  <c r="BG5427" i="1" l="1"/>
  <c r="BH5426" i="1" s="1"/>
  <c r="BI5426" i="1" s="1"/>
  <c r="BF5428" i="1"/>
  <c r="BJ5426" i="1"/>
  <c r="BG5428" i="1" l="1"/>
  <c r="BH5427" i="1" s="1"/>
  <c r="BI5427" i="1" s="1"/>
  <c r="BF5429" i="1"/>
  <c r="BJ5427" i="1"/>
  <c r="BG5429" i="1" l="1"/>
  <c r="BH5428" i="1" s="1"/>
  <c r="BI5428" i="1" s="1"/>
  <c r="BF5430" i="1"/>
  <c r="BJ5428" i="1"/>
  <c r="BG5430" i="1" l="1"/>
  <c r="BH5429" i="1" s="1"/>
  <c r="BI5429" i="1" s="1"/>
  <c r="BF5431" i="1"/>
  <c r="BJ5429" i="1"/>
  <c r="BG5431" i="1" l="1"/>
  <c r="BH5430" i="1" s="1"/>
  <c r="BI5430" i="1" s="1"/>
  <c r="BF5432" i="1"/>
  <c r="BJ5430" i="1"/>
  <c r="BG5432" i="1" l="1"/>
  <c r="BH5431" i="1" s="1"/>
  <c r="BI5431" i="1" s="1"/>
  <c r="BF5433" i="1"/>
  <c r="BJ5431" i="1"/>
  <c r="BG5433" i="1" l="1"/>
  <c r="BH5432" i="1" s="1"/>
  <c r="BI5432" i="1" s="1"/>
  <c r="BF5434" i="1"/>
  <c r="BJ5432" i="1"/>
  <c r="BG5434" i="1" l="1"/>
  <c r="BH5433" i="1" s="1"/>
  <c r="BI5433" i="1" s="1"/>
  <c r="BF5435" i="1"/>
  <c r="BJ5433" i="1"/>
  <c r="BG5435" i="1" l="1"/>
  <c r="BH5434" i="1" s="1"/>
  <c r="BI5434" i="1" s="1"/>
  <c r="BF5436" i="1"/>
  <c r="BJ5434" i="1"/>
  <c r="BG5436" i="1" l="1"/>
  <c r="BH5435" i="1" s="1"/>
  <c r="BI5435" i="1" s="1"/>
  <c r="BF5437" i="1"/>
  <c r="BJ5435" i="1"/>
  <c r="BG5437" i="1" l="1"/>
  <c r="BH5436" i="1" s="1"/>
  <c r="BI5436" i="1" s="1"/>
  <c r="BF5438" i="1"/>
  <c r="BJ5436" i="1"/>
  <c r="BG5438" i="1" l="1"/>
  <c r="BH5437" i="1" s="1"/>
  <c r="BI5437" i="1" s="1"/>
  <c r="BF5439" i="1"/>
  <c r="BJ5437" i="1"/>
  <c r="BG5439" i="1" l="1"/>
  <c r="BH5438" i="1" s="1"/>
  <c r="BI5438" i="1" s="1"/>
  <c r="BF5440" i="1"/>
  <c r="BJ5438" i="1"/>
  <c r="BG5440" i="1" l="1"/>
  <c r="BH5439" i="1" s="1"/>
  <c r="BI5439" i="1" s="1"/>
  <c r="BF5441" i="1"/>
  <c r="BJ5439" i="1"/>
  <c r="BF5442" i="1" l="1"/>
  <c r="BG5441" i="1"/>
  <c r="BH5440" i="1" s="1"/>
  <c r="BI5440" i="1" s="1"/>
  <c r="BJ5440" i="1"/>
  <c r="BJ5441" i="1" l="1"/>
  <c r="BG5442" i="1"/>
  <c r="BF5443" i="1"/>
  <c r="BG5443" i="1" l="1"/>
  <c r="BH5442" i="1" s="1"/>
  <c r="BI5442" i="1" s="1"/>
  <c r="BF5444" i="1"/>
  <c r="BJ5442" i="1"/>
  <c r="BH5441" i="1"/>
  <c r="BI5441" i="1" s="1"/>
  <c r="BG5444" i="1" l="1"/>
  <c r="BH5443" i="1" s="1"/>
  <c r="BI5443" i="1" s="1"/>
  <c r="BF5445" i="1"/>
  <c r="BJ5443" i="1"/>
  <c r="BG5445" i="1" l="1"/>
  <c r="BH5444" i="1" s="1"/>
  <c r="BI5444" i="1" s="1"/>
  <c r="BF5446" i="1"/>
  <c r="BJ5444" i="1"/>
  <c r="BG5446" i="1" l="1"/>
  <c r="BH5445" i="1" s="1"/>
  <c r="BI5445" i="1" s="1"/>
  <c r="BF5447" i="1"/>
  <c r="BJ5445" i="1"/>
  <c r="BG5447" i="1" l="1"/>
  <c r="BH5446" i="1" s="1"/>
  <c r="BI5446" i="1" s="1"/>
  <c r="BF5448" i="1"/>
  <c r="BJ5446" i="1"/>
  <c r="BG5448" i="1" l="1"/>
  <c r="BH5447" i="1" s="1"/>
  <c r="BI5447" i="1" s="1"/>
  <c r="BF5449" i="1"/>
  <c r="BJ5447" i="1"/>
  <c r="BG5449" i="1" l="1"/>
  <c r="BH5448" i="1" s="1"/>
  <c r="BI5448" i="1" s="1"/>
  <c r="BF5450" i="1"/>
  <c r="BJ5448" i="1"/>
  <c r="BF5451" i="1" l="1"/>
  <c r="BG5450" i="1"/>
  <c r="BH5449" i="1" s="1"/>
  <c r="BI5449" i="1" s="1"/>
  <c r="BJ5449" i="1"/>
  <c r="BJ5450" i="1" l="1"/>
  <c r="BG5451" i="1"/>
  <c r="BF5452" i="1"/>
  <c r="BG5452" i="1" l="1"/>
  <c r="BH5451" i="1" s="1"/>
  <c r="BI5451" i="1" s="1"/>
  <c r="BF5453" i="1"/>
  <c r="BJ5451" i="1"/>
  <c r="BH5450" i="1"/>
  <c r="BI5450" i="1" s="1"/>
  <c r="BG5453" i="1" l="1"/>
  <c r="BH5452" i="1" s="1"/>
  <c r="BI5452" i="1" s="1"/>
  <c r="BF5454" i="1"/>
  <c r="BJ5452" i="1"/>
  <c r="BG5454" i="1" l="1"/>
  <c r="BH5453" i="1" s="1"/>
  <c r="BI5453" i="1" s="1"/>
  <c r="BF5455" i="1"/>
  <c r="BJ5453" i="1"/>
  <c r="BG5455" i="1" l="1"/>
  <c r="BH5454" i="1" s="1"/>
  <c r="BI5454" i="1" s="1"/>
  <c r="BF5456" i="1"/>
  <c r="BJ5454" i="1"/>
  <c r="BG5456" i="1" l="1"/>
  <c r="BH5455" i="1" s="1"/>
  <c r="BI5455" i="1" s="1"/>
  <c r="BF5457" i="1"/>
  <c r="BJ5455" i="1"/>
  <c r="BG5457" i="1" l="1"/>
  <c r="BH5456" i="1" s="1"/>
  <c r="BI5456" i="1" s="1"/>
  <c r="BF5458" i="1"/>
  <c r="BJ5456" i="1"/>
  <c r="BG5458" i="1" l="1"/>
  <c r="BH5457" i="1" s="1"/>
  <c r="BI5457" i="1" s="1"/>
  <c r="BF5459" i="1"/>
  <c r="BJ5457" i="1"/>
  <c r="BG5459" i="1" l="1"/>
  <c r="BH5458" i="1" s="1"/>
  <c r="BI5458" i="1" s="1"/>
  <c r="BF5460" i="1"/>
  <c r="BJ5458" i="1"/>
  <c r="BG5460" i="1" l="1"/>
  <c r="BH5459" i="1" s="1"/>
  <c r="BI5459" i="1" s="1"/>
  <c r="BF5461" i="1"/>
  <c r="BJ5459" i="1"/>
  <c r="BG5461" i="1" l="1"/>
  <c r="BH5460" i="1" s="1"/>
  <c r="BI5460" i="1" s="1"/>
  <c r="BF5462" i="1"/>
  <c r="BJ5460" i="1"/>
  <c r="BG5462" i="1" l="1"/>
  <c r="BH5461" i="1" s="1"/>
  <c r="BI5461" i="1" s="1"/>
  <c r="BF5463" i="1"/>
  <c r="BJ5461" i="1"/>
  <c r="BG5463" i="1" l="1"/>
  <c r="BH5462" i="1" s="1"/>
  <c r="BI5462" i="1" s="1"/>
  <c r="BF5464" i="1"/>
  <c r="BJ5462" i="1"/>
  <c r="BG5464" i="1" l="1"/>
  <c r="BH5463" i="1" s="1"/>
  <c r="BI5463" i="1" s="1"/>
  <c r="BF5465" i="1"/>
  <c r="BJ5463" i="1"/>
  <c r="BG5465" i="1" l="1"/>
  <c r="BH5464" i="1" s="1"/>
  <c r="BI5464" i="1" s="1"/>
  <c r="BF5466" i="1"/>
  <c r="BJ5464" i="1"/>
  <c r="BG5466" i="1" l="1"/>
  <c r="BH5465" i="1" s="1"/>
  <c r="BI5465" i="1" s="1"/>
  <c r="BF5467" i="1"/>
  <c r="BJ5465" i="1"/>
  <c r="BG5467" i="1" l="1"/>
  <c r="BH5466" i="1" s="1"/>
  <c r="BI5466" i="1" s="1"/>
  <c r="BF5468" i="1"/>
  <c r="BJ5466" i="1"/>
  <c r="BG5468" i="1" l="1"/>
  <c r="BH5467" i="1" s="1"/>
  <c r="BI5467" i="1" s="1"/>
  <c r="BF5469" i="1"/>
  <c r="BJ5467" i="1"/>
  <c r="BG5469" i="1" l="1"/>
  <c r="BH5468" i="1" s="1"/>
  <c r="BI5468" i="1" s="1"/>
  <c r="BF5470" i="1"/>
  <c r="BJ5468" i="1"/>
  <c r="BG5470" i="1" l="1"/>
  <c r="BH5469" i="1" s="1"/>
  <c r="BI5469" i="1" s="1"/>
  <c r="BF5471" i="1"/>
  <c r="BJ5469" i="1"/>
  <c r="BG5471" i="1" l="1"/>
  <c r="BH5470" i="1" s="1"/>
  <c r="BI5470" i="1" s="1"/>
  <c r="BF5472" i="1"/>
  <c r="BJ5470" i="1"/>
  <c r="BG5472" i="1" l="1"/>
  <c r="BH5471" i="1" s="1"/>
  <c r="BI5471" i="1" s="1"/>
  <c r="BF5473" i="1"/>
  <c r="BJ5471" i="1"/>
  <c r="BG5473" i="1" l="1"/>
  <c r="BH5472" i="1" s="1"/>
  <c r="BI5472" i="1" s="1"/>
  <c r="BF5474" i="1"/>
  <c r="BJ5472" i="1"/>
  <c r="BG5474" i="1" l="1"/>
  <c r="BH5473" i="1" s="1"/>
  <c r="BI5473" i="1" s="1"/>
  <c r="BF5475" i="1"/>
  <c r="BJ5473" i="1"/>
  <c r="BG5475" i="1" l="1"/>
  <c r="BH5474" i="1" s="1"/>
  <c r="BI5474" i="1" s="1"/>
  <c r="BF5476" i="1"/>
  <c r="BJ5474" i="1"/>
  <c r="BF5477" i="1" l="1"/>
  <c r="BG5476" i="1"/>
  <c r="BH5475" i="1" s="1"/>
  <c r="BI5475" i="1" s="1"/>
  <c r="BJ5475" i="1"/>
  <c r="BJ5476" i="1" l="1"/>
  <c r="BG5477" i="1"/>
  <c r="BF5478" i="1"/>
  <c r="BG5478" i="1" l="1"/>
  <c r="BH5477" i="1" s="1"/>
  <c r="BI5477" i="1" s="1"/>
  <c r="BF5479" i="1"/>
  <c r="BJ5477" i="1"/>
  <c r="BH5476" i="1"/>
  <c r="BI5476" i="1" s="1"/>
  <c r="BG5479" i="1" l="1"/>
  <c r="BH5478" i="1" s="1"/>
  <c r="BI5478" i="1" s="1"/>
  <c r="BF5480" i="1"/>
  <c r="BJ5478" i="1"/>
  <c r="BF5481" i="1" l="1"/>
  <c r="BG5480" i="1"/>
  <c r="BH5479" i="1" s="1"/>
  <c r="BI5479" i="1" s="1"/>
  <c r="BJ5479" i="1"/>
  <c r="BJ5480" i="1" l="1"/>
  <c r="BG5481" i="1"/>
  <c r="BF5482" i="1"/>
  <c r="BG5482" i="1" l="1"/>
  <c r="BH5481" i="1" s="1"/>
  <c r="BI5481" i="1" s="1"/>
  <c r="BF5483" i="1"/>
  <c r="BJ5481" i="1"/>
  <c r="BH5480" i="1"/>
  <c r="BI5480" i="1" s="1"/>
  <c r="BG5483" i="1" l="1"/>
  <c r="BH5482" i="1" s="1"/>
  <c r="BI5482" i="1" s="1"/>
  <c r="BF5484" i="1"/>
  <c r="BJ5482" i="1"/>
  <c r="BG5484" i="1" l="1"/>
  <c r="BH5483" i="1" s="1"/>
  <c r="BI5483" i="1" s="1"/>
  <c r="BF5485" i="1"/>
  <c r="BJ5483" i="1"/>
  <c r="BG5485" i="1" l="1"/>
  <c r="BH5484" i="1" s="1"/>
  <c r="BI5484" i="1" s="1"/>
  <c r="BF5486" i="1"/>
  <c r="BJ5484" i="1"/>
  <c r="BG5486" i="1" l="1"/>
  <c r="BH5485" i="1" s="1"/>
  <c r="BI5485" i="1" s="1"/>
  <c r="BF5487" i="1"/>
  <c r="BJ5485" i="1"/>
  <c r="BG5487" i="1" l="1"/>
  <c r="BH5486" i="1" s="1"/>
  <c r="BI5486" i="1" s="1"/>
  <c r="BF5488" i="1"/>
  <c r="BJ5486" i="1"/>
  <c r="BG5488" i="1" l="1"/>
  <c r="BH5487" i="1" s="1"/>
  <c r="BI5487" i="1" s="1"/>
  <c r="BF5489" i="1"/>
  <c r="BJ5487" i="1"/>
  <c r="BG5489" i="1" l="1"/>
  <c r="BH5488" i="1" s="1"/>
  <c r="BI5488" i="1" s="1"/>
  <c r="BF5490" i="1"/>
  <c r="BJ5488" i="1"/>
  <c r="BF5491" i="1" l="1"/>
  <c r="BG5490" i="1"/>
  <c r="BH5489" i="1" s="1"/>
  <c r="BI5489" i="1" s="1"/>
  <c r="BJ5489" i="1"/>
  <c r="BJ5490" i="1" l="1"/>
  <c r="BG5491" i="1"/>
  <c r="BF5492" i="1"/>
  <c r="BG5492" i="1" l="1"/>
  <c r="BH5491" i="1" s="1"/>
  <c r="BI5491" i="1" s="1"/>
  <c r="BF5493" i="1"/>
  <c r="BJ5491" i="1"/>
  <c r="BH5490" i="1"/>
  <c r="BI5490" i="1" s="1"/>
  <c r="BG5493" i="1" l="1"/>
  <c r="BH5492" i="1" s="1"/>
  <c r="BI5492" i="1" s="1"/>
  <c r="BF5494" i="1"/>
  <c r="BJ5492" i="1"/>
  <c r="BG5494" i="1" l="1"/>
  <c r="BH5493" i="1" s="1"/>
  <c r="BI5493" i="1" s="1"/>
  <c r="BF5495" i="1"/>
  <c r="BJ5493" i="1"/>
  <c r="BG5495" i="1" l="1"/>
  <c r="BH5494" i="1" s="1"/>
  <c r="BI5494" i="1" s="1"/>
  <c r="BF5496" i="1"/>
  <c r="BJ5494" i="1"/>
  <c r="BG5496" i="1" l="1"/>
  <c r="BH5495" i="1" s="1"/>
  <c r="BI5495" i="1" s="1"/>
  <c r="BF5497" i="1"/>
  <c r="BJ5495" i="1"/>
  <c r="BG5497" i="1" l="1"/>
  <c r="BH5496" i="1" s="1"/>
  <c r="BI5496" i="1" s="1"/>
  <c r="BF5498" i="1"/>
  <c r="BJ5496" i="1"/>
  <c r="BG5498" i="1" l="1"/>
  <c r="BH5497" i="1" s="1"/>
  <c r="BI5497" i="1" s="1"/>
  <c r="BF5499" i="1"/>
  <c r="BJ5497" i="1"/>
  <c r="BG5499" i="1" l="1"/>
  <c r="BH5498" i="1" s="1"/>
  <c r="BI5498" i="1" s="1"/>
  <c r="BF5500" i="1"/>
  <c r="BJ5498" i="1"/>
  <c r="BG5500" i="1" l="1"/>
  <c r="BH5499" i="1" s="1"/>
  <c r="BI5499" i="1" s="1"/>
  <c r="BF5501" i="1"/>
  <c r="BJ5499" i="1"/>
  <c r="BF5502" i="1" l="1"/>
  <c r="BG5501" i="1"/>
  <c r="BH5500" i="1" s="1"/>
  <c r="BI5500" i="1" s="1"/>
  <c r="BJ5500" i="1"/>
  <c r="BJ5501" i="1" l="1"/>
  <c r="BG5502" i="1"/>
  <c r="BF5503" i="1"/>
  <c r="BG5503" i="1" l="1"/>
  <c r="BH5502" i="1" s="1"/>
  <c r="BI5502" i="1" s="1"/>
  <c r="BF5504" i="1"/>
  <c r="BJ5502" i="1"/>
  <c r="BH5501" i="1"/>
  <c r="BI5501" i="1" s="1"/>
  <c r="BG5504" i="1" l="1"/>
  <c r="BH5503" i="1" s="1"/>
  <c r="BI5503" i="1" s="1"/>
  <c r="BF5505" i="1"/>
  <c r="BJ5503" i="1"/>
  <c r="BG5505" i="1" l="1"/>
  <c r="BH5504" i="1" s="1"/>
  <c r="BI5504" i="1" s="1"/>
  <c r="BF5506" i="1"/>
  <c r="BJ5504" i="1"/>
  <c r="BG5506" i="1" l="1"/>
  <c r="BH5505" i="1" s="1"/>
  <c r="BI5505" i="1" s="1"/>
  <c r="BF5507" i="1"/>
  <c r="BJ5505" i="1"/>
  <c r="BG5507" i="1" l="1"/>
  <c r="BH5506" i="1" s="1"/>
  <c r="BI5506" i="1" s="1"/>
  <c r="BF5508" i="1"/>
  <c r="BJ5506" i="1"/>
  <c r="BG5508" i="1" l="1"/>
  <c r="BH5507" i="1" s="1"/>
  <c r="BI5507" i="1" s="1"/>
  <c r="BF5509" i="1"/>
  <c r="BJ5507" i="1"/>
  <c r="BG5509" i="1" l="1"/>
  <c r="BH5508" i="1" s="1"/>
  <c r="BI5508" i="1" s="1"/>
  <c r="BF5510" i="1"/>
  <c r="BJ5508" i="1"/>
  <c r="BG5510" i="1" l="1"/>
  <c r="BH5509" i="1" s="1"/>
  <c r="BI5509" i="1" s="1"/>
  <c r="BF5511" i="1"/>
  <c r="BJ5509" i="1"/>
  <c r="BF5512" i="1" l="1"/>
  <c r="BG5511" i="1"/>
  <c r="BH5510" i="1" s="1"/>
  <c r="BI5510" i="1" s="1"/>
  <c r="BJ5510" i="1"/>
  <c r="BJ5511" i="1" l="1"/>
  <c r="BG5512" i="1"/>
  <c r="BF5513" i="1"/>
  <c r="BG5513" i="1" l="1"/>
  <c r="BH5512" i="1" s="1"/>
  <c r="BI5512" i="1" s="1"/>
  <c r="BF5514" i="1"/>
  <c r="BJ5512" i="1"/>
  <c r="BH5511" i="1"/>
  <c r="BI5511" i="1" s="1"/>
  <c r="BG5514" i="1" l="1"/>
  <c r="BH5513" i="1" s="1"/>
  <c r="BI5513" i="1" s="1"/>
  <c r="BF5515" i="1"/>
  <c r="BJ5513" i="1"/>
  <c r="BG5515" i="1" l="1"/>
  <c r="BH5514" i="1" s="1"/>
  <c r="BI5514" i="1" s="1"/>
  <c r="BF5516" i="1"/>
  <c r="BJ5514" i="1"/>
  <c r="BG5516" i="1" l="1"/>
  <c r="BH5515" i="1" s="1"/>
  <c r="BI5515" i="1" s="1"/>
  <c r="BF5517" i="1"/>
  <c r="BJ5515" i="1"/>
  <c r="BG5517" i="1" l="1"/>
  <c r="BH5516" i="1" s="1"/>
  <c r="BI5516" i="1" s="1"/>
  <c r="BF5518" i="1"/>
  <c r="BJ5516" i="1"/>
  <c r="BG5518" i="1" l="1"/>
  <c r="BH5517" i="1" s="1"/>
  <c r="BI5517" i="1" s="1"/>
  <c r="BF5519" i="1"/>
  <c r="BJ5517" i="1"/>
  <c r="BG5519" i="1" l="1"/>
  <c r="BH5518" i="1" s="1"/>
  <c r="BI5518" i="1" s="1"/>
  <c r="BF5520" i="1"/>
  <c r="BJ5518" i="1"/>
  <c r="BG5520" i="1" l="1"/>
  <c r="BH5519" i="1" s="1"/>
  <c r="BI5519" i="1" s="1"/>
  <c r="BF5521" i="1"/>
  <c r="BJ5519" i="1"/>
  <c r="BG5521" i="1" l="1"/>
  <c r="BH5520" i="1" s="1"/>
  <c r="BI5520" i="1" s="1"/>
  <c r="BF5522" i="1"/>
  <c r="BJ5520" i="1"/>
  <c r="BG5522" i="1" l="1"/>
  <c r="BH5521" i="1" s="1"/>
  <c r="BI5521" i="1" s="1"/>
  <c r="BF5523" i="1"/>
  <c r="BJ5521" i="1"/>
  <c r="BG5523" i="1" l="1"/>
  <c r="BH5522" i="1" s="1"/>
  <c r="BI5522" i="1" s="1"/>
  <c r="BF5524" i="1"/>
  <c r="BJ5522" i="1"/>
  <c r="BG5524" i="1" l="1"/>
  <c r="BH5523" i="1" s="1"/>
  <c r="BI5523" i="1" s="1"/>
  <c r="BF5525" i="1"/>
  <c r="BJ5523" i="1"/>
  <c r="BG5525" i="1" l="1"/>
  <c r="BH5524" i="1" s="1"/>
  <c r="BI5524" i="1" s="1"/>
  <c r="BF5526" i="1"/>
  <c r="BJ5524" i="1"/>
  <c r="BG5526" i="1" l="1"/>
  <c r="BH5525" i="1" s="1"/>
  <c r="BI5525" i="1" s="1"/>
  <c r="BF5527" i="1"/>
  <c r="BJ5525" i="1"/>
  <c r="BG5527" i="1" l="1"/>
  <c r="BH5526" i="1" s="1"/>
  <c r="BI5526" i="1" s="1"/>
  <c r="BF5528" i="1"/>
  <c r="BJ5526" i="1"/>
  <c r="BG5528" i="1" l="1"/>
  <c r="BH5527" i="1" s="1"/>
  <c r="BI5527" i="1" s="1"/>
  <c r="BF5529" i="1"/>
  <c r="BJ5527" i="1"/>
  <c r="BF5530" i="1" l="1"/>
  <c r="BG5529" i="1"/>
  <c r="BH5528" i="1" s="1"/>
  <c r="BI5528" i="1" s="1"/>
  <c r="BJ5528" i="1"/>
  <c r="BJ5529" i="1" l="1"/>
  <c r="BG5530" i="1"/>
  <c r="BF5531" i="1"/>
  <c r="BG5531" i="1" l="1"/>
  <c r="BH5530" i="1" s="1"/>
  <c r="BI5530" i="1" s="1"/>
  <c r="BF5532" i="1"/>
  <c r="BJ5530" i="1"/>
  <c r="BH5529" i="1"/>
  <c r="BI5529" i="1" s="1"/>
  <c r="BG5532" i="1" l="1"/>
  <c r="BH5531" i="1" s="1"/>
  <c r="BI5531" i="1" s="1"/>
  <c r="BF5533" i="1"/>
  <c r="BJ5531" i="1"/>
  <c r="BG5533" i="1" l="1"/>
  <c r="BH5532" i="1" s="1"/>
  <c r="BI5532" i="1" s="1"/>
  <c r="BF5534" i="1"/>
  <c r="BJ5532" i="1"/>
  <c r="BF5535" i="1" l="1"/>
  <c r="BG5534" i="1"/>
  <c r="BJ5533" i="1"/>
  <c r="BJ5534" i="1" l="1"/>
  <c r="BH5533" i="1"/>
  <c r="BI5533" i="1" s="1"/>
  <c r="BG5535" i="1"/>
  <c r="BF5536" i="1"/>
  <c r="BJ5535" i="1" l="1"/>
  <c r="BG5536" i="1"/>
  <c r="BF5537" i="1"/>
  <c r="BH5534" i="1"/>
  <c r="BI5534" i="1" s="1"/>
  <c r="BG5537" i="1" l="1"/>
  <c r="BH5536" i="1" s="1"/>
  <c r="BI5536" i="1" s="1"/>
  <c r="BF5538" i="1"/>
  <c r="BJ5536" i="1"/>
  <c r="BH5535" i="1"/>
  <c r="BI5535" i="1" s="1"/>
  <c r="BF5539" i="1" l="1"/>
  <c r="BG5538" i="1"/>
  <c r="BJ5537" i="1"/>
  <c r="BJ5538" i="1" l="1"/>
  <c r="BH5537" i="1"/>
  <c r="BI5537" i="1" s="1"/>
  <c r="BG5539" i="1"/>
  <c r="BF5540" i="1"/>
  <c r="BF5541" i="1" l="1"/>
  <c r="BG5540" i="1"/>
  <c r="BJ5539" i="1"/>
  <c r="BH5538" i="1"/>
  <c r="BI5538" i="1" s="1"/>
  <c r="BJ5540" i="1" l="1"/>
  <c r="BH5539" i="1"/>
  <c r="BI5539" i="1" s="1"/>
  <c r="BG5541" i="1"/>
  <c r="BF5542" i="1"/>
  <c r="BG5542" i="1" l="1"/>
  <c r="BH5541" i="1" s="1"/>
  <c r="BI5541" i="1" s="1"/>
  <c r="BF5543" i="1"/>
  <c r="BJ5541" i="1"/>
  <c r="BH5540" i="1"/>
  <c r="BI5540" i="1" s="1"/>
  <c r="BG5543" i="1" l="1"/>
  <c r="BH5542" i="1" s="1"/>
  <c r="BI5542" i="1" s="1"/>
  <c r="BF5544" i="1"/>
  <c r="BJ5542" i="1"/>
  <c r="BG5544" i="1" l="1"/>
  <c r="BH5543" i="1" s="1"/>
  <c r="BI5543" i="1" s="1"/>
  <c r="BF5545" i="1"/>
  <c r="BJ5543" i="1"/>
  <c r="BG5545" i="1" l="1"/>
  <c r="BH5544" i="1" s="1"/>
  <c r="BI5544" i="1" s="1"/>
  <c r="BF5546" i="1"/>
  <c r="BJ5544" i="1"/>
  <c r="BG5546" i="1" l="1"/>
  <c r="BH5545" i="1" s="1"/>
  <c r="BI5545" i="1" s="1"/>
  <c r="BF5547" i="1"/>
  <c r="BJ5545" i="1"/>
  <c r="BG5547" i="1" l="1"/>
  <c r="BH5546" i="1" s="1"/>
  <c r="BI5546" i="1" s="1"/>
  <c r="BF5548" i="1"/>
  <c r="BJ5546" i="1"/>
  <c r="BG5548" i="1" l="1"/>
  <c r="BH5547" i="1" s="1"/>
  <c r="BI5547" i="1" s="1"/>
  <c r="BF5549" i="1"/>
  <c r="BJ5547" i="1"/>
  <c r="BG5549" i="1" l="1"/>
  <c r="BH5548" i="1" s="1"/>
  <c r="BI5548" i="1" s="1"/>
  <c r="BF5550" i="1"/>
  <c r="BJ5548" i="1"/>
  <c r="BG5550" i="1" l="1"/>
  <c r="BH5549" i="1" s="1"/>
  <c r="BI5549" i="1" s="1"/>
  <c r="BF5551" i="1"/>
  <c r="BJ5549" i="1"/>
  <c r="BG5551" i="1" l="1"/>
  <c r="BH5550" i="1" s="1"/>
  <c r="BI5550" i="1" s="1"/>
  <c r="BF5552" i="1"/>
  <c r="BJ5550" i="1"/>
  <c r="BG5552" i="1" l="1"/>
  <c r="BH5551" i="1" s="1"/>
  <c r="BI5551" i="1" s="1"/>
  <c r="BF5553" i="1"/>
  <c r="BJ5551" i="1"/>
  <c r="BG5553" i="1" l="1"/>
  <c r="BH5552" i="1" s="1"/>
  <c r="BI5552" i="1" s="1"/>
  <c r="BF5554" i="1"/>
  <c r="BJ5552" i="1"/>
  <c r="BG5554" i="1" l="1"/>
  <c r="BH5553" i="1" s="1"/>
  <c r="BI5553" i="1" s="1"/>
  <c r="BF5555" i="1"/>
  <c r="BJ5553" i="1"/>
  <c r="BG5555" i="1" l="1"/>
  <c r="BH5554" i="1" s="1"/>
  <c r="BI5554" i="1" s="1"/>
  <c r="BF5556" i="1"/>
  <c r="BJ5554" i="1"/>
  <c r="BG5556" i="1" l="1"/>
  <c r="BH5555" i="1" s="1"/>
  <c r="BI5555" i="1" s="1"/>
  <c r="BF5557" i="1"/>
  <c r="BJ5555" i="1"/>
  <c r="BG5557" i="1" l="1"/>
  <c r="BH5556" i="1" s="1"/>
  <c r="BI5556" i="1" s="1"/>
  <c r="BF5558" i="1"/>
  <c r="BJ5556" i="1"/>
  <c r="BG5558" i="1" l="1"/>
  <c r="BH5557" i="1" s="1"/>
  <c r="BI5557" i="1" s="1"/>
  <c r="BF5559" i="1"/>
  <c r="BJ5557" i="1"/>
  <c r="BG5559" i="1" l="1"/>
  <c r="BH5558" i="1" s="1"/>
  <c r="BI5558" i="1" s="1"/>
  <c r="BF5560" i="1"/>
  <c r="BJ5558" i="1"/>
  <c r="BG5560" i="1" l="1"/>
  <c r="BH5559" i="1" s="1"/>
  <c r="BI5559" i="1" s="1"/>
  <c r="BF5561" i="1"/>
  <c r="BJ5559" i="1"/>
  <c r="BG5561" i="1" l="1"/>
  <c r="BH5560" i="1" s="1"/>
  <c r="BI5560" i="1" s="1"/>
  <c r="BF5562" i="1"/>
  <c r="BJ5560" i="1"/>
  <c r="BG5562" i="1" l="1"/>
  <c r="BH5561" i="1" s="1"/>
  <c r="BI5561" i="1" s="1"/>
  <c r="BF5563" i="1"/>
  <c r="BJ5561" i="1"/>
  <c r="BG5563" i="1" l="1"/>
  <c r="BH5562" i="1" s="1"/>
  <c r="BI5562" i="1" s="1"/>
  <c r="BF5564" i="1"/>
  <c r="BJ5562" i="1"/>
  <c r="BG5564" i="1" l="1"/>
  <c r="BH5563" i="1" s="1"/>
  <c r="BI5563" i="1" s="1"/>
  <c r="BF5565" i="1"/>
  <c r="BJ5563" i="1"/>
  <c r="BG5565" i="1" l="1"/>
  <c r="BH5564" i="1" s="1"/>
  <c r="BI5564" i="1" s="1"/>
  <c r="BF5566" i="1"/>
  <c r="BJ5564" i="1"/>
  <c r="BG5566" i="1" l="1"/>
  <c r="BH5565" i="1" s="1"/>
  <c r="BI5565" i="1" s="1"/>
  <c r="BF5567" i="1"/>
  <c r="BJ5565" i="1"/>
  <c r="BG5567" i="1" l="1"/>
  <c r="BH5566" i="1" s="1"/>
  <c r="BI5566" i="1" s="1"/>
  <c r="BF5568" i="1"/>
  <c r="BJ5566" i="1"/>
  <c r="BG5568" i="1" l="1"/>
  <c r="BH5567" i="1" s="1"/>
  <c r="BI5567" i="1" s="1"/>
  <c r="BF5569" i="1"/>
  <c r="BJ5567" i="1"/>
  <c r="BG5569" i="1" l="1"/>
  <c r="BH5568" i="1" s="1"/>
  <c r="BI5568" i="1" s="1"/>
  <c r="BF5570" i="1"/>
  <c r="BJ5568" i="1"/>
  <c r="BG5570" i="1" l="1"/>
  <c r="BH5569" i="1" s="1"/>
  <c r="BI5569" i="1" s="1"/>
  <c r="BF5571" i="1"/>
  <c r="BJ5569" i="1"/>
  <c r="BG5571" i="1" l="1"/>
  <c r="BH5570" i="1" s="1"/>
  <c r="BI5570" i="1" s="1"/>
  <c r="BF5572" i="1"/>
  <c r="BJ5570" i="1"/>
  <c r="BG5572" i="1" l="1"/>
  <c r="BH5571" i="1" s="1"/>
  <c r="BI5571" i="1" s="1"/>
  <c r="BF5573" i="1"/>
  <c r="BJ5571" i="1"/>
  <c r="BG5573" i="1" l="1"/>
  <c r="BH5572" i="1" s="1"/>
  <c r="BI5572" i="1" s="1"/>
  <c r="BF5574" i="1"/>
  <c r="BJ5572" i="1"/>
  <c r="BF5575" i="1" l="1"/>
  <c r="BG5574" i="1"/>
  <c r="BH5573" i="1" s="1"/>
  <c r="BI5573" i="1" s="1"/>
  <c r="BJ5573" i="1"/>
  <c r="BJ5574" i="1" l="1"/>
  <c r="BG5575" i="1"/>
  <c r="BF5576" i="1"/>
  <c r="BG5576" i="1" l="1"/>
  <c r="BH5575" i="1" s="1"/>
  <c r="BI5575" i="1" s="1"/>
  <c r="BF5577" i="1"/>
  <c r="BJ5575" i="1"/>
  <c r="BH5574" i="1"/>
  <c r="BI5574" i="1" s="1"/>
  <c r="BG5577" i="1" l="1"/>
  <c r="BH5576" i="1" s="1"/>
  <c r="BI5576" i="1" s="1"/>
  <c r="BF5578" i="1"/>
  <c r="BJ5576" i="1"/>
  <c r="BG5578" i="1" l="1"/>
  <c r="BH5577" i="1" s="1"/>
  <c r="BI5577" i="1" s="1"/>
  <c r="BF5579" i="1"/>
  <c r="BJ5577" i="1"/>
  <c r="BG5579" i="1" l="1"/>
  <c r="BH5578" i="1" s="1"/>
  <c r="BI5578" i="1" s="1"/>
  <c r="BF5580" i="1"/>
  <c r="BJ5578" i="1"/>
  <c r="BG5580" i="1" l="1"/>
  <c r="BH5579" i="1" s="1"/>
  <c r="BI5579" i="1" s="1"/>
  <c r="BF5581" i="1"/>
  <c r="BJ5579" i="1"/>
  <c r="BG5581" i="1" l="1"/>
  <c r="BH5580" i="1" s="1"/>
  <c r="BI5580" i="1" s="1"/>
  <c r="BF5582" i="1"/>
  <c r="BJ5580" i="1"/>
  <c r="BF5583" i="1" l="1"/>
  <c r="BG5582" i="1"/>
  <c r="BH5581" i="1" s="1"/>
  <c r="BI5581" i="1" s="1"/>
  <c r="BJ5581" i="1"/>
  <c r="BJ5582" i="1" l="1"/>
  <c r="BF5584" i="1"/>
  <c r="BG5583" i="1"/>
  <c r="BJ5583" i="1" l="1"/>
  <c r="BF5585" i="1"/>
  <c r="BG5584" i="1"/>
  <c r="BH5582" i="1"/>
  <c r="BI5582" i="1" s="1"/>
  <c r="BJ5584" i="1" l="1"/>
  <c r="BG5585" i="1"/>
  <c r="BF5586" i="1"/>
  <c r="BH5583" i="1"/>
  <c r="BI5583" i="1" s="1"/>
  <c r="BF5587" i="1" l="1"/>
  <c r="BG5586" i="1"/>
  <c r="BH5585" i="1" s="1"/>
  <c r="BI5585" i="1" s="1"/>
  <c r="BJ5585" i="1"/>
  <c r="BH5584" i="1"/>
  <c r="BI5584" i="1" s="1"/>
  <c r="BJ5586" i="1" l="1"/>
  <c r="BG5587" i="1"/>
  <c r="BF5588" i="1"/>
  <c r="BG5588" i="1" l="1"/>
  <c r="BH5587" i="1" s="1"/>
  <c r="BI5587" i="1" s="1"/>
  <c r="BF5589" i="1"/>
  <c r="BJ5587" i="1"/>
  <c r="BH5586" i="1"/>
  <c r="BI5586" i="1" s="1"/>
  <c r="BG5589" i="1" l="1"/>
  <c r="BH5588" i="1" s="1"/>
  <c r="BI5588" i="1" s="1"/>
  <c r="BF5590" i="1"/>
  <c r="BJ5588" i="1"/>
  <c r="BG5590" i="1" l="1"/>
  <c r="BH5589" i="1" s="1"/>
  <c r="BI5589" i="1" s="1"/>
  <c r="BF5591" i="1"/>
  <c r="BJ5589" i="1"/>
  <c r="BG5591" i="1" l="1"/>
  <c r="BH5590" i="1" s="1"/>
  <c r="BI5590" i="1" s="1"/>
  <c r="BF5592" i="1"/>
  <c r="BJ5590" i="1"/>
  <c r="BG5592" i="1" l="1"/>
  <c r="BH5591" i="1" s="1"/>
  <c r="BI5591" i="1" s="1"/>
  <c r="BF5593" i="1"/>
  <c r="BJ5591" i="1"/>
  <c r="BG5593" i="1" l="1"/>
  <c r="BH5592" i="1" s="1"/>
  <c r="BI5592" i="1" s="1"/>
  <c r="BF5594" i="1"/>
  <c r="BJ5592" i="1"/>
  <c r="BG5594" i="1" l="1"/>
  <c r="BH5593" i="1" s="1"/>
  <c r="BI5593" i="1" s="1"/>
  <c r="BF5595" i="1"/>
  <c r="BJ5593" i="1"/>
  <c r="BG5595" i="1" l="1"/>
  <c r="BH5594" i="1" s="1"/>
  <c r="BI5594" i="1" s="1"/>
  <c r="BF5596" i="1"/>
  <c r="BJ5594" i="1"/>
  <c r="BG5596" i="1" l="1"/>
  <c r="BH5595" i="1" s="1"/>
  <c r="BI5595" i="1" s="1"/>
  <c r="BF5597" i="1"/>
  <c r="BJ5595" i="1"/>
  <c r="BG5597" i="1" l="1"/>
  <c r="BH5596" i="1" s="1"/>
  <c r="BI5596" i="1" s="1"/>
  <c r="BF5598" i="1"/>
  <c r="BJ5596" i="1"/>
  <c r="BG5598" i="1" l="1"/>
  <c r="BH5597" i="1" s="1"/>
  <c r="BI5597" i="1" s="1"/>
  <c r="BF5599" i="1"/>
  <c r="BJ5597" i="1"/>
  <c r="BG5599" i="1" l="1"/>
  <c r="BH5598" i="1" s="1"/>
  <c r="BI5598" i="1" s="1"/>
  <c r="BF5600" i="1"/>
  <c r="BJ5598" i="1"/>
  <c r="BF5601" i="1" l="1"/>
  <c r="BG5600" i="1"/>
  <c r="BH5599" i="1" s="1"/>
  <c r="BI5599" i="1" s="1"/>
  <c r="BJ5599" i="1"/>
  <c r="BJ5600" i="1" l="1"/>
  <c r="BG5601" i="1"/>
  <c r="BF5602" i="1"/>
  <c r="BG5602" i="1" l="1"/>
  <c r="BH5601" i="1" s="1"/>
  <c r="BI5601" i="1" s="1"/>
  <c r="BF5603" i="1"/>
  <c r="BJ5601" i="1"/>
  <c r="BH5600" i="1"/>
  <c r="BI5600" i="1" s="1"/>
  <c r="BG5603" i="1" l="1"/>
  <c r="BH5602" i="1" s="1"/>
  <c r="BI5602" i="1" s="1"/>
  <c r="BF5604" i="1"/>
  <c r="BJ5602" i="1"/>
  <c r="BG5604" i="1" l="1"/>
  <c r="BH5603" i="1" s="1"/>
  <c r="BI5603" i="1" s="1"/>
  <c r="BF5605" i="1"/>
  <c r="BJ5603" i="1"/>
  <c r="BG5605" i="1" l="1"/>
  <c r="BH5604" i="1" s="1"/>
  <c r="BI5604" i="1" s="1"/>
  <c r="BF5606" i="1"/>
  <c r="BJ5604" i="1"/>
  <c r="BG5606" i="1" l="1"/>
  <c r="BH5605" i="1" s="1"/>
  <c r="BI5605" i="1" s="1"/>
  <c r="BF5607" i="1"/>
  <c r="BJ5605" i="1"/>
  <c r="BG5607" i="1" l="1"/>
  <c r="BH5606" i="1" s="1"/>
  <c r="BI5606" i="1" s="1"/>
  <c r="BF5608" i="1"/>
  <c r="BJ5606" i="1"/>
  <c r="BG5608" i="1" l="1"/>
  <c r="BH5607" i="1" s="1"/>
  <c r="BI5607" i="1" s="1"/>
  <c r="BF5609" i="1"/>
  <c r="BJ5607" i="1"/>
  <c r="BG5609" i="1" l="1"/>
  <c r="BH5608" i="1" s="1"/>
  <c r="BI5608" i="1" s="1"/>
  <c r="BF5610" i="1"/>
  <c r="BJ5608" i="1"/>
  <c r="BG5610" i="1" l="1"/>
  <c r="BH5609" i="1" s="1"/>
  <c r="BI5609" i="1" s="1"/>
  <c r="BF5611" i="1"/>
  <c r="BJ5609" i="1"/>
  <c r="BG5611" i="1" l="1"/>
  <c r="BH5610" i="1" s="1"/>
  <c r="BI5610" i="1" s="1"/>
  <c r="BF5612" i="1"/>
  <c r="BJ5610" i="1"/>
  <c r="BG5612" i="1" l="1"/>
  <c r="BH5611" i="1" s="1"/>
  <c r="BI5611" i="1" s="1"/>
  <c r="BF5613" i="1"/>
  <c r="BJ5611" i="1"/>
  <c r="BG5613" i="1" l="1"/>
  <c r="BH5612" i="1" s="1"/>
  <c r="BI5612" i="1" s="1"/>
  <c r="BF5614" i="1"/>
  <c r="BJ5612" i="1"/>
  <c r="BG5614" i="1" l="1"/>
  <c r="BH5613" i="1" s="1"/>
  <c r="BI5613" i="1" s="1"/>
  <c r="BF5615" i="1"/>
  <c r="BJ5613" i="1"/>
  <c r="BF5616" i="1" l="1"/>
  <c r="BG5615" i="1"/>
  <c r="BH5614" i="1" s="1"/>
  <c r="BI5614" i="1" s="1"/>
  <c r="BJ5614" i="1"/>
  <c r="BJ5615" i="1" l="1"/>
  <c r="BG5616" i="1"/>
  <c r="BF5617" i="1"/>
  <c r="BG5617" i="1" l="1"/>
  <c r="BH5616" i="1" s="1"/>
  <c r="BI5616" i="1" s="1"/>
  <c r="BF5618" i="1"/>
  <c r="BJ5616" i="1"/>
  <c r="BH5615" i="1"/>
  <c r="BI5615" i="1" s="1"/>
  <c r="BG5618" i="1" l="1"/>
  <c r="BH5617" i="1" s="1"/>
  <c r="BI5617" i="1" s="1"/>
  <c r="BF5619" i="1"/>
  <c r="BJ5617" i="1"/>
  <c r="BG5619" i="1" l="1"/>
  <c r="BH5618" i="1" s="1"/>
  <c r="BI5618" i="1" s="1"/>
  <c r="BF5620" i="1"/>
  <c r="BJ5618" i="1"/>
  <c r="BG5620" i="1" l="1"/>
  <c r="BH5619" i="1" s="1"/>
  <c r="BI5619" i="1" s="1"/>
  <c r="BF5621" i="1"/>
  <c r="BJ5619" i="1"/>
  <c r="BG5621" i="1" l="1"/>
  <c r="BH5620" i="1" s="1"/>
  <c r="BI5620" i="1" s="1"/>
  <c r="BF5622" i="1"/>
  <c r="BJ5620" i="1"/>
  <c r="BG5622" i="1" l="1"/>
  <c r="BH5621" i="1" s="1"/>
  <c r="BI5621" i="1" s="1"/>
  <c r="BF5623" i="1"/>
  <c r="BJ5621" i="1"/>
  <c r="BG5623" i="1" l="1"/>
  <c r="BH5622" i="1" s="1"/>
  <c r="BI5622" i="1" s="1"/>
  <c r="BF5624" i="1"/>
  <c r="BJ5622" i="1"/>
  <c r="BG5624" i="1" l="1"/>
  <c r="BH5623" i="1" s="1"/>
  <c r="BI5623" i="1" s="1"/>
  <c r="BF5625" i="1"/>
  <c r="BJ5623" i="1"/>
  <c r="BG5625" i="1" l="1"/>
  <c r="BH5624" i="1" s="1"/>
  <c r="BI5624" i="1" s="1"/>
  <c r="BF5626" i="1"/>
  <c r="BJ5624" i="1"/>
  <c r="BF5627" i="1" l="1"/>
  <c r="BG5626" i="1"/>
  <c r="BH5625" i="1" s="1"/>
  <c r="BI5625" i="1" s="1"/>
  <c r="BJ5625" i="1"/>
  <c r="BJ5626" i="1" l="1"/>
  <c r="BG5627" i="1"/>
  <c r="BF5628" i="1"/>
  <c r="BG5628" i="1" l="1"/>
  <c r="BH5627" i="1" s="1"/>
  <c r="BI5627" i="1" s="1"/>
  <c r="BF5629" i="1"/>
  <c r="BJ5627" i="1"/>
  <c r="BH5626" i="1"/>
  <c r="BI5626" i="1" s="1"/>
  <c r="BG5629" i="1" l="1"/>
  <c r="BH5628" i="1" s="1"/>
  <c r="BI5628" i="1" s="1"/>
  <c r="BF5630" i="1"/>
  <c r="BJ5628" i="1"/>
  <c r="BG5630" i="1" l="1"/>
  <c r="BH5629" i="1" s="1"/>
  <c r="BI5629" i="1" s="1"/>
  <c r="BF5631" i="1"/>
  <c r="BJ5629" i="1"/>
  <c r="BG5631" i="1" l="1"/>
  <c r="BH5630" i="1" s="1"/>
  <c r="BI5630" i="1" s="1"/>
  <c r="BF5632" i="1"/>
  <c r="BJ5630" i="1"/>
  <c r="BG5632" i="1" l="1"/>
  <c r="BH5631" i="1" s="1"/>
  <c r="BI5631" i="1" s="1"/>
  <c r="BF5633" i="1"/>
  <c r="BJ5631" i="1"/>
  <c r="BG5633" i="1" l="1"/>
  <c r="BH5632" i="1" s="1"/>
  <c r="BI5632" i="1" s="1"/>
  <c r="BF5634" i="1"/>
  <c r="BJ5632" i="1"/>
  <c r="BG5634" i="1" l="1"/>
  <c r="BH5633" i="1" s="1"/>
  <c r="BI5633" i="1" s="1"/>
  <c r="BF5635" i="1"/>
  <c r="BJ5633" i="1"/>
  <c r="BG5635" i="1" l="1"/>
  <c r="BH5634" i="1" s="1"/>
  <c r="BI5634" i="1" s="1"/>
  <c r="BF5636" i="1"/>
  <c r="BJ5634" i="1"/>
  <c r="BF5637" i="1" l="1"/>
  <c r="BG5636" i="1"/>
  <c r="BH5635" i="1" s="1"/>
  <c r="BI5635" i="1" s="1"/>
  <c r="BJ5635" i="1"/>
  <c r="BJ5636" i="1" l="1"/>
  <c r="BF5638" i="1"/>
  <c r="BG5637" i="1"/>
  <c r="BJ5637" i="1" l="1"/>
  <c r="BG5638" i="1"/>
  <c r="BF5639" i="1"/>
  <c r="BH5636" i="1"/>
  <c r="BI5636" i="1" s="1"/>
  <c r="BG5639" i="1" l="1"/>
  <c r="BH5638" i="1" s="1"/>
  <c r="BI5638" i="1" s="1"/>
  <c r="BF5640" i="1"/>
  <c r="BJ5638" i="1"/>
  <c r="BH5637" i="1"/>
  <c r="BI5637" i="1" s="1"/>
  <c r="BG5640" i="1" l="1"/>
  <c r="BH5639" i="1" s="1"/>
  <c r="BI5639" i="1" s="1"/>
  <c r="BF5641" i="1"/>
  <c r="BJ5639" i="1"/>
  <c r="BG5641" i="1" l="1"/>
  <c r="BH5640" i="1" s="1"/>
  <c r="BI5640" i="1" s="1"/>
  <c r="BF5642" i="1"/>
  <c r="BJ5640" i="1"/>
  <c r="BG5642" i="1" l="1"/>
  <c r="BH5641" i="1" s="1"/>
  <c r="BI5641" i="1" s="1"/>
  <c r="BF5643" i="1"/>
  <c r="BJ5641" i="1"/>
  <c r="BG5643" i="1" l="1"/>
  <c r="BH5642" i="1" s="1"/>
  <c r="BI5642" i="1" s="1"/>
  <c r="BF5644" i="1"/>
  <c r="BJ5642" i="1"/>
  <c r="BG5644" i="1" l="1"/>
  <c r="BH5643" i="1" s="1"/>
  <c r="BI5643" i="1" s="1"/>
  <c r="BF5645" i="1"/>
  <c r="BJ5643" i="1"/>
  <c r="BG5645" i="1" l="1"/>
  <c r="BH5644" i="1" s="1"/>
  <c r="BI5644" i="1" s="1"/>
  <c r="BF5646" i="1"/>
  <c r="BJ5644" i="1"/>
  <c r="BG5646" i="1" l="1"/>
  <c r="BH5645" i="1" s="1"/>
  <c r="BI5645" i="1" s="1"/>
  <c r="BF5647" i="1"/>
  <c r="BJ5645" i="1"/>
  <c r="BG5647" i="1" l="1"/>
  <c r="BH5646" i="1" s="1"/>
  <c r="BI5646" i="1" s="1"/>
  <c r="BF5648" i="1"/>
  <c r="BJ5646" i="1"/>
  <c r="BG5648" i="1" l="1"/>
  <c r="BH5647" i="1" s="1"/>
  <c r="BI5647" i="1" s="1"/>
  <c r="BF5649" i="1"/>
  <c r="BJ5647" i="1"/>
  <c r="BG5649" i="1" l="1"/>
  <c r="BH5648" i="1" s="1"/>
  <c r="BI5648" i="1" s="1"/>
  <c r="BF5650" i="1"/>
  <c r="BJ5648" i="1"/>
  <c r="BG5650" i="1" l="1"/>
  <c r="BH5649" i="1" s="1"/>
  <c r="BI5649" i="1" s="1"/>
  <c r="BF5651" i="1"/>
  <c r="BJ5649" i="1"/>
  <c r="BG5651" i="1" l="1"/>
  <c r="BH5650" i="1" s="1"/>
  <c r="BI5650" i="1" s="1"/>
  <c r="BF5652" i="1"/>
  <c r="BJ5650" i="1"/>
  <c r="BG5652" i="1" l="1"/>
  <c r="BH5651" i="1" s="1"/>
  <c r="BI5651" i="1" s="1"/>
  <c r="BF5653" i="1"/>
  <c r="BJ5651" i="1"/>
  <c r="BG5653" i="1" l="1"/>
  <c r="BH5652" i="1" s="1"/>
  <c r="BI5652" i="1" s="1"/>
  <c r="BF5654" i="1"/>
  <c r="BJ5652" i="1"/>
  <c r="BG5654" i="1" l="1"/>
  <c r="BH5653" i="1" s="1"/>
  <c r="BI5653" i="1" s="1"/>
  <c r="BF5655" i="1"/>
  <c r="BJ5653" i="1"/>
  <c r="BG5655" i="1" l="1"/>
  <c r="BH5654" i="1" s="1"/>
  <c r="BI5654" i="1" s="1"/>
  <c r="BF5656" i="1"/>
  <c r="BJ5654" i="1"/>
  <c r="BG5656" i="1" l="1"/>
  <c r="BH5655" i="1" s="1"/>
  <c r="BI5655" i="1" s="1"/>
  <c r="BF5657" i="1"/>
  <c r="BJ5655" i="1"/>
  <c r="BG5657" i="1" l="1"/>
  <c r="BH5656" i="1" s="1"/>
  <c r="BI5656" i="1" s="1"/>
  <c r="BF5658" i="1"/>
  <c r="BJ5656" i="1"/>
  <c r="BG5658" i="1" l="1"/>
  <c r="BH5657" i="1" s="1"/>
  <c r="BI5657" i="1" s="1"/>
  <c r="BF5659" i="1"/>
  <c r="BJ5657" i="1"/>
  <c r="BG5659" i="1" l="1"/>
  <c r="BH5658" i="1" s="1"/>
  <c r="BI5658" i="1" s="1"/>
  <c r="BF5660" i="1"/>
  <c r="BJ5658" i="1"/>
  <c r="BG5660" i="1" l="1"/>
  <c r="BH5659" i="1" s="1"/>
  <c r="BI5659" i="1" s="1"/>
  <c r="BF5661" i="1"/>
  <c r="BJ5659" i="1"/>
  <c r="BG5661" i="1" l="1"/>
  <c r="BH5660" i="1" s="1"/>
  <c r="BI5660" i="1" s="1"/>
  <c r="BF5662" i="1"/>
  <c r="BJ5660" i="1"/>
  <c r="BG5662" i="1" l="1"/>
  <c r="BH5661" i="1" s="1"/>
  <c r="BI5661" i="1" s="1"/>
  <c r="BF5663" i="1"/>
  <c r="BJ5661" i="1"/>
  <c r="BG5663" i="1" l="1"/>
  <c r="BH5662" i="1" s="1"/>
  <c r="BI5662" i="1" s="1"/>
  <c r="BF5664" i="1"/>
  <c r="BJ5662" i="1"/>
  <c r="BG5664" i="1" l="1"/>
  <c r="BH5663" i="1" s="1"/>
  <c r="BI5663" i="1" s="1"/>
  <c r="BF5665" i="1"/>
  <c r="BJ5663" i="1"/>
  <c r="BG5665" i="1" l="1"/>
  <c r="BH5664" i="1" s="1"/>
  <c r="BI5664" i="1" s="1"/>
  <c r="BF5666" i="1"/>
  <c r="BJ5664" i="1"/>
  <c r="BF5667" i="1" l="1"/>
  <c r="BG5666" i="1"/>
  <c r="BH5665" i="1" s="1"/>
  <c r="BI5665" i="1" s="1"/>
  <c r="BJ5665" i="1"/>
  <c r="BJ5666" i="1" l="1"/>
  <c r="BG5667" i="1"/>
  <c r="BF5668" i="1"/>
  <c r="BG5668" i="1" l="1"/>
  <c r="BH5667" i="1" s="1"/>
  <c r="BI5667" i="1" s="1"/>
  <c r="BF5669" i="1"/>
  <c r="BJ5667" i="1"/>
  <c r="BH5666" i="1"/>
  <c r="BI5666" i="1" s="1"/>
  <c r="BG5669" i="1" l="1"/>
  <c r="BH5668" i="1" s="1"/>
  <c r="BI5668" i="1" s="1"/>
  <c r="BF5670" i="1"/>
  <c r="BJ5668" i="1"/>
  <c r="BG5670" i="1" l="1"/>
  <c r="BH5669" i="1" s="1"/>
  <c r="BI5669" i="1" s="1"/>
  <c r="BF5671" i="1"/>
  <c r="BJ5669" i="1"/>
  <c r="BG5671" i="1" l="1"/>
  <c r="BH5670" i="1" s="1"/>
  <c r="BI5670" i="1" s="1"/>
  <c r="BF5672" i="1"/>
  <c r="BJ5670" i="1"/>
  <c r="BG5672" i="1" l="1"/>
  <c r="BH5671" i="1" s="1"/>
  <c r="BI5671" i="1" s="1"/>
  <c r="BF5673" i="1"/>
  <c r="BJ5671" i="1"/>
  <c r="BG5673" i="1" l="1"/>
  <c r="BH5672" i="1" s="1"/>
  <c r="BI5672" i="1" s="1"/>
  <c r="BF5674" i="1"/>
  <c r="BJ5672" i="1"/>
  <c r="BG5674" i="1" l="1"/>
  <c r="BH5673" i="1" s="1"/>
  <c r="BI5673" i="1" s="1"/>
  <c r="BF5675" i="1"/>
  <c r="BJ5673" i="1"/>
  <c r="BF5676" i="1" l="1"/>
  <c r="BG5675" i="1"/>
  <c r="BH5674" i="1" s="1"/>
  <c r="BI5674" i="1" s="1"/>
  <c r="BJ5674" i="1"/>
  <c r="BJ5675" i="1" l="1"/>
  <c r="BG5676" i="1"/>
  <c r="BF5677" i="1"/>
  <c r="BG5677" i="1" l="1"/>
  <c r="BH5676" i="1" s="1"/>
  <c r="BI5676" i="1" s="1"/>
  <c r="BF5678" i="1"/>
  <c r="BJ5676" i="1"/>
  <c r="BH5675" i="1"/>
  <c r="BI5675" i="1" s="1"/>
  <c r="BG5678" i="1" l="1"/>
  <c r="BH5677" i="1" s="1"/>
  <c r="BI5677" i="1" s="1"/>
  <c r="BF5679" i="1"/>
  <c r="BJ5677" i="1"/>
  <c r="BF5680" i="1" l="1"/>
  <c r="BG5679" i="1"/>
  <c r="BH5678" i="1" s="1"/>
  <c r="BI5678" i="1" s="1"/>
  <c r="BJ5678" i="1"/>
  <c r="BJ5679" i="1" l="1"/>
  <c r="BG5680" i="1"/>
  <c r="BF5681" i="1"/>
  <c r="BG5681" i="1" l="1"/>
  <c r="BH5680" i="1" s="1"/>
  <c r="BI5680" i="1" s="1"/>
  <c r="BF5682" i="1"/>
  <c r="BJ5680" i="1"/>
  <c r="BH5679" i="1"/>
  <c r="BI5679" i="1" s="1"/>
  <c r="BG5682" i="1" l="1"/>
  <c r="BH5681" i="1" s="1"/>
  <c r="BI5681" i="1" s="1"/>
  <c r="BF5683" i="1"/>
  <c r="BJ5681" i="1"/>
  <c r="BG5683" i="1" l="1"/>
  <c r="BH5682" i="1" s="1"/>
  <c r="BI5682" i="1" s="1"/>
  <c r="BF5684" i="1"/>
  <c r="BJ5682" i="1"/>
  <c r="BF5685" i="1" l="1"/>
  <c r="BG5684" i="1"/>
  <c r="BH5683" i="1" s="1"/>
  <c r="BI5683" i="1" s="1"/>
  <c r="BJ5683" i="1"/>
  <c r="BJ5684" i="1" l="1"/>
  <c r="BG5685" i="1"/>
  <c r="BF5686" i="1"/>
  <c r="BG5686" i="1" l="1"/>
  <c r="BH5685" i="1" s="1"/>
  <c r="BI5685" i="1" s="1"/>
  <c r="BF5687" i="1"/>
  <c r="BJ5685" i="1"/>
  <c r="BH5684" i="1"/>
  <c r="BI5684" i="1" s="1"/>
  <c r="BG5687" i="1" l="1"/>
  <c r="BH5686" i="1" s="1"/>
  <c r="BI5686" i="1" s="1"/>
  <c r="BF5688" i="1"/>
  <c r="BJ5686" i="1"/>
  <c r="BG5688" i="1" l="1"/>
  <c r="BH5687" i="1" s="1"/>
  <c r="BI5687" i="1" s="1"/>
  <c r="BF5689" i="1"/>
  <c r="BJ5687" i="1"/>
  <c r="BG5689" i="1" l="1"/>
  <c r="BH5688" i="1" s="1"/>
  <c r="BI5688" i="1" s="1"/>
  <c r="BF5690" i="1"/>
  <c r="BJ5688" i="1"/>
  <c r="BG5690" i="1" l="1"/>
  <c r="BH5689" i="1" s="1"/>
  <c r="BI5689" i="1" s="1"/>
  <c r="BF5691" i="1"/>
  <c r="BJ5689" i="1"/>
  <c r="BG5691" i="1" l="1"/>
  <c r="BH5690" i="1" s="1"/>
  <c r="BI5690" i="1" s="1"/>
  <c r="BF5692" i="1"/>
  <c r="BJ5690" i="1"/>
  <c r="BG5692" i="1" l="1"/>
  <c r="BH5691" i="1" s="1"/>
  <c r="BI5691" i="1" s="1"/>
  <c r="BF5693" i="1"/>
  <c r="BJ5691" i="1"/>
  <c r="BG5693" i="1" l="1"/>
  <c r="BH5692" i="1" s="1"/>
  <c r="BI5692" i="1" s="1"/>
  <c r="BF5694" i="1"/>
  <c r="BJ5692" i="1"/>
  <c r="BG5694" i="1" l="1"/>
  <c r="BH5693" i="1" s="1"/>
  <c r="BI5693" i="1" s="1"/>
  <c r="BF5695" i="1"/>
  <c r="BJ5693" i="1"/>
  <c r="BG5695" i="1" l="1"/>
  <c r="BH5694" i="1" s="1"/>
  <c r="BI5694" i="1" s="1"/>
  <c r="BF5696" i="1"/>
  <c r="BJ5694" i="1"/>
  <c r="BF5697" i="1" l="1"/>
  <c r="BG5696" i="1"/>
  <c r="BH5695" i="1" s="1"/>
  <c r="BI5695" i="1" s="1"/>
  <c r="BJ5695" i="1"/>
  <c r="BJ5696" i="1" l="1"/>
  <c r="BG5697" i="1"/>
  <c r="BF5698" i="1"/>
  <c r="BF5699" i="1" l="1"/>
  <c r="BG5698" i="1"/>
  <c r="BH5697" i="1" s="1"/>
  <c r="BI5697" i="1" s="1"/>
  <c r="BJ5697" i="1"/>
  <c r="BH5696" i="1"/>
  <c r="BI5696" i="1" s="1"/>
  <c r="BJ5698" i="1" l="1"/>
  <c r="BG5699" i="1"/>
  <c r="BF5700" i="1"/>
  <c r="BG5700" i="1" l="1"/>
  <c r="BH5699" i="1" s="1"/>
  <c r="BI5699" i="1" s="1"/>
  <c r="BF5701" i="1"/>
  <c r="BJ5699" i="1"/>
  <c r="BH5698" i="1"/>
  <c r="BI5698" i="1" s="1"/>
  <c r="BG5701" i="1" l="1"/>
  <c r="BH5700" i="1" s="1"/>
  <c r="BI5700" i="1" s="1"/>
  <c r="BF5702" i="1"/>
  <c r="BJ5700" i="1"/>
  <c r="BG5702" i="1" l="1"/>
  <c r="BH5701" i="1" s="1"/>
  <c r="BI5701" i="1" s="1"/>
  <c r="BF5703" i="1"/>
  <c r="BJ5701" i="1"/>
  <c r="BG5703" i="1" l="1"/>
  <c r="BH5702" i="1" s="1"/>
  <c r="BI5702" i="1" s="1"/>
  <c r="BF5704" i="1"/>
  <c r="BJ5702" i="1"/>
  <c r="BG5704" i="1" l="1"/>
  <c r="BH5703" i="1" s="1"/>
  <c r="BI5703" i="1" s="1"/>
  <c r="BF5705" i="1"/>
  <c r="BJ5703" i="1"/>
  <c r="BG5705" i="1" l="1"/>
  <c r="BH5704" i="1" s="1"/>
  <c r="BI5704" i="1" s="1"/>
  <c r="BF5706" i="1"/>
  <c r="BJ5704" i="1"/>
  <c r="BG5706" i="1" l="1"/>
  <c r="BH5705" i="1" s="1"/>
  <c r="BI5705" i="1" s="1"/>
  <c r="BF5707" i="1"/>
  <c r="BJ5705" i="1"/>
  <c r="BG5707" i="1" l="1"/>
  <c r="BH5706" i="1" s="1"/>
  <c r="BI5706" i="1" s="1"/>
  <c r="BF5708" i="1"/>
  <c r="BJ5706" i="1"/>
  <c r="BG5708" i="1" l="1"/>
  <c r="BH5707" i="1" s="1"/>
  <c r="BI5707" i="1" s="1"/>
  <c r="BF5709" i="1"/>
  <c r="BJ5707" i="1"/>
  <c r="BG5709" i="1" l="1"/>
  <c r="BH5708" i="1" s="1"/>
  <c r="BI5708" i="1" s="1"/>
  <c r="BF5710" i="1"/>
  <c r="BJ5708" i="1"/>
  <c r="BG5710" i="1" l="1"/>
  <c r="BH5709" i="1" s="1"/>
  <c r="BI5709" i="1" s="1"/>
  <c r="BF5711" i="1"/>
  <c r="BJ5709" i="1"/>
  <c r="BG5711" i="1" l="1"/>
  <c r="BH5710" i="1" s="1"/>
  <c r="BI5710" i="1" s="1"/>
  <c r="BF5712" i="1"/>
  <c r="BJ5710" i="1"/>
  <c r="BG5712" i="1" l="1"/>
  <c r="BH5711" i="1" s="1"/>
  <c r="BI5711" i="1" s="1"/>
  <c r="BF5713" i="1"/>
  <c r="BJ5711" i="1"/>
  <c r="BG5713" i="1" l="1"/>
  <c r="BH5712" i="1" s="1"/>
  <c r="BI5712" i="1" s="1"/>
  <c r="BF5714" i="1"/>
  <c r="BJ5712" i="1"/>
  <c r="BF5715" i="1" l="1"/>
  <c r="BG5714" i="1"/>
  <c r="BH5713" i="1" s="1"/>
  <c r="BI5713" i="1" s="1"/>
  <c r="BJ5713" i="1"/>
  <c r="BJ5714" i="1" l="1"/>
  <c r="BG5715" i="1"/>
  <c r="BF5716" i="1"/>
  <c r="BG5716" i="1" l="1"/>
  <c r="BH5715" i="1" s="1"/>
  <c r="BI5715" i="1" s="1"/>
  <c r="BF5717" i="1"/>
  <c r="BJ5715" i="1"/>
  <c r="BH5714" i="1"/>
  <c r="BI5714" i="1" s="1"/>
  <c r="BF5718" i="1" l="1"/>
  <c r="BG5717" i="1"/>
  <c r="BH5716" i="1" s="1"/>
  <c r="BI5716" i="1" s="1"/>
  <c r="BJ5716" i="1"/>
  <c r="BJ5717" i="1" l="1"/>
  <c r="BG5718" i="1"/>
  <c r="BF5719" i="1"/>
  <c r="BF5720" i="1" l="1"/>
  <c r="BG5719" i="1"/>
  <c r="BH5718" i="1" s="1"/>
  <c r="BI5718" i="1" s="1"/>
  <c r="BJ5718" i="1"/>
  <c r="BH5717" i="1"/>
  <c r="BI5717" i="1" s="1"/>
  <c r="BJ5719" i="1" l="1"/>
  <c r="BG5720" i="1"/>
  <c r="BF5721" i="1"/>
  <c r="BG5721" i="1" l="1"/>
  <c r="BH5720" i="1" s="1"/>
  <c r="BI5720" i="1" s="1"/>
  <c r="BF5722" i="1"/>
  <c r="BJ5720" i="1"/>
  <c r="BH5719" i="1"/>
  <c r="BI5719" i="1" s="1"/>
  <c r="BG5722" i="1" l="1"/>
  <c r="BH5721" i="1" s="1"/>
  <c r="BI5721" i="1" s="1"/>
  <c r="BF5723" i="1"/>
  <c r="BJ5721" i="1"/>
  <c r="BG5723" i="1" l="1"/>
  <c r="BH5722" i="1" s="1"/>
  <c r="BF5724" i="1"/>
  <c r="BJ5722" i="1"/>
  <c r="BI5722" i="1"/>
  <c r="BG5724" i="1" l="1"/>
  <c r="BH5723" i="1" s="1"/>
  <c r="BI5723" i="1" s="1"/>
  <c r="BF5725" i="1"/>
  <c r="BJ5723" i="1"/>
  <c r="BG5725" i="1" l="1"/>
  <c r="BH5724" i="1" s="1"/>
  <c r="BI5724" i="1" s="1"/>
  <c r="BF5726" i="1"/>
  <c r="BJ5724" i="1"/>
  <c r="BG5726" i="1" l="1"/>
  <c r="BH5725" i="1" s="1"/>
  <c r="BI5725" i="1" s="1"/>
  <c r="BF5727" i="1"/>
  <c r="BJ5725" i="1"/>
  <c r="BG5727" i="1" l="1"/>
  <c r="BH5726" i="1" s="1"/>
  <c r="BI5726" i="1" s="1"/>
  <c r="BF5728" i="1"/>
  <c r="BJ5726" i="1"/>
  <c r="BG5728" i="1" l="1"/>
  <c r="BH5727" i="1" s="1"/>
  <c r="BI5727" i="1" s="1"/>
  <c r="BF5729" i="1"/>
  <c r="BJ5727" i="1"/>
  <c r="BG5729" i="1" l="1"/>
  <c r="BH5728" i="1" s="1"/>
  <c r="BI5728" i="1" s="1"/>
  <c r="BF5730" i="1"/>
  <c r="BJ5728" i="1"/>
  <c r="BG5730" i="1" l="1"/>
  <c r="BH5729" i="1" s="1"/>
  <c r="BI5729" i="1" s="1"/>
  <c r="BF5731" i="1"/>
  <c r="BJ5729" i="1"/>
  <c r="BG5731" i="1" l="1"/>
  <c r="BH5730" i="1" s="1"/>
  <c r="BI5730" i="1" s="1"/>
  <c r="BF5732" i="1"/>
  <c r="BJ5730" i="1"/>
  <c r="BG5732" i="1" l="1"/>
  <c r="BF5733" i="1"/>
  <c r="BJ5731" i="1"/>
  <c r="BH5731" i="1"/>
  <c r="BI5731" i="1" s="1"/>
  <c r="BG5733" i="1" l="1"/>
  <c r="BH5732" i="1" s="1"/>
  <c r="BI5732" i="1" s="1"/>
  <c r="BF5734" i="1"/>
  <c r="BJ5732" i="1"/>
  <c r="BG5734" i="1" l="1"/>
  <c r="BH5733" i="1" s="1"/>
  <c r="BI5733" i="1" s="1"/>
  <c r="BF5735" i="1"/>
  <c r="BJ5733" i="1"/>
  <c r="BG5735" i="1" l="1"/>
  <c r="BH5734" i="1" s="1"/>
  <c r="BI5734" i="1" s="1"/>
  <c r="BF5736" i="1"/>
  <c r="BJ5734" i="1"/>
  <c r="BG5736" i="1" l="1"/>
  <c r="BH5735" i="1" s="1"/>
  <c r="BI5735" i="1" s="1"/>
  <c r="BF5737" i="1"/>
  <c r="BJ5735" i="1"/>
  <c r="BG5737" i="1" l="1"/>
  <c r="BH5736" i="1" s="1"/>
  <c r="BI5736" i="1" s="1"/>
  <c r="BF5738" i="1"/>
  <c r="BJ5736" i="1"/>
  <c r="BG5738" i="1" l="1"/>
  <c r="BH5737" i="1" s="1"/>
  <c r="BI5737" i="1" s="1"/>
  <c r="BF5739" i="1"/>
  <c r="BJ5737" i="1"/>
  <c r="BG5739" i="1" l="1"/>
  <c r="BH5738" i="1" s="1"/>
  <c r="BI5738" i="1" s="1"/>
  <c r="BF5740" i="1"/>
  <c r="BJ5738" i="1"/>
  <c r="BG5740" i="1" l="1"/>
  <c r="BH5739" i="1" s="1"/>
  <c r="BI5739" i="1" s="1"/>
  <c r="BF5741" i="1"/>
  <c r="BJ5739" i="1"/>
  <c r="BG5741" i="1" l="1"/>
  <c r="BH5740" i="1" s="1"/>
  <c r="BI5740" i="1" s="1"/>
  <c r="BF5742" i="1"/>
  <c r="BJ5740" i="1"/>
  <c r="BG5742" i="1" l="1"/>
  <c r="BH5741" i="1" s="1"/>
  <c r="BI5741" i="1" s="1"/>
  <c r="BF5743" i="1"/>
  <c r="BJ5741" i="1"/>
  <c r="BG5743" i="1" l="1"/>
  <c r="BH5742" i="1" s="1"/>
  <c r="BI5742" i="1" s="1"/>
  <c r="BF5744" i="1"/>
  <c r="BJ5742" i="1"/>
  <c r="BG5744" i="1" l="1"/>
  <c r="BH5743" i="1" s="1"/>
  <c r="BI5743" i="1" s="1"/>
  <c r="BF5745" i="1"/>
  <c r="BJ5743" i="1"/>
  <c r="BF5746" i="1" l="1"/>
  <c r="BG5745" i="1"/>
  <c r="BH5744" i="1" s="1"/>
  <c r="BI5744" i="1" s="1"/>
  <c r="BJ5744" i="1"/>
  <c r="BJ5745" i="1" l="1"/>
  <c r="BF5747" i="1"/>
  <c r="BG5746" i="1"/>
  <c r="BJ5746" i="1" l="1"/>
  <c r="BG5747" i="1"/>
  <c r="BF5748" i="1"/>
  <c r="BH5745" i="1"/>
  <c r="BI5745" i="1" s="1"/>
  <c r="BF5749" i="1" l="1"/>
  <c r="BG5748" i="1"/>
  <c r="BH5747" i="1" s="1"/>
  <c r="BI5747" i="1" s="1"/>
  <c r="BJ5747" i="1"/>
  <c r="BH5746" i="1"/>
  <c r="BI5746" i="1" s="1"/>
  <c r="BJ5748" i="1" l="1"/>
  <c r="BG5749" i="1"/>
  <c r="BF5750" i="1"/>
  <c r="BG5750" i="1" l="1"/>
  <c r="BH5749" i="1" s="1"/>
  <c r="BI5749" i="1" s="1"/>
  <c r="BF5751" i="1"/>
  <c r="BJ5749" i="1"/>
  <c r="BH5748" i="1"/>
  <c r="BI5748" i="1" s="1"/>
  <c r="BG5751" i="1" l="1"/>
  <c r="BH5750" i="1" s="1"/>
  <c r="BI5750" i="1" s="1"/>
  <c r="BF5752" i="1"/>
  <c r="BJ5750" i="1"/>
  <c r="BG5752" i="1" l="1"/>
  <c r="BF5753" i="1"/>
  <c r="BG5753" i="1" s="1"/>
  <c r="BJ5751" i="1"/>
  <c r="BH5751" i="1"/>
  <c r="BI5751" i="1" s="1"/>
  <c r="BG5754" i="1" l="1"/>
  <c r="BH5753" i="1" s="1"/>
  <c r="BI5753" i="1" s="1"/>
  <c r="BJ5753" i="1"/>
  <c r="BH5752" i="1"/>
  <c r="BI5752" i="1" s="1"/>
  <c r="BJ57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<sst xmlns="http://schemas.openxmlformats.org/spreadsheetml/2006/main" count="536" uniqueCount="422">
  <si>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</si>
  <si>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</si>
  <si>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</si>
  <si>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</si>
  <si>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</si>
  <si>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</si>
  <si>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</si>
  <si>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</si>
  <si>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</si>
  <si>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</si>
  <si>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</si>
  <si>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</si>
  <si>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</si>
  <si>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</si>
  <si>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</si>
  <si>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</si>
  <si>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</si>
  <si>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</si>
  <si>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</si>
  <si>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</si>
  <si>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</si>
  <si>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</si>
  <si>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</si>
  <si>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</si>
  <si>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</si>
  <si>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</si>
  <si>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</si>
  <si>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</si>
  <si>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</si>
  <si>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</si>
  <si>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</si>
  <si>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</si>
  <si>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</si>
  <si>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</si>
  <si>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</si>
  <si>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</si>
  <si>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</si>
  <si>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</si>
  <si>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</si>
  <si>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</si>
  <si>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</si>
  <si>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</si>
  <si>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</si>
  <si>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</si>
  <si>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</si>
  <si>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</si>
  <si>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</si>
  <si>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</si>
  <si>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</si>
  <si>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</si>
  <si>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</si>
  <si>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</si>
  <si>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</si>
  <si>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</si>
  <si>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</si>
  <si>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</si>
  <si>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</si>
  <si>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</si>
  <si>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</si>
  <si>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</si>
  <si>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</si>
  <si>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</si>
  <si>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</si>
  <si>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</si>
  <si>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</si>
  <si>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</si>
  <si>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</si>
  <si>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</si>
  <si>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</si>
  <si>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</si>
  <si>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</si>
  <si>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</si>
  <si>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</si>
  <si>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</si>
  <si>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</si>
  <si>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</si>
  <si>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</si>
  <si>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</si>
  <si>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</si>
  <si>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</si>
  <si>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</si>
  <si>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</si>
  <si>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</si>
  <si>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</si>
  <si>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</si>
  <si>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</si>
  <si>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</si>
  <si>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</si>
  <si>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</si>
  <si>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</si>
  <si>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</si>
  <si>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</si>
  <si>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</si>
  <si>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</si>
  <si>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</si>
  <si>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</si>
  <si>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</si>
  <si>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</si>
  <si>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</si>
  <si>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</si>
  <si>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</si>
  <si>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</si>
  <si>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</si>
  <si>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</si>
  <si>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</si>
  <si>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</si>
  <si>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Espaço social</t>
  </si>
  <si>
    <t>Academia</t>
  </si>
  <si>
    <t>Preço no mercado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</si>
  <si>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</si>
  <si>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</si>
  <si>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</si>
  <si>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</si>
  <si>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</si>
  <si>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</si>
  <si>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</si>
  <si>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</si>
  <si>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</si>
  <si>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</si>
  <si>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</si>
  <si>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</si>
  <si>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</si>
  <si>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</si>
  <si>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</si>
  <si>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</si>
  <si>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</si>
  <si>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</si>
  <si>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</si>
  <si>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</si>
  <si>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</si>
  <si>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</si>
  <si>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</si>
  <si>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</si>
  <si>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</si>
  <si>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</si>
  <si>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</si>
  <si>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</si>
  <si>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</si>
  <si>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</si>
  <si>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</si>
  <si>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</si>
  <si>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</si>
  <si>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</si>
  <si>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</si>
  <si>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</si>
  <si>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</si>
  <si>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</si>
  <si>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</si>
  <si>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</si>
  <si>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</si>
  <si>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</si>
  <si>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</si>
  <si>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</si>
  <si>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</si>
  <si>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</si>
  <si>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</si>
  <si>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</si>
  <si>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</si>
  <si>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</si>
  <si>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</si>
  <si>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</si>
  <si>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</si>
  <si>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</si>
  <si>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</si>
  <si>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</si>
  <si>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</si>
  <si>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</si>
  <si>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</si>
  <si>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</si>
  <si>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</si>
  <si>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</si>
  <si>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</si>
  <si>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</si>
  <si>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</si>
  <si>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</si>
  <si>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</si>
  <si>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</si>
  <si>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</si>
  <si>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</si>
  <si>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</si>
  <si>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</si>
  <si>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</si>
  <si>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</si>
  <si>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</si>
  <si>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</si>
  <si>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</si>
  <si>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</si>
  <si>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</si>
  <si>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</si>
  <si>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</si>
  <si>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</si>
  <si>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</si>
  <si>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</si>
  <si>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</si>
  <si>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</si>
  <si>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</si>
  <si>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</si>
  <si>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</si>
  <si>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</si>
  <si>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</si>
  <si>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</si>
  <si>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</si>
  <si>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</si>
  <si>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</si>
  <si>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</si>
  <si>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</si>
  <si>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</si>
  <si>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</si>
  <si>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</si>
  <si>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</si>
  <si>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</si>
  <si>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</si>
  <si>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</si>
  <si>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</si>
  <si>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</si>
  <si>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</si>
  <si>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</si>
  <si>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</si>
  <si>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</si>
  <si>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</si>
  <si>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</si>
  <si>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</si>
  <si>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</si>
  <si>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</si>
  <si>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</si>
  <si>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</si>
  <si>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</si>
  <si>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</si>
  <si>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</si>
  <si>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</si>
  <si>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</si>
  <si>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</si>
  <si>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</si>
  <si>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</si>
  <si>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</si>
  <si>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</si>
  <si>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</si>
  <si>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</si>
  <si>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</si>
  <si>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</si>
  <si>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</si>
  <si>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</si>
  <si>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</si>
  <si>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</si>
  <si>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</si>
  <si>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</si>
  <si>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</si>
  <si>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</si>
  <si>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</si>
  <si>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</si>
  <si>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</si>
  <si>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</si>
  <si>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</si>
  <si>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</si>
  <si>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</si>
  <si>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</si>
  <si>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</si>
  <si>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</si>
  <si>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</si>
  <si>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</si>
  <si>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</si>
  <si>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</si>
  <si>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</si>
  <si>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</si>
  <si>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</si>
  <si>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</si>
  <si>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</si>
  <si>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</si>
  <si>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</si>
  <si>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</si>
  <si>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</si>
  <si>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</si>
  <si>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</si>
  <si>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</si>
  <si>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</si>
  <si>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</si>
  <si>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</si>
  <si>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</si>
  <si>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</si>
  <si>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</si>
  <si>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</si>
  <si>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</si>
  <si>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</si>
  <si>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</si>
  <si>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</si>
  <si>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</si>
  <si>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</si>
  <si>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</si>
  <si>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</si>
  <si>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</si>
  <si>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</si>
  <si>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</si>
  <si>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</si>
  <si>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</si>
  <si>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</si>
  <si>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</si>
  <si>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</si>
  <si>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</si>
  <si>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</si>
  <si>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</si>
  <si>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</si>
  <si>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</si>
  <si>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</si>
  <si>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</si>
  <si>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</si>
  <si>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</si>
  <si>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</si>
  <si>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</si>
  <si>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</si>
  <si>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</si>
  <si>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</si>
  <si>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</si>
  <si>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</si>
  <si>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</si>
  <si>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</si>
  <si>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</si>
  <si>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</si>
  <si>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</si>
  <si>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</si>
  <si>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</si>
  <si>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</si>
  <si>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</si>
  <si>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</si>
  <si>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</si>
  <si>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</si>
  <si>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</si>
  <si>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</si>
  <si>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</si>
  <si>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</si>
  <si>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</si>
  <si>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</si>
  <si>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</si>
  <si>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</si>
  <si>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</si>
  <si>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</si>
  <si>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</si>
  <si>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</si>
  <si>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</si>
  <si>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</si>
  <si>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</si>
  <si>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</si>
  <si>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</si>
  <si>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</si>
  <si>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</si>
  <si>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</si>
  <si>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</si>
  <si>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</si>
  <si>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</si>
  <si>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</si>
  <si>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</si>
  <si>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</si>
  <si>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</si>
  <si>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</si>
  <si>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</si>
  <si>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</si>
  <si>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</si>
  <si>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</si>
  <si>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</si>
  <si>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</si>
  <si>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</si>
  <si>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</si>
  <si>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</si>
  <si>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</si>
  <si>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Nível de significância máximo para a rejeição da hipótese nula do coeficiente regressor (variável "Área privativa")</t>
  </si>
  <si>
    <t>Nível de significância máximo para a rejeição da hipótese nula do coeficiente regressor (variável "Total de quartos")</t>
  </si>
  <si>
    <t>Nível de significância máximo para a rejeição da hipótese nula do coeficiente regressor (variável "Suítes")</t>
  </si>
  <si>
    <t>Nível de significância máximo para a rejeição da hipótese nula do coeficiente regressor (variável "Vagas de garagem")</t>
  </si>
  <si>
    <t>Nível de significância máximo para a rejeição da hipótese nula do coeficiente regressor (variável "Piscina")</t>
  </si>
  <si>
    <t>Nível de significância máximo para a rejeição da hipótese nula do coeficiente regressor (variável "Espaço social")</t>
  </si>
  <si>
    <t>Nível de significância máximo para a rejeição da hipótese nula do coeficiente regressor (variável "Academia")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</si>
  <si>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</si>
  <si>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</si>
  <si>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</si>
  <si>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</si>
  <si>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</si>
  <si>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</si>
  <si>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</si>
  <si>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</si>
  <si>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</si>
  <si>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</si>
  <si>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</si>
  <si>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</si>
  <si>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</si>
  <si>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</si>
  <si>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</si>
  <si>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</si>
  <si>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</si>
  <si>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variáveis independentes dicotômicas (não se admite nem extrapolação nem intrapolação)
Item A.5, NBR 14653-2:2011. Avaliação de bens. Parte 2: Imóveis urbanos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</si>
  <si>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</si>
  <si>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</si>
  <si>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</si>
  <si>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</si>
  <si>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</si>
  <si>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</si>
  <si>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</si>
  <si>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</si>
  <si>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</si>
  <si>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</si>
  <si>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</si>
  <si>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</si>
  <si>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</si>
  <si>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</si>
  <si>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</si>
  <si>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</si>
  <si>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</si>
  <si>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</si>
  <si>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</si>
  <si>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</si>
  <si>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</si>
  <si>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</si>
  <si>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Resíduo padronizado</t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</si>
  <si>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</si>
  <si>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</si>
  <si>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</si>
  <si>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PARA O CÁLCULO DO ERRO PADRÃO DA ESTIMATIVA</t>
  </si>
  <si>
    <t>DIAGONAL</t>
  </si>
  <si>
    <t>MAHALANOBIS</t>
  </si>
  <si>
    <t>COOK</t>
  </si>
  <si>
    <t>Soma total dos resíduos (SQT = SQE + SQR)</t>
  </si>
  <si>
    <t>Soma dos resíduos SQR (não explicados):</t>
  </si>
  <si>
    <r>
      <t>Soma dos resíduos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</si>
  <si>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Explicação sobre o modelo adotado para se fazer a estimativa: a equação da regressão informa que, a cada alteração em uma unidade na variável independente: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</si>
</sst>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_ ;\-#,##0.00000\ "/>
    <numFmt numFmtId="178" formatCode="#,##0.0000000_ ;\-#,##0.0000000\ "/>
    <numFmt numFmtId="179" formatCode="#,##0.00000000000000000_ ;\-#,##0.00000000000000000\ "/>
    <numFmt numFmtId="180" formatCode="0.000000%"/>
    <numFmt numFmtId="181" formatCode="#,##0.00000000_ ;\-#,##0.00000000\ "/>
    <numFmt numFmtId="182" formatCode="#,##0.000000000000_ ;\-#,##0.000000000000\ "/>
    <numFmt numFmtId="183" formatCode="#,##0.00000000000000_ ;\-#,##0.00000000000000\ "/>
    <numFmt numFmtId="184" formatCode="0.00000000000%"/>
  </numFmts>
  <fonts count="19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sz val="11"/>
      <color theme="0"/>
      <name val="Aptos"/>
      <family val="2"/>
    </font>
    <font>
      <b/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4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4" fontId="2" fillId="2" borderId="8" xfId="0" applyFont="1" applyFill="1" applyBorder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80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7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82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2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82" fontId="2" fillId="0" borderId="1" xfId="0" applyNumberFormat="1" applyFont="1" applyBorder="1" applyAlignment="1" applyProtection="1">
      <alignment vertical="center"/>
      <protection hidden="1"/>
    </xf>
    <xf numFmtId="182" fontId="2" fillId="0" borderId="1" xfId="1" applyNumberFormat="1" applyFont="1" applyBorder="1" applyAlignment="1" applyProtection="1">
      <alignment horizontal="right" vertical="center" indent="2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4" fontId="14" fillId="0" borderId="0" xfId="0" applyFont="1" applyAlignment="1" applyProtection="1">
      <alignment horizontal="right"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6" fontId="15" fillId="0" borderId="0" xfId="0" applyNumberFormat="1" applyFont="1" applyAlignment="1" applyProtection="1">
      <alignment horizontal="center" vertical="center" wrapText="1"/>
      <protection hidden="1"/>
    </xf>
    <xf numFmtId="176" fontId="14" fillId="0" borderId="0" xfId="0" applyNumberFormat="1" applyFont="1" applyAlignment="1" applyProtection="1">
      <alignment vertical="center" wrapText="1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75" fontId="14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78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7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Fill="1" applyBorder="1" applyAlignment="1" applyProtection="1">
      <alignment vertical="center"/>
      <protection hidden="1"/>
    </xf>
    <xf numFmtId="169" fontId="14" fillId="0" borderId="0" xfId="0" applyNumberFormat="1" applyFont="1" applyAlignment="1" applyProtection="1">
      <alignment vertical="center"/>
      <protection hidden="1"/>
    </xf>
    <xf numFmtId="168" fontId="14" fillId="0" borderId="0" xfId="0" applyNumberFormat="1" applyFont="1" applyAlignment="1" applyProtection="1">
      <alignment vertical="center"/>
      <protection hidden="1"/>
    </xf>
    <xf numFmtId="179" fontId="14" fillId="0" borderId="0" xfId="0" applyNumberFormat="1" applyFont="1" applyAlignment="1" applyProtection="1">
      <alignment vertical="center"/>
      <protection hidden="1"/>
    </xf>
    <xf numFmtId="164" fontId="14" fillId="0" borderId="0" xfId="0" applyFont="1" applyAlignment="1" applyProtection="1">
      <alignment vertical="center"/>
      <protection hidden="1"/>
    </xf>
    <xf numFmtId="170" fontId="16" fillId="0" borderId="0" xfId="0" applyNumberFormat="1" applyFont="1" applyAlignment="1" applyProtection="1">
      <alignment horizontal="right" vertical="center"/>
      <protection hidden="1"/>
    </xf>
    <xf numFmtId="172" fontId="16" fillId="0" borderId="0" xfId="0" applyNumberFormat="1" applyFont="1" applyAlignment="1" applyProtection="1">
      <alignment horizontal="right" vertical="center"/>
      <protection hidden="1"/>
    </xf>
    <xf numFmtId="171" fontId="16" fillId="0" borderId="0" xfId="0" applyNumberFormat="1" applyFont="1" applyAlignment="1" applyProtection="1">
      <alignment horizontal="right" vertical="center"/>
      <protection hidden="1"/>
    </xf>
    <xf numFmtId="171" fontId="16" fillId="0" borderId="0" xfId="0" applyNumberFormat="1" applyFont="1" applyAlignment="1" applyProtection="1">
      <alignment horizontal="justify" vertical="center"/>
      <protection hidden="1"/>
    </xf>
    <xf numFmtId="176" fontId="14" fillId="0" borderId="0" xfId="0" applyNumberFormat="1" applyFont="1" applyAlignment="1" applyProtection="1">
      <alignment vertical="center"/>
      <protection hidden="1"/>
    </xf>
    <xf numFmtId="181" fontId="14" fillId="0" borderId="0" xfId="0" applyNumberFormat="1" applyFont="1" applyAlignment="1" applyProtection="1">
      <alignment vertical="center"/>
      <protection hidden="1"/>
    </xf>
    <xf numFmtId="183" fontId="14" fillId="0" borderId="0" xfId="0" applyNumberFormat="1" applyFont="1" applyAlignment="1" applyProtection="1">
      <alignment vertical="center"/>
      <protection hidden="1"/>
    </xf>
    <xf numFmtId="182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Fill="1" applyAlignment="1" applyProtection="1">
      <alignment vertical="center"/>
      <protection hidden="1"/>
    </xf>
    <xf numFmtId="184" fontId="14" fillId="0" borderId="0" xfId="1" applyNumberFormat="1" applyFont="1" applyFill="1" applyAlignment="1" applyProtection="1">
      <alignment vertical="center"/>
      <protection hidden="1"/>
    </xf>
    <xf numFmtId="166" fontId="14" fillId="0" borderId="0" xfId="0" applyNumberFormat="1" applyFont="1" applyAlignment="1" applyProtection="1">
      <alignment horizontal="center" vertical="center" wrapText="1"/>
      <protection hidden="1"/>
    </xf>
    <xf numFmtId="168" fontId="14" fillId="0" borderId="0" xfId="0" applyNumberFormat="1" applyFont="1" applyAlignment="1" applyProtection="1">
      <alignment horizontal="center" vertical="center" wrapText="1"/>
      <protection hidden="1"/>
    </xf>
    <xf numFmtId="179" fontId="14" fillId="0" borderId="0" xfId="0" applyNumberFormat="1" applyFont="1" applyAlignment="1" applyProtection="1">
      <alignment horizontal="center" vertical="center" wrapText="1"/>
      <protection hidden="1"/>
    </xf>
    <xf numFmtId="169" fontId="14" fillId="0" borderId="0" xfId="0" applyNumberFormat="1" applyFont="1" applyAlignment="1" applyProtection="1">
      <alignment horizontal="center" vertical="center" wrapText="1"/>
      <protection hidden="1"/>
    </xf>
    <xf numFmtId="164" fontId="14" fillId="0" borderId="0" xfId="0" applyFont="1" applyAlignment="1" applyProtection="1">
      <alignment horizontal="center" vertical="center" wrapText="1"/>
      <protection hidden="1"/>
    </xf>
    <xf numFmtId="170" fontId="16" fillId="0" borderId="0" xfId="0" applyNumberFormat="1" applyFont="1" applyAlignment="1" applyProtection="1">
      <alignment horizontal="center" vertical="center" wrapText="1"/>
      <protection hidden="1"/>
    </xf>
    <xf numFmtId="172" fontId="16" fillId="0" borderId="0" xfId="0" applyNumberFormat="1" applyFont="1" applyAlignment="1" applyProtection="1">
      <alignment horizontal="center" vertical="center" wrapText="1"/>
      <protection hidden="1"/>
    </xf>
    <xf numFmtId="171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82" fontId="14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600000"/>
            <c:dispRSqr val="0"/>
            <c:dispEq val="0"/>
          </c:trendline>
          <c:xVal>
            <c:numRef>
              <c:f>'REGRESSÃO LINEAR MÚLTIPLA'!$B$172:$B$203</c:f>
              <c:numCache>
                <c:formatCode>#,##0.00_ ;\-#,##0.00\ </c:formatCode>
                <c:ptCount val="32"/>
                <c:pt idx="0">
                  <c:v>561526.82338299742</c:v>
                </c:pt>
                <c:pt idx="1">
                  <c:v>605566.36151163641</c:v>
                </c:pt>
                <c:pt idx="2">
                  <c:v>612233.39211067476</c:v>
                </c:pt>
                <c:pt idx="3">
                  <c:v>615757.21643919905</c:v>
                </c:pt>
                <c:pt idx="4">
                  <c:v>618618.49657855206</c:v>
                </c:pt>
                <c:pt idx="5">
                  <c:v>652517.59077779553</c:v>
                </c:pt>
                <c:pt idx="6">
                  <c:v>652588.01300376095</c:v>
                </c:pt>
                <c:pt idx="7">
                  <c:v>666827.8301956635</c:v>
                </c:pt>
                <c:pt idx="8">
                  <c:v>691550.96201364207</c:v>
                </c:pt>
                <c:pt idx="9">
                  <c:v>698621.46509903634</c:v>
                </c:pt>
                <c:pt idx="10">
                  <c:v>709800.51942344813</c:v>
                </c:pt>
                <c:pt idx="11">
                  <c:v>743969.51857679477</c:v>
                </c:pt>
                <c:pt idx="12">
                  <c:v>743969.51857679477</c:v>
                </c:pt>
                <c:pt idx="13">
                  <c:v>742561.68711149343</c:v>
                </c:pt>
                <c:pt idx="14">
                  <c:v>743969.51857679477</c:v>
                </c:pt>
                <c:pt idx="15">
                  <c:v>738163.81468860223</c:v>
                </c:pt>
                <c:pt idx="16">
                  <c:v>746830.79871614778</c:v>
                </c:pt>
                <c:pt idx="17">
                  <c:v>750227.75035866874</c:v>
                </c:pt>
                <c:pt idx="18">
                  <c:v>752287.29276185355</c:v>
                </c:pt>
                <c:pt idx="19">
                  <c:v>761363.07560656371</c:v>
                </c:pt>
                <c:pt idx="20">
                  <c:v>770609.46021379402</c:v>
                </c:pt>
                <c:pt idx="21">
                  <c:v>769957.44959197496</c:v>
                </c:pt>
                <c:pt idx="22">
                  <c:v>782939.16243292531</c:v>
                </c:pt>
                <c:pt idx="23">
                  <c:v>785198.18756424787</c:v>
                </c:pt>
                <c:pt idx="24">
                  <c:v>794853.37098864268</c:v>
                </c:pt>
                <c:pt idx="25">
                  <c:v>801653.31373555539</c:v>
                </c:pt>
                <c:pt idx="26">
                  <c:v>797714.65112799581</c:v>
                </c:pt>
                <c:pt idx="27">
                  <c:v>799873.50964736252</c:v>
                </c:pt>
                <c:pt idx="28">
                  <c:v>808976.84906189411</c:v>
                </c:pt>
                <c:pt idx="29">
                  <c:v>811838.12920124712</c:v>
                </c:pt>
                <c:pt idx="30">
                  <c:v>821747.05799764872</c:v>
                </c:pt>
                <c:pt idx="31">
                  <c:v>835687.21292485879</c:v>
                </c:pt>
              </c:numCache>
            </c:numRef>
          </c:xVal>
          <c:yVal>
            <c:numRef>
              <c:f>'REGRESSÃO LINEAR MÚLTIPLA'!$I$11:$I$42</c:f>
              <c:numCache>
                <c:formatCode>#,##0.00_ ;\-#,##0.00\ </c:formatCode>
                <c:ptCount val="32"/>
                <c:pt idx="0">
                  <c:v>560000</c:v>
                </c:pt>
                <c:pt idx="1">
                  <c:v>610000</c:v>
                </c:pt>
                <c:pt idx="2">
                  <c:v>610000</c:v>
                </c:pt>
                <c:pt idx="3">
                  <c:v>620000</c:v>
                </c:pt>
                <c:pt idx="4">
                  <c:v>620000</c:v>
                </c:pt>
                <c:pt idx="5">
                  <c:v>650000</c:v>
                </c:pt>
                <c:pt idx="6">
                  <c:v>650000</c:v>
                </c:pt>
                <c:pt idx="7">
                  <c:v>670000</c:v>
                </c:pt>
                <c:pt idx="8">
                  <c:v>690000</c:v>
                </c:pt>
                <c:pt idx="9">
                  <c:v>700000</c:v>
                </c:pt>
                <c:pt idx="10">
                  <c:v>710000</c:v>
                </c:pt>
                <c:pt idx="11">
                  <c:v>740000</c:v>
                </c:pt>
                <c:pt idx="12">
                  <c:v>740000</c:v>
                </c:pt>
                <c:pt idx="13">
                  <c:v>740000</c:v>
                </c:pt>
                <c:pt idx="14">
                  <c:v>740000</c:v>
                </c:pt>
                <c:pt idx="15">
                  <c:v>740000</c:v>
                </c:pt>
                <c:pt idx="16">
                  <c:v>750000</c:v>
                </c:pt>
                <c:pt idx="17">
                  <c:v>750000</c:v>
                </c:pt>
                <c:pt idx="18">
                  <c:v>750000</c:v>
                </c:pt>
                <c:pt idx="19">
                  <c:v>760000</c:v>
                </c:pt>
                <c:pt idx="20">
                  <c:v>770000</c:v>
                </c:pt>
                <c:pt idx="21">
                  <c:v>770000</c:v>
                </c:pt>
                <c:pt idx="22">
                  <c:v>780000</c:v>
                </c:pt>
                <c:pt idx="23">
                  <c:v>790000</c:v>
                </c:pt>
                <c:pt idx="24">
                  <c:v>800000</c:v>
                </c:pt>
                <c:pt idx="25">
                  <c:v>800000</c:v>
                </c:pt>
                <c:pt idx="26">
                  <c:v>800000</c:v>
                </c:pt>
                <c:pt idx="27">
                  <c:v>800000</c:v>
                </c:pt>
                <c:pt idx="28">
                  <c:v>810000</c:v>
                </c:pt>
                <c:pt idx="29">
                  <c:v>810000</c:v>
                </c:pt>
                <c:pt idx="30">
                  <c:v>820000</c:v>
                </c:pt>
                <c:pt idx="31">
                  <c:v>840000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MÚLTIPLA'!$B$172:$B$203</c15:sqref>
                        </c15:formulaRef>
                      </c:ext>
                    </c:extLst>
                    <c:numCache>
                      <c:formatCode>#,##0.00_ ;\-#,##0.00\ </c:formatCode>
                      <c:ptCount val="32"/>
                      <c:pt idx="0">
                        <c:v>561526.82338299742</c:v>
                      </c:pt>
                      <c:pt idx="1">
                        <c:v>605566.36151163641</c:v>
                      </c:pt>
                      <c:pt idx="2">
                        <c:v>612233.39211067476</c:v>
                      </c:pt>
                      <c:pt idx="3">
                        <c:v>615757.21643919905</c:v>
                      </c:pt>
                      <c:pt idx="4">
                        <c:v>618618.49657855206</c:v>
                      </c:pt>
                      <c:pt idx="5">
                        <c:v>652517.59077779553</c:v>
                      </c:pt>
                      <c:pt idx="6">
                        <c:v>652588.01300376095</c:v>
                      </c:pt>
                      <c:pt idx="7">
                        <c:v>666827.8301956635</c:v>
                      </c:pt>
                      <c:pt idx="8">
                        <c:v>691550.96201364207</c:v>
                      </c:pt>
                      <c:pt idx="9">
                        <c:v>698621.46509903634</c:v>
                      </c:pt>
                      <c:pt idx="10">
                        <c:v>709800.51942344813</c:v>
                      </c:pt>
                      <c:pt idx="11">
                        <c:v>743969.51857679477</c:v>
                      </c:pt>
                      <c:pt idx="12">
                        <c:v>743969.51857679477</c:v>
                      </c:pt>
                      <c:pt idx="13">
                        <c:v>742561.68711149343</c:v>
                      </c:pt>
                      <c:pt idx="14">
                        <c:v>743969.51857679477</c:v>
                      </c:pt>
                      <c:pt idx="15">
                        <c:v>738163.81468860223</c:v>
                      </c:pt>
                      <c:pt idx="16">
                        <c:v>746830.79871614778</c:v>
                      </c:pt>
                      <c:pt idx="17">
                        <c:v>750227.75035866874</c:v>
                      </c:pt>
                      <c:pt idx="18">
                        <c:v>752287.29276185355</c:v>
                      </c:pt>
                      <c:pt idx="19">
                        <c:v>761363.07560656371</c:v>
                      </c:pt>
                      <c:pt idx="20">
                        <c:v>770609.46021379402</c:v>
                      </c:pt>
                      <c:pt idx="21">
                        <c:v>769957.44959197496</c:v>
                      </c:pt>
                      <c:pt idx="22">
                        <c:v>782939.16243292531</c:v>
                      </c:pt>
                      <c:pt idx="23">
                        <c:v>785198.18756424787</c:v>
                      </c:pt>
                      <c:pt idx="24">
                        <c:v>794853.37098864268</c:v>
                      </c:pt>
                      <c:pt idx="25">
                        <c:v>801653.31373555539</c:v>
                      </c:pt>
                      <c:pt idx="26">
                        <c:v>797714.65112799581</c:v>
                      </c:pt>
                      <c:pt idx="27">
                        <c:v>799873.50964736252</c:v>
                      </c:pt>
                      <c:pt idx="28">
                        <c:v>808976.84906189411</c:v>
                      </c:pt>
                      <c:pt idx="29">
                        <c:v>811838.12920124712</c:v>
                      </c:pt>
                      <c:pt idx="30">
                        <c:v>821747.05799764872</c:v>
                      </c:pt>
                      <c:pt idx="31">
                        <c:v>835687.21292485879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MÚLTIPLA'!$B$172:$B$203</c15:sqref>
                        </c15:formulaRef>
                      </c:ext>
                    </c:extLst>
                    <c:numCache>
                      <c:formatCode>#,##0.00_ ;\-#,##0.00\ </c:formatCode>
                      <c:ptCount val="32"/>
                      <c:pt idx="0">
                        <c:v>561526.82338299742</c:v>
                      </c:pt>
                      <c:pt idx="1">
                        <c:v>605566.36151163641</c:v>
                      </c:pt>
                      <c:pt idx="2">
                        <c:v>612233.39211067476</c:v>
                      </c:pt>
                      <c:pt idx="3">
                        <c:v>615757.21643919905</c:v>
                      </c:pt>
                      <c:pt idx="4">
                        <c:v>618618.49657855206</c:v>
                      </c:pt>
                      <c:pt idx="5">
                        <c:v>652517.59077779553</c:v>
                      </c:pt>
                      <c:pt idx="6">
                        <c:v>652588.01300376095</c:v>
                      </c:pt>
                      <c:pt idx="7">
                        <c:v>666827.8301956635</c:v>
                      </c:pt>
                      <c:pt idx="8">
                        <c:v>691550.96201364207</c:v>
                      </c:pt>
                      <c:pt idx="9">
                        <c:v>698621.46509903634</c:v>
                      </c:pt>
                      <c:pt idx="10">
                        <c:v>709800.51942344813</c:v>
                      </c:pt>
                      <c:pt idx="11">
                        <c:v>743969.51857679477</c:v>
                      </c:pt>
                      <c:pt idx="12">
                        <c:v>743969.51857679477</c:v>
                      </c:pt>
                      <c:pt idx="13">
                        <c:v>742561.68711149343</c:v>
                      </c:pt>
                      <c:pt idx="14">
                        <c:v>743969.51857679477</c:v>
                      </c:pt>
                      <c:pt idx="15">
                        <c:v>738163.81468860223</c:v>
                      </c:pt>
                      <c:pt idx="16">
                        <c:v>746830.79871614778</c:v>
                      </c:pt>
                      <c:pt idx="17">
                        <c:v>750227.75035866874</c:v>
                      </c:pt>
                      <c:pt idx="18">
                        <c:v>752287.29276185355</c:v>
                      </c:pt>
                      <c:pt idx="19">
                        <c:v>761363.07560656371</c:v>
                      </c:pt>
                      <c:pt idx="20">
                        <c:v>770609.46021379402</c:v>
                      </c:pt>
                      <c:pt idx="21">
                        <c:v>769957.44959197496</c:v>
                      </c:pt>
                      <c:pt idx="22">
                        <c:v>782939.16243292531</c:v>
                      </c:pt>
                      <c:pt idx="23">
                        <c:v>785198.18756424787</c:v>
                      </c:pt>
                      <c:pt idx="24">
                        <c:v>794853.37098864268</c:v>
                      </c:pt>
                      <c:pt idx="25">
                        <c:v>801653.31373555539</c:v>
                      </c:pt>
                      <c:pt idx="26">
                        <c:v>797714.65112799581</c:v>
                      </c:pt>
                      <c:pt idx="27">
                        <c:v>799873.50964736252</c:v>
                      </c:pt>
                      <c:pt idx="28">
                        <c:v>808976.84906189411</c:v>
                      </c:pt>
                      <c:pt idx="29">
                        <c:v>811838.12920124712</c:v>
                      </c:pt>
                      <c:pt idx="30">
                        <c:v>821747.05799764872</c:v>
                      </c:pt>
                      <c:pt idx="31">
                        <c:v>835687.21292485879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MÚLTIPLA'!$B$172:$B$203</c:f>
              <c:numCache>
                <c:formatCode>#,##0.00_ ;\-#,##0.00\ </c:formatCode>
                <c:ptCount val="32"/>
                <c:pt idx="0">
                  <c:v>561526.82338299742</c:v>
                </c:pt>
                <c:pt idx="1">
                  <c:v>605566.36151163641</c:v>
                </c:pt>
                <c:pt idx="2">
                  <c:v>612233.39211067476</c:v>
                </c:pt>
                <c:pt idx="3">
                  <c:v>615757.21643919905</c:v>
                </c:pt>
                <c:pt idx="4">
                  <c:v>618618.49657855206</c:v>
                </c:pt>
                <c:pt idx="5">
                  <c:v>652517.59077779553</c:v>
                </c:pt>
                <c:pt idx="6">
                  <c:v>652588.01300376095</c:v>
                </c:pt>
                <c:pt idx="7">
                  <c:v>666827.8301956635</c:v>
                </c:pt>
                <c:pt idx="8">
                  <c:v>691550.96201364207</c:v>
                </c:pt>
                <c:pt idx="9">
                  <c:v>698621.46509903634</c:v>
                </c:pt>
                <c:pt idx="10">
                  <c:v>709800.51942344813</c:v>
                </c:pt>
                <c:pt idx="11">
                  <c:v>743969.51857679477</c:v>
                </c:pt>
                <c:pt idx="12">
                  <c:v>743969.51857679477</c:v>
                </c:pt>
                <c:pt idx="13">
                  <c:v>742561.68711149343</c:v>
                </c:pt>
                <c:pt idx="14">
                  <c:v>743969.51857679477</c:v>
                </c:pt>
                <c:pt idx="15">
                  <c:v>738163.81468860223</c:v>
                </c:pt>
                <c:pt idx="16">
                  <c:v>746830.79871614778</c:v>
                </c:pt>
                <c:pt idx="17">
                  <c:v>750227.75035866874</c:v>
                </c:pt>
                <c:pt idx="18">
                  <c:v>752287.29276185355</c:v>
                </c:pt>
                <c:pt idx="19">
                  <c:v>761363.07560656371</c:v>
                </c:pt>
                <c:pt idx="20">
                  <c:v>770609.46021379402</c:v>
                </c:pt>
                <c:pt idx="21">
                  <c:v>769957.44959197496</c:v>
                </c:pt>
                <c:pt idx="22">
                  <c:v>782939.16243292531</c:v>
                </c:pt>
                <c:pt idx="23">
                  <c:v>785198.18756424787</c:v>
                </c:pt>
                <c:pt idx="24">
                  <c:v>794853.37098864268</c:v>
                </c:pt>
                <c:pt idx="25">
                  <c:v>801653.31373555539</c:v>
                </c:pt>
                <c:pt idx="26">
                  <c:v>797714.65112799581</c:v>
                </c:pt>
                <c:pt idx="27">
                  <c:v>799873.50964736252</c:v>
                </c:pt>
                <c:pt idx="28">
                  <c:v>808976.84906189411</c:v>
                </c:pt>
                <c:pt idx="29">
                  <c:v>811838.12920124712</c:v>
                </c:pt>
                <c:pt idx="30">
                  <c:v>821747.05799764872</c:v>
                </c:pt>
                <c:pt idx="31">
                  <c:v>835687.21292485879</c:v>
                </c:pt>
              </c:numCache>
            </c:numRef>
          </c:xVal>
          <c:yVal>
            <c:numRef>
              <c:f>'REGRESSÃO LINEAR MÚLTIPLA'!$B$316:$B$347</c:f>
              <c:numCache>
                <c:formatCode>#,##0.00_ ;\-#,##0.00\ </c:formatCode>
                <c:ptCount val="32"/>
                <c:pt idx="0">
                  <c:v>-1526.8233829974197</c:v>
                </c:pt>
                <c:pt idx="1">
                  <c:v>4433.638488363591</c:v>
                </c:pt>
                <c:pt idx="2">
                  <c:v>-2233.3921106747584</c:v>
                </c:pt>
                <c:pt idx="3">
                  <c:v>4242.7835608009482</c:v>
                </c:pt>
                <c:pt idx="4">
                  <c:v>1381.5034214479383</c:v>
                </c:pt>
                <c:pt idx="5">
                  <c:v>-2517.590777795529</c:v>
                </c:pt>
                <c:pt idx="6">
                  <c:v>-2588.0130037609488</c:v>
                </c:pt>
                <c:pt idx="7">
                  <c:v>3172.1698043365031</c:v>
                </c:pt>
                <c:pt idx="8">
                  <c:v>-1550.9620136420708</c:v>
                </c:pt>
                <c:pt idx="9">
                  <c:v>1378.5349009636557</c:v>
                </c:pt>
                <c:pt idx="10">
                  <c:v>199.48057655186858</c:v>
                </c:pt>
                <c:pt idx="11">
                  <c:v>-3969.5185767947696</c:v>
                </c:pt>
                <c:pt idx="12">
                  <c:v>-3969.5185767947696</c:v>
                </c:pt>
                <c:pt idx="13">
                  <c:v>-2561.6871114934329</c:v>
                </c:pt>
                <c:pt idx="14">
                  <c:v>-3969.5185767947696</c:v>
                </c:pt>
                <c:pt idx="15">
                  <c:v>1836.1853113977704</c:v>
                </c:pt>
                <c:pt idx="16">
                  <c:v>3169.2012838522205</c:v>
                </c:pt>
                <c:pt idx="17">
                  <c:v>-227.75035866873804</c:v>
                </c:pt>
                <c:pt idx="18">
                  <c:v>-2287.2927618535468</c:v>
                </c:pt>
                <c:pt idx="19">
                  <c:v>-1363.0756065637106</c:v>
                </c:pt>
                <c:pt idx="20">
                  <c:v>-609.46021379402373</c:v>
                </c:pt>
                <c:pt idx="21">
                  <c:v>42.55040802503936</c:v>
                </c:pt>
                <c:pt idx="22">
                  <c:v>-2939.16243292531</c:v>
                </c:pt>
                <c:pt idx="23">
                  <c:v>4801.8124357521301</c:v>
                </c:pt>
                <c:pt idx="24">
                  <c:v>5146.6290113573195</c:v>
                </c:pt>
                <c:pt idx="25">
                  <c:v>-1653.3137355553918</c:v>
                </c:pt>
                <c:pt idx="26">
                  <c:v>2285.3488720041933</c:v>
                </c:pt>
                <c:pt idx="27">
                  <c:v>126.49035263748374</c:v>
                </c:pt>
                <c:pt idx="28">
                  <c:v>1023.1509381058859</c:v>
                </c:pt>
                <c:pt idx="29">
                  <c:v>-1838.129201247124</c:v>
                </c:pt>
                <c:pt idx="30">
                  <c:v>-1747.0579976487206</c:v>
                </c:pt>
                <c:pt idx="31">
                  <c:v>4312.787075141212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in val="-1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MÚLTIPLA'!$AE$728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MÚLTIPLA'!$AD$729:$AD$2729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MÚLTIPLA'!$AE$729:$AE$2729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MÚLTIPLA'!$AH$728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MÚLTIPLA'!$AH$729:$AH$2729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MÚLTIPLA'!$AG$728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MÚLTIPLA'!$AG$729:$AG$2729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MÚLTIPLA'!$AI$728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MÚLTIPLA'!$AI$729:$AI$2729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MÚLTIPLA'!$AL$728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MÚLTIPLA'!$AL$729:$AL$2729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MÚLTIPLA'!$BH$753:$BH$5753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MÚLTIPLA'!$BI$753:$BI$5753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MÚLTIPLA'!$BJ$753:$BJ$5753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4589612824184097E-2"/>
          <c:y val="9.709640711100137E-2"/>
          <c:w val="0.94369400121038571"/>
          <c:h val="0.87036061670919929"/>
        </c:manualLayout>
      </c:layout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MÚLTIPLA'!$C$315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MÚLTIPLA'!$A$316:$A$347</c:f>
              <c:numCache>
                <c:formatCode>#,##0_ ;\-#,##0\ 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'REGRESSÃO LINEAR MÚLTIPLA'!$C$316:$C$347</c:f>
              <c:numCache>
                <c:formatCode>#,##0.000000000000_ ;\-#,##0.000000000000\ </c:formatCode>
                <c:ptCount val="32"/>
                <c:pt idx="0">
                  <c:v>-0.48149341088269842</c:v>
                </c:pt>
                <c:pt idx="1">
                  <c:v>1.3981759397685385</c:v>
                </c:pt>
                <c:pt idx="2">
                  <c:v>-0.70431432815508299</c:v>
                </c:pt>
                <c:pt idx="3">
                  <c:v>1.3379886312171718</c:v>
                </c:pt>
                <c:pt idx="4">
                  <c:v>0.43566584186915747</c:v>
                </c:pt>
                <c:pt idx="5">
                  <c:v>-0.79393817536893441</c:v>
                </c:pt>
                <c:pt idx="6">
                  <c:v>-0.81614626974293791</c:v>
                </c:pt>
                <c:pt idx="7">
                  <c:v>1.0003638115566287</c:v>
                </c:pt>
                <c:pt idx="8">
                  <c:v>-0.48910568073169275</c:v>
                </c:pt>
                <c:pt idx="9">
                  <c:v>0.43472970015874796</c:v>
                </c:pt>
                <c:pt idx="10">
                  <c:v>6.2907461516764546E-2</c:v>
                </c:pt>
                <c:pt idx="11">
                  <c:v>-1.251812790128312</c:v>
                </c:pt>
                <c:pt idx="12">
                  <c:v>-1.251812790128312</c:v>
                </c:pt>
                <c:pt idx="13">
                  <c:v>-0.80784423310689168</c:v>
                </c:pt>
                <c:pt idx="14">
                  <c:v>-1.251812790128312</c:v>
                </c:pt>
                <c:pt idx="15">
                  <c:v>0.57905265169698839</c:v>
                </c:pt>
                <c:pt idx="16">
                  <c:v>0.99942766984621922</c:v>
                </c:pt>
                <c:pt idx="17">
                  <c:v>-7.1822516111776077E-2</c:v>
                </c:pt>
                <c:pt idx="18">
                  <c:v>-0.72131223942228107</c:v>
                </c:pt>
                <c:pt idx="19">
                  <c:v>-0.42985451389073553</c:v>
                </c:pt>
                <c:pt idx="20">
                  <c:v>-0.19219713321450949</c:v>
                </c:pt>
                <c:pt idx="21">
                  <c:v>1.3418540299144325E-2</c:v>
                </c:pt>
                <c:pt idx="22">
                  <c:v>-0.92688346322626991</c:v>
                </c:pt>
                <c:pt idx="23">
                  <c:v>1.5142819227527895</c:v>
                </c:pt>
                <c:pt idx="24">
                  <c:v>1.6230220108113669</c:v>
                </c:pt>
                <c:pt idx="25">
                  <c:v>-0.52138294360476578</c:v>
                </c:pt>
                <c:pt idx="26">
                  <c:v>0.72069922146331578</c:v>
                </c:pt>
                <c:pt idx="27">
                  <c:v>3.9889532747141784E-2</c:v>
                </c:pt>
                <c:pt idx="28">
                  <c:v>0.32265711969206085</c:v>
                </c:pt>
                <c:pt idx="29">
                  <c:v>-0.57966566965595356</c:v>
                </c:pt>
                <c:pt idx="30">
                  <c:v>-0.55094578958200402</c:v>
                </c:pt>
                <c:pt idx="31">
                  <c:v>1.3600646822318598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MÚLTIPLA'!$A$316:$A$347</c:f>
              <c:numCache>
                <c:formatCode>#,##0_ ;\-#,##0\ 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xVal>
          <c:yVal>
            <c:numRef>
              <c:f>'REGRESSÃO LINEAR MÚLTIPLA'!$I$316:$I$347</c:f>
              <c:numCache>
                <c:formatCode>#,##0.000000000000_ ;\-#,##0.000000000000\ </c:formatCode>
                <c:ptCount val="32"/>
                <c:pt idx="0">
                  <c:v>5.2242772010545252E-2</c:v>
                </c:pt>
                <c:pt idx="1">
                  <c:v>7.3873031675600498E-2</c:v>
                </c:pt>
                <c:pt idx="2">
                  <c:v>2.396121435960576E-2</c:v>
                </c:pt>
                <c:pt idx="3">
                  <c:v>6.1177700856922132E-2</c:v>
                </c:pt>
                <c:pt idx="4">
                  <c:v>4.2515808655158426E-3</c:v>
                </c:pt>
                <c:pt idx="5">
                  <c:v>4.4745459025119283E-2</c:v>
                </c:pt>
                <c:pt idx="6">
                  <c:v>1.1827355378569404E-2</c:v>
                </c:pt>
                <c:pt idx="7">
                  <c:v>7.6492029502251854E-2</c:v>
                </c:pt>
                <c:pt idx="8">
                  <c:v>1.4132888283224202E-2</c:v>
                </c:pt>
                <c:pt idx="9">
                  <c:v>6.6905649919258318E-3</c:v>
                </c:pt>
                <c:pt idx="10">
                  <c:v>2.5886766220706498E-4</c:v>
                </c:pt>
                <c:pt idx="11">
                  <c:v>2.9914533962696672E-2</c:v>
                </c:pt>
                <c:pt idx="12">
                  <c:v>2.9914533962696672E-2</c:v>
                </c:pt>
                <c:pt idx="13">
                  <c:v>4.531328100708968E-2</c:v>
                </c:pt>
                <c:pt idx="14">
                  <c:v>2.9914533962696672E-2</c:v>
                </c:pt>
                <c:pt idx="15">
                  <c:v>1.9415896261765698E-2</c:v>
                </c:pt>
                <c:pt idx="16">
                  <c:v>3.144420397660086E-2</c:v>
                </c:pt>
                <c:pt idx="17">
                  <c:v>1.5201424170735084E-4</c:v>
                </c:pt>
                <c:pt idx="18">
                  <c:v>3.4471569275111802E-2</c:v>
                </c:pt>
                <c:pt idx="19">
                  <c:v>1.0855593243825309E-2</c:v>
                </c:pt>
                <c:pt idx="20">
                  <c:v>8.2797957127274467E-4</c:v>
                </c:pt>
                <c:pt idx="21">
                  <c:v>1.262473731774578E-5</c:v>
                </c:pt>
                <c:pt idx="22">
                  <c:v>0.10492850805128988</c:v>
                </c:pt>
                <c:pt idx="23">
                  <c:v>7.6459680167392144E-2</c:v>
                </c:pt>
                <c:pt idx="24">
                  <c:v>5.7846228138518127E-2</c:v>
                </c:pt>
                <c:pt idx="25">
                  <c:v>9.262859471148456E-2</c:v>
                </c:pt>
                <c:pt idx="26">
                  <c:v>2.7641217675342611E-2</c:v>
                </c:pt>
                <c:pt idx="27">
                  <c:v>3.7023655629257594E-4</c:v>
                </c:pt>
                <c:pt idx="28">
                  <c:v>4.0826514581289502E-3</c:v>
                </c:pt>
                <c:pt idx="29">
                  <c:v>7.5815661873434798E-3</c:v>
                </c:pt>
                <c:pt idx="30">
                  <c:v>0.12061605759546296</c:v>
                </c:pt>
                <c:pt idx="31">
                  <c:v>0.12681631863907714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32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MÚLTIPLA'!$B$172:$B$203</c:f>
              <c:numCache>
                <c:formatCode>#,##0.00_ ;\-#,##0.00\ </c:formatCode>
                <c:ptCount val="32"/>
                <c:pt idx="0">
                  <c:v>561526.82338299742</c:v>
                </c:pt>
                <c:pt idx="1">
                  <c:v>605566.36151163641</c:v>
                </c:pt>
                <c:pt idx="2">
                  <c:v>612233.39211067476</c:v>
                </c:pt>
                <c:pt idx="3">
                  <c:v>615757.21643919905</c:v>
                </c:pt>
                <c:pt idx="4">
                  <c:v>618618.49657855206</c:v>
                </c:pt>
                <c:pt idx="5">
                  <c:v>652517.59077779553</c:v>
                </c:pt>
                <c:pt idx="6">
                  <c:v>652588.01300376095</c:v>
                </c:pt>
                <c:pt idx="7">
                  <c:v>666827.8301956635</c:v>
                </c:pt>
                <c:pt idx="8">
                  <c:v>691550.96201364207</c:v>
                </c:pt>
                <c:pt idx="9">
                  <c:v>698621.46509903634</c:v>
                </c:pt>
                <c:pt idx="10">
                  <c:v>709800.51942344813</c:v>
                </c:pt>
                <c:pt idx="11">
                  <c:v>743969.51857679477</c:v>
                </c:pt>
                <c:pt idx="12">
                  <c:v>743969.51857679477</c:v>
                </c:pt>
                <c:pt idx="13">
                  <c:v>742561.68711149343</c:v>
                </c:pt>
                <c:pt idx="14">
                  <c:v>743969.51857679477</c:v>
                </c:pt>
                <c:pt idx="15">
                  <c:v>738163.81468860223</c:v>
                </c:pt>
                <c:pt idx="16">
                  <c:v>746830.79871614778</c:v>
                </c:pt>
                <c:pt idx="17">
                  <c:v>750227.75035866874</c:v>
                </c:pt>
                <c:pt idx="18">
                  <c:v>752287.29276185355</c:v>
                </c:pt>
                <c:pt idx="19">
                  <c:v>761363.07560656371</c:v>
                </c:pt>
                <c:pt idx="20">
                  <c:v>770609.46021379402</c:v>
                </c:pt>
                <c:pt idx="21">
                  <c:v>769957.44959197496</c:v>
                </c:pt>
                <c:pt idx="22">
                  <c:v>782939.16243292531</c:v>
                </c:pt>
                <c:pt idx="23">
                  <c:v>785198.18756424787</c:v>
                </c:pt>
                <c:pt idx="24">
                  <c:v>794853.37098864268</c:v>
                </c:pt>
                <c:pt idx="25">
                  <c:v>801653.31373555539</c:v>
                </c:pt>
                <c:pt idx="26">
                  <c:v>797714.65112799581</c:v>
                </c:pt>
                <c:pt idx="27">
                  <c:v>799873.50964736252</c:v>
                </c:pt>
                <c:pt idx="28">
                  <c:v>808976.84906189411</c:v>
                </c:pt>
                <c:pt idx="29">
                  <c:v>811838.12920124712</c:v>
                </c:pt>
                <c:pt idx="30">
                  <c:v>821747.05799764872</c:v>
                </c:pt>
                <c:pt idx="31">
                  <c:v>835687.21292485879</c:v>
                </c:pt>
              </c:numCache>
            </c:numRef>
          </c:xVal>
          <c:yVal>
            <c:numRef>
              <c:f>'REGRESSÃO LINEAR MÚLTIPLA'!$B$316:$B$347</c:f>
              <c:numCache>
                <c:formatCode>#,##0.00_ ;\-#,##0.00\ </c:formatCode>
                <c:ptCount val="32"/>
                <c:pt idx="0">
                  <c:v>-1526.8233829974197</c:v>
                </c:pt>
                <c:pt idx="1">
                  <c:v>4433.638488363591</c:v>
                </c:pt>
                <c:pt idx="2">
                  <c:v>-2233.3921106747584</c:v>
                </c:pt>
                <c:pt idx="3">
                  <c:v>4242.7835608009482</c:v>
                </c:pt>
                <c:pt idx="4">
                  <c:v>1381.5034214479383</c:v>
                </c:pt>
                <c:pt idx="5">
                  <c:v>-2517.590777795529</c:v>
                </c:pt>
                <c:pt idx="6">
                  <c:v>-2588.0130037609488</c:v>
                </c:pt>
                <c:pt idx="7">
                  <c:v>3172.1698043365031</c:v>
                </c:pt>
                <c:pt idx="8">
                  <c:v>-1550.9620136420708</c:v>
                </c:pt>
                <c:pt idx="9">
                  <c:v>1378.5349009636557</c:v>
                </c:pt>
                <c:pt idx="10">
                  <c:v>199.48057655186858</c:v>
                </c:pt>
                <c:pt idx="11">
                  <c:v>-3969.5185767947696</c:v>
                </c:pt>
                <c:pt idx="12">
                  <c:v>-3969.5185767947696</c:v>
                </c:pt>
                <c:pt idx="13">
                  <c:v>-2561.6871114934329</c:v>
                </c:pt>
                <c:pt idx="14">
                  <c:v>-3969.5185767947696</c:v>
                </c:pt>
                <c:pt idx="15">
                  <c:v>1836.1853113977704</c:v>
                </c:pt>
                <c:pt idx="16">
                  <c:v>3169.2012838522205</c:v>
                </c:pt>
                <c:pt idx="17">
                  <c:v>-227.75035866873804</c:v>
                </c:pt>
                <c:pt idx="18">
                  <c:v>-2287.2927618535468</c:v>
                </c:pt>
                <c:pt idx="19">
                  <c:v>-1363.0756065637106</c:v>
                </c:pt>
                <c:pt idx="20">
                  <c:v>-609.46021379402373</c:v>
                </c:pt>
                <c:pt idx="21">
                  <c:v>42.55040802503936</c:v>
                </c:pt>
                <c:pt idx="22">
                  <c:v>-2939.16243292531</c:v>
                </c:pt>
                <c:pt idx="23">
                  <c:v>4801.8124357521301</c:v>
                </c:pt>
                <c:pt idx="24">
                  <c:v>5146.6290113573195</c:v>
                </c:pt>
                <c:pt idx="25">
                  <c:v>-1653.3137355553918</c:v>
                </c:pt>
                <c:pt idx="26">
                  <c:v>2285.3488720041933</c:v>
                </c:pt>
                <c:pt idx="27">
                  <c:v>126.49035263748374</c:v>
                </c:pt>
                <c:pt idx="28">
                  <c:v>1023.1509381058859</c:v>
                </c:pt>
                <c:pt idx="29">
                  <c:v>-1838.129201247124</c:v>
                </c:pt>
                <c:pt idx="30">
                  <c:v>-1747.0579976487206</c:v>
                </c:pt>
                <c:pt idx="31">
                  <c:v>4312.787075141212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in val="-1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3.307,08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448</xdr:row>
      <xdr:rowOff>246528</xdr:rowOff>
    </xdr:from>
    <xdr:to>
      <xdr:col>3</xdr:col>
      <xdr:colOff>180153</xdr:colOff>
      <xdr:row>469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662</xdr:row>
      <xdr:rowOff>92947</xdr:rowOff>
    </xdr:from>
    <xdr:to>
      <xdr:col>6</xdr:col>
      <xdr:colOff>1119675</xdr:colOff>
      <xdr:row>668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6748529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479</xdr:row>
      <xdr:rowOff>246529</xdr:rowOff>
    </xdr:from>
    <xdr:to>
      <xdr:col>4</xdr:col>
      <xdr:colOff>1650331</xdr:colOff>
      <xdr:row>497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2326822</xdr:colOff>
      <xdr:row>405</xdr:row>
      <xdr:rowOff>40821</xdr:rowOff>
    </xdr:from>
    <xdr:to>
      <xdr:col>4</xdr:col>
      <xdr:colOff>1636724</xdr:colOff>
      <xdr:row>422</xdr:row>
      <xdr:rowOff>169819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381</xdr:row>
      <xdr:rowOff>0</xdr:rowOff>
    </xdr:from>
    <xdr:to>
      <xdr:col>4</xdr:col>
      <xdr:colOff>1661538</xdr:colOff>
      <xdr:row>398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290</xdr:row>
      <xdr:rowOff>0</xdr:rowOff>
    </xdr:from>
    <xdr:to>
      <xdr:col>4</xdr:col>
      <xdr:colOff>1650331</xdr:colOff>
      <xdr:row>307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350</xdr:row>
      <xdr:rowOff>0</xdr:rowOff>
    </xdr:from>
    <xdr:to>
      <xdr:col>4</xdr:col>
      <xdr:colOff>1650331</xdr:colOff>
      <xdr:row>367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510</xdr:row>
      <xdr:rowOff>0</xdr:rowOff>
    </xdr:from>
    <xdr:to>
      <xdr:col>4</xdr:col>
      <xdr:colOff>1650331</xdr:colOff>
      <xdr:row>527</xdr:row>
      <xdr:rowOff>128997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754"/>
  <sheetViews>
    <sheetView tabSelected="1" zoomScaleNormal="100" zoomScalePageLayoutView="70" workbookViewId="0">
      <selection activeCell="A5" sqref="A5:I5"/>
    </sheetView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50" customWidth="1"/>
    <col min="14" max="15" width="30.625" style="150" customWidth="1"/>
    <col min="16" max="17" width="20.625" style="150" customWidth="1"/>
    <col min="18" max="19" width="30.625" style="150" customWidth="1"/>
    <col min="20" max="129" width="20.625" style="150" customWidth="1"/>
    <col min="130" max="130" width="20.625" style="153" customWidth="1"/>
    <col min="131" max="131" width="20.625" style="154" customWidth="1"/>
    <col min="132" max="132" width="20.625" style="153" customWidth="1"/>
    <col min="133" max="139" width="20.625" style="155" customWidth="1"/>
    <col min="140" max="140" width="20.625" style="150" customWidth="1"/>
    <col min="141" max="141" width="20.625" style="154" customWidth="1"/>
    <col min="142" max="147" width="20.625" style="153" customWidth="1"/>
    <col min="148" max="154" width="20.625" style="155" customWidth="1"/>
    <col min="155" max="158" width="20.625" style="150" customWidth="1"/>
    <col min="159" max="16384" width="25.625" style="150"/>
  </cols>
  <sheetData>
    <row r="1" spans="1:19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19" ht="5.0999999999999996" customHeight="1" x14ac:dyDescent="0.25"/>
    <row r="3" spans="1:1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19" ht="20.100000000000001" customHeight="1" x14ac:dyDescent="0.25">
      <c r="A5" s="244" t="s">
        <v>17</v>
      </c>
      <c r="B5" s="244"/>
      <c r="C5" s="244"/>
      <c r="D5" s="244"/>
      <c r="E5" s="244"/>
      <c r="F5" s="244"/>
      <c r="G5" s="244"/>
      <c r="H5" s="244"/>
      <c r="I5" s="244"/>
    </row>
    <row r="6" spans="1:19" ht="20.100000000000001" customHeight="1" x14ac:dyDescent="0.25">
      <c r="B6" s="150"/>
      <c r="C6" s="150"/>
      <c r="D6" s="150"/>
      <c r="E6" s="150"/>
      <c r="F6" s="150"/>
      <c r="G6" s="150"/>
      <c r="H6" s="150"/>
      <c r="I6" s="150"/>
    </row>
    <row r="7" spans="1:19" ht="20.100000000000001" customHeight="1" x14ac:dyDescent="0.25">
      <c r="A7" s="252" t="s">
        <v>117</v>
      </c>
      <c r="B7" s="252"/>
      <c r="C7" s="252"/>
      <c r="D7" s="252"/>
      <c r="E7" s="252"/>
      <c r="F7" s="252"/>
      <c r="G7" s="252"/>
      <c r="H7" s="252"/>
      <c r="I7" s="252"/>
      <c r="K7" s="1"/>
      <c r="L7" s="1"/>
      <c r="M7" s="1"/>
      <c r="N7" s="1"/>
      <c r="O7" s="1"/>
      <c r="P7" s="1"/>
      <c r="Q7" s="1"/>
      <c r="R7" s="1"/>
      <c r="S7" s="1"/>
    </row>
    <row r="8" spans="1:19" ht="20.100000000000001" customHeight="1" x14ac:dyDescent="0.25">
      <c r="A8" s="119"/>
      <c r="B8" s="199" t="s">
        <v>184</v>
      </c>
      <c r="C8" s="199"/>
      <c r="D8" s="199"/>
      <c r="E8" s="199"/>
      <c r="F8" s="199"/>
      <c r="G8" s="199"/>
      <c r="H8" s="199"/>
      <c r="I8" s="199"/>
      <c r="K8" s="201" t="s">
        <v>384</v>
      </c>
      <c r="L8" s="201"/>
      <c r="M8" s="201"/>
      <c r="N8" s="201"/>
      <c r="O8" s="201"/>
      <c r="P8" s="201"/>
      <c r="Q8" s="201"/>
      <c r="R8" s="201"/>
      <c r="S8" s="201"/>
    </row>
    <row r="9" spans="1:19" ht="20.100000000000001" customHeight="1" x14ac:dyDescent="0.25">
      <c r="A9" s="120"/>
      <c r="B9" s="200" t="s">
        <v>115</v>
      </c>
      <c r="C9" s="200"/>
      <c r="D9" s="200"/>
      <c r="E9" s="200"/>
      <c r="F9" s="200"/>
      <c r="G9" s="200"/>
      <c r="H9" s="200"/>
      <c r="I9" s="83" t="s">
        <v>116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39" t="s">
        <v>153</v>
      </c>
      <c r="B10" s="133" t="s">
        <v>93</v>
      </c>
      <c r="C10" s="133" t="s">
        <v>370</v>
      </c>
      <c r="D10" s="133" t="s">
        <v>104</v>
      </c>
      <c r="E10" s="133" t="s">
        <v>105</v>
      </c>
      <c r="F10" s="133" t="s">
        <v>94</v>
      </c>
      <c r="G10" s="133" t="s">
        <v>106</v>
      </c>
      <c r="H10" s="133" t="s">
        <v>107</v>
      </c>
      <c r="I10" s="133" t="s">
        <v>108</v>
      </c>
      <c r="K10" s="91" t="str">
        <f>A10</f>
        <v>Itens da amostra</v>
      </c>
      <c r="L10" s="129" t="s">
        <v>360</v>
      </c>
      <c r="M10" s="129" t="s">
        <v>361</v>
      </c>
      <c r="N10" s="204" t="s">
        <v>380</v>
      </c>
      <c r="O10" s="204"/>
      <c r="P10" s="130" t="s">
        <v>346</v>
      </c>
      <c r="Q10" s="130" t="s">
        <v>385</v>
      </c>
      <c r="R10" s="202" t="s">
        <v>357</v>
      </c>
      <c r="S10" s="202"/>
    </row>
    <row r="11" spans="1:19" ht="20.100000000000001" customHeight="1" x14ac:dyDescent="0.25">
      <c r="A11" s="19">
        <v>1</v>
      </c>
      <c r="B11" s="134">
        <v>70</v>
      </c>
      <c r="C11" s="104">
        <v>3</v>
      </c>
      <c r="D11" s="104">
        <v>1</v>
      </c>
      <c r="E11" s="104">
        <v>1</v>
      </c>
      <c r="F11" s="104">
        <v>0</v>
      </c>
      <c r="G11" s="104">
        <v>0</v>
      </c>
      <c r="H11" s="104">
        <v>0</v>
      </c>
      <c r="I11" s="134">
        <v>560000</v>
      </c>
      <c r="K11" s="19">
        <f>A11</f>
        <v>1</v>
      </c>
      <c r="L11" s="88">
        <f t="shared" ref="L11:L42" si="0">F209</f>
        <v>-0.48149341088269842</v>
      </c>
      <c r="M11" s="90">
        <f t="shared" ref="M11:M34" si="1">I316</f>
        <v>5.2242772010545252E-2</v>
      </c>
      <c r="N11" s="198" t="str">
        <f t="shared" ref="N11:N34" si="2">IF(M11=MAX($M$11:$M$34),"Elemento com maior influência sobre os resultados da regressão","")</f>
        <v/>
      </c>
      <c r="O11" s="198"/>
      <c r="P11" s="88">
        <f t="shared" ref="P11:P34" si="3">H316</f>
        <v>13.991862433118905</v>
      </c>
      <c r="Q11" s="89">
        <f>_xlfn.CHISQ.DIST.RT(P11,$B$89)</f>
        <v>0.94683395495302447</v>
      </c>
      <c r="R11" s="203" t="str">
        <f t="shared" ref="R11:R34" si="4">IF(Q11&lt;0.1,"Rejeitado a um nível de significância de 10% (dez por cento)","")</f>
        <v/>
      </c>
      <c r="S11" s="203"/>
    </row>
    <row r="12" spans="1:19" ht="20.100000000000001" customHeight="1" x14ac:dyDescent="0.25">
      <c r="A12" s="19">
        <v>2</v>
      </c>
      <c r="B12" s="134">
        <v>81</v>
      </c>
      <c r="C12" s="104">
        <v>3</v>
      </c>
      <c r="D12" s="104">
        <v>1</v>
      </c>
      <c r="E12" s="104">
        <v>2</v>
      </c>
      <c r="F12" s="104">
        <v>0</v>
      </c>
      <c r="G12" s="104">
        <v>0</v>
      </c>
      <c r="H12" s="104">
        <v>0</v>
      </c>
      <c r="I12" s="134">
        <v>610000</v>
      </c>
      <c r="K12" s="19">
        <f t="shared" ref="K12:K34" si="5">A12</f>
        <v>2</v>
      </c>
      <c r="L12" s="88">
        <f t="shared" si="0"/>
        <v>1.3981759397685385</v>
      </c>
      <c r="M12" s="90">
        <f t="shared" si="1"/>
        <v>7.3873031675600498E-2</v>
      </c>
      <c r="N12" s="198" t="str">
        <f t="shared" si="2"/>
        <v/>
      </c>
      <c r="O12" s="198"/>
      <c r="P12" s="88">
        <f t="shared" si="3"/>
        <v>5.0951086469836975</v>
      </c>
      <c r="Q12" s="89">
        <f t="shared" ref="Q12:Q42" si="6">_xlfn.CHISQ.DIST.RT(P12,$B$89)</f>
        <v>0.99998487268754888</v>
      </c>
      <c r="R12" s="203" t="str">
        <f t="shared" si="4"/>
        <v/>
      </c>
      <c r="S12" s="203"/>
    </row>
    <row r="13" spans="1:19" ht="20.100000000000001" customHeight="1" x14ac:dyDescent="0.25">
      <c r="A13" s="19">
        <v>3</v>
      </c>
      <c r="B13" s="134">
        <v>84</v>
      </c>
      <c r="C13" s="104">
        <v>2</v>
      </c>
      <c r="D13" s="104">
        <v>1</v>
      </c>
      <c r="E13" s="104">
        <v>2</v>
      </c>
      <c r="F13" s="104">
        <v>0</v>
      </c>
      <c r="G13" s="104">
        <v>0</v>
      </c>
      <c r="H13" s="104">
        <v>0</v>
      </c>
      <c r="I13" s="134">
        <v>610000</v>
      </c>
      <c r="K13" s="19">
        <f t="shared" si="5"/>
        <v>3</v>
      </c>
      <c r="L13" s="88">
        <f t="shared" si="0"/>
        <v>-0.70431432815508299</v>
      </c>
      <c r="M13" s="90">
        <f t="shared" si="1"/>
        <v>2.396121435960576E-2</v>
      </c>
      <c r="N13" s="198" t="str">
        <f t="shared" si="2"/>
        <v/>
      </c>
      <c r="O13" s="198"/>
      <c r="P13" s="88">
        <f t="shared" si="3"/>
        <v>6.1439880507228875</v>
      </c>
      <c r="Q13" s="89">
        <f t="shared" si="6"/>
        <v>0.99991109587920435</v>
      </c>
      <c r="R13" s="203" t="str">
        <f t="shared" si="4"/>
        <v/>
      </c>
      <c r="S13" s="203"/>
    </row>
    <row r="14" spans="1:19" ht="20.100000000000001" customHeight="1" x14ac:dyDescent="0.25">
      <c r="A14" s="19">
        <v>4</v>
      </c>
      <c r="B14" s="134">
        <v>84</v>
      </c>
      <c r="C14" s="104">
        <v>3</v>
      </c>
      <c r="D14" s="104">
        <v>1</v>
      </c>
      <c r="E14" s="104">
        <v>2</v>
      </c>
      <c r="F14" s="104">
        <v>0</v>
      </c>
      <c r="G14" s="104">
        <v>0</v>
      </c>
      <c r="H14" s="104">
        <v>0</v>
      </c>
      <c r="I14" s="134">
        <v>620000</v>
      </c>
      <c r="K14" s="19">
        <f t="shared" si="5"/>
        <v>4</v>
      </c>
      <c r="L14" s="88">
        <f t="shared" si="0"/>
        <v>1.3379886312171718</v>
      </c>
      <c r="M14" s="90">
        <f t="shared" si="1"/>
        <v>6.1177700856922132E-2</v>
      </c>
      <c r="N14" s="198" t="str">
        <f t="shared" si="2"/>
        <v/>
      </c>
      <c r="O14" s="198"/>
      <c r="P14" s="88">
        <f t="shared" si="3"/>
        <v>4.6931724819940932</v>
      </c>
      <c r="Q14" s="89">
        <f t="shared" si="6"/>
        <v>0.99999322620155895</v>
      </c>
      <c r="R14" s="203" t="str">
        <f t="shared" si="4"/>
        <v/>
      </c>
      <c r="S14" s="203"/>
    </row>
    <row r="15" spans="1:19" ht="20.100000000000001" customHeight="1" x14ac:dyDescent="0.25">
      <c r="A15" s="19">
        <v>5</v>
      </c>
      <c r="B15" s="134">
        <v>84</v>
      </c>
      <c r="C15" s="104">
        <v>3</v>
      </c>
      <c r="D15" s="104">
        <v>2</v>
      </c>
      <c r="E15" s="104">
        <v>2</v>
      </c>
      <c r="F15" s="104">
        <v>0</v>
      </c>
      <c r="G15" s="104">
        <v>0</v>
      </c>
      <c r="H15" s="104">
        <v>0</v>
      </c>
      <c r="I15" s="134">
        <v>620000</v>
      </c>
      <c r="K15" s="19">
        <f t="shared" si="5"/>
        <v>5</v>
      </c>
      <c r="L15" s="88">
        <f t="shared" si="0"/>
        <v>0.43566584186915747</v>
      </c>
      <c r="M15" s="90">
        <f t="shared" si="1"/>
        <v>4.2515808655158426E-3</v>
      </c>
      <c r="N15" s="198" t="str">
        <f t="shared" si="2"/>
        <v/>
      </c>
      <c r="O15" s="198"/>
      <c r="P15" s="88">
        <f t="shared" si="3"/>
        <v>3.1944931660220499</v>
      </c>
      <c r="Q15" s="89">
        <f t="shared" si="6"/>
        <v>0.9999998673218391</v>
      </c>
      <c r="R15" s="203" t="str">
        <f t="shared" si="4"/>
        <v/>
      </c>
      <c r="S15" s="203"/>
    </row>
    <row r="16" spans="1:19" ht="20.100000000000001" customHeight="1" x14ac:dyDescent="0.25">
      <c r="A16" s="19">
        <v>6</v>
      </c>
      <c r="B16" s="134">
        <v>81</v>
      </c>
      <c r="C16" s="104">
        <v>3</v>
      </c>
      <c r="D16" s="104">
        <v>2</v>
      </c>
      <c r="E16" s="104">
        <v>2</v>
      </c>
      <c r="F16" s="104">
        <v>0</v>
      </c>
      <c r="G16" s="104">
        <v>0</v>
      </c>
      <c r="H16" s="104">
        <v>1</v>
      </c>
      <c r="I16" s="134">
        <v>650000</v>
      </c>
      <c r="K16" s="19">
        <f t="shared" si="5"/>
        <v>6</v>
      </c>
      <c r="L16" s="88">
        <f t="shared" si="0"/>
        <v>-0.79393817536893441</v>
      </c>
      <c r="M16" s="90">
        <f t="shared" si="1"/>
        <v>4.4745459025119283E-2</v>
      </c>
      <c r="N16" s="198" t="str">
        <f t="shared" si="2"/>
        <v/>
      </c>
      <c r="O16" s="198"/>
      <c r="P16" s="88">
        <f t="shared" si="3"/>
        <v>7.9573532345971829</v>
      </c>
      <c r="Q16" s="89">
        <f t="shared" si="6"/>
        <v>0.99912505016379449</v>
      </c>
      <c r="R16" s="203" t="str">
        <f t="shared" si="4"/>
        <v/>
      </c>
      <c r="S16" s="203"/>
    </row>
    <row r="17" spans="1:19" ht="20.100000000000001" customHeight="1" x14ac:dyDescent="0.25">
      <c r="A17" s="19">
        <v>7</v>
      </c>
      <c r="B17" s="134">
        <v>94</v>
      </c>
      <c r="C17" s="104">
        <v>3</v>
      </c>
      <c r="D17" s="104">
        <v>2</v>
      </c>
      <c r="E17" s="104">
        <v>2</v>
      </c>
      <c r="F17" s="104">
        <v>0</v>
      </c>
      <c r="G17" s="104">
        <v>0</v>
      </c>
      <c r="H17" s="104">
        <v>0</v>
      </c>
      <c r="I17" s="134">
        <v>650000</v>
      </c>
      <c r="K17" s="19">
        <f t="shared" si="5"/>
        <v>7</v>
      </c>
      <c r="L17" s="88">
        <f t="shared" si="0"/>
        <v>-0.81614626974293791</v>
      </c>
      <c r="M17" s="90">
        <f t="shared" si="1"/>
        <v>1.1827355378569404E-2</v>
      </c>
      <c r="N17" s="198" t="str">
        <f t="shared" si="2"/>
        <v/>
      </c>
      <c r="O17" s="198"/>
      <c r="P17" s="88">
        <f t="shared" si="3"/>
        <v>2.5035662964965022</v>
      </c>
      <c r="Q17" s="89">
        <f t="shared" si="6"/>
        <v>0.99999999022764752</v>
      </c>
      <c r="R17" s="203" t="str">
        <f t="shared" si="4"/>
        <v/>
      </c>
      <c r="S17" s="203"/>
    </row>
    <row r="18" spans="1:19" ht="20.100000000000001" customHeight="1" x14ac:dyDescent="0.25">
      <c r="A18" s="19">
        <v>8</v>
      </c>
      <c r="B18" s="134">
        <v>84</v>
      </c>
      <c r="C18" s="104">
        <v>3</v>
      </c>
      <c r="D18" s="104">
        <v>3</v>
      </c>
      <c r="E18" s="104">
        <v>2</v>
      </c>
      <c r="F18" s="104">
        <v>1</v>
      </c>
      <c r="G18" s="104">
        <v>0</v>
      </c>
      <c r="H18" s="104">
        <v>0</v>
      </c>
      <c r="I18" s="134">
        <v>670000</v>
      </c>
      <c r="K18" s="19">
        <f t="shared" si="5"/>
        <v>8</v>
      </c>
      <c r="L18" s="88">
        <f t="shared" si="0"/>
        <v>1.0003638115566287</v>
      </c>
      <c r="M18" s="90">
        <f t="shared" si="1"/>
        <v>7.6492029502251854E-2</v>
      </c>
      <c r="N18" s="198" t="str">
        <f t="shared" si="2"/>
        <v/>
      </c>
      <c r="O18" s="198"/>
      <c r="P18" s="88">
        <f t="shared" si="3"/>
        <v>8.3250823933894171</v>
      </c>
      <c r="Q18" s="89">
        <f t="shared" si="6"/>
        <v>0.99872407540054198</v>
      </c>
      <c r="R18" s="203" t="str">
        <f t="shared" si="4"/>
        <v/>
      </c>
      <c r="S18" s="203"/>
    </row>
    <row r="19" spans="1:19" ht="20.100000000000001" customHeight="1" x14ac:dyDescent="0.25">
      <c r="A19" s="19">
        <v>9</v>
      </c>
      <c r="B19" s="134">
        <v>94</v>
      </c>
      <c r="C19" s="104">
        <v>2</v>
      </c>
      <c r="D19" s="104">
        <v>1</v>
      </c>
      <c r="E19" s="104">
        <v>2</v>
      </c>
      <c r="F19" s="104">
        <v>1</v>
      </c>
      <c r="G19" s="104">
        <v>0</v>
      </c>
      <c r="H19" s="104">
        <v>0</v>
      </c>
      <c r="I19" s="134">
        <v>690000</v>
      </c>
      <c r="K19" s="19">
        <f t="shared" si="5"/>
        <v>9</v>
      </c>
      <c r="L19" s="88">
        <f t="shared" si="0"/>
        <v>-0.48910568073169275</v>
      </c>
      <c r="M19" s="90">
        <f t="shared" si="1"/>
        <v>1.4132888283224202E-2</v>
      </c>
      <c r="N19" s="198" t="str">
        <f t="shared" si="2"/>
        <v/>
      </c>
      <c r="O19" s="198"/>
      <c r="P19" s="88">
        <f t="shared" si="3"/>
        <v>7.0695246511900391</v>
      </c>
      <c r="Q19" s="89">
        <f t="shared" si="6"/>
        <v>0.99968465252923266</v>
      </c>
      <c r="R19" s="203" t="str">
        <f t="shared" si="4"/>
        <v/>
      </c>
      <c r="S19" s="203"/>
    </row>
    <row r="20" spans="1:19" ht="20.100000000000001" customHeight="1" x14ac:dyDescent="0.25">
      <c r="A20" s="19">
        <v>10</v>
      </c>
      <c r="B20" s="134">
        <v>94</v>
      </c>
      <c r="C20" s="104">
        <v>3</v>
      </c>
      <c r="D20" s="104">
        <v>2</v>
      </c>
      <c r="E20" s="104">
        <v>2</v>
      </c>
      <c r="F20" s="104">
        <v>0</v>
      </c>
      <c r="G20" s="104">
        <v>1</v>
      </c>
      <c r="H20" s="104">
        <v>0</v>
      </c>
      <c r="I20" s="134">
        <v>700000</v>
      </c>
      <c r="K20" s="19">
        <f t="shared" si="5"/>
        <v>10</v>
      </c>
      <c r="L20" s="88">
        <f t="shared" si="0"/>
        <v>0.43472970015874796</v>
      </c>
      <c r="M20" s="90">
        <f t="shared" si="1"/>
        <v>6.6905649919258318E-3</v>
      </c>
      <c r="N20" s="198" t="str">
        <f t="shared" si="2"/>
        <v/>
      </c>
      <c r="O20" s="198"/>
      <c r="P20" s="88">
        <f t="shared" si="3"/>
        <v>4.8323982732335482</v>
      </c>
      <c r="Q20" s="89">
        <f t="shared" si="6"/>
        <v>0.99999096974423429</v>
      </c>
      <c r="R20" s="203" t="str">
        <f t="shared" si="4"/>
        <v/>
      </c>
      <c r="S20" s="203"/>
    </row>
    <row r="21" spans="1:19" ht="20.100000000000001" customHeight="1" x14ac:dyDescent="0.25">
      <c r="A21" s="19">
        <v>11</v>
      </c>
      <c r="B21" s="134">
        <v>110</v>
      </c>
      <c r="C21" s="104">
        <v>3</v>
      </c>
      <c r="D21" s="104">
        <v>3</v>
      </c>
      <c r="E21" s="104">
        <v>2</v>
      </c>
      <c r="F21" s="104">
        <v>0</v>
      </c>
      <c r="G21" s="104">
        <v>0</v>
      </c>
      <c r="H21" s="104">
        <v>0</v>
      </c>
      <c r="I21" s="134">
        <v>710000</v>
      </c>
      <c r="K21" s="19">
        <f t="shared" si="5"/>
        <v>11</v>
      </c>
      <c r="L21" s="88">
        <f t="shared" si="0"/>
        <v>6.2907461516764546E-2</v>
      </c>
      <c r="M21" s="90">
        <f t="shared" si="1"/>
        <v>2.5886766220706498E-4</v>
      </c>
      <c r="N21" s="198" t="str">
        <f t="shared" si="2"/>
        <v/>
      </c>
      <c r="O21" s="198"/>
      <c r="P21" s="88">
        <f t="shared" si="3"/>
        <v>7.5574419764867109</v>
      </c>
      <c r="Q21" s="89">
        <f t="shared" si="6"/>
        <v>0.99943603051505248</v>
      </c>
      <c r="R21" s="203" t="str">
        <f t="shared" si="4"/>
        <v/>
      </c>
      <c r="S21" s="203"/>
    </row>
    <row r="22" spans="1:19" ht="20.100000000000001" customHeight="1" x14ac:dyDescent="0.25">
      <c r="A22" s="19">
        <v>12</v>
      </c>
      <c r="B22" s="134">
        <v>94</v>
      </c>
      <c r="C22" s="104">
        <v>3</v>
      </c>
      <c r="D22" s="104">
        <v>2</v>
      </c>
      <c r="E22" s="104">
        <v>2</v>
      </c>
      <c r="F22" s="104">
        <v>1</v>
      </c>
      <c r="G22" s="104">
        <v>1</v>
      </c>
      <c r="H22" s="104">
        <v>0</v>
      </c>
      <c r="I22" s="134">
        <v>740000</v>
      </c>
      <c r="K22" s="19">
        <f t="shared" si="5"/>
        <v>12</v>
      </c>
      <c r="L22" s="88">
        <f t="shared" si="0"/>
        <v>-1.251812790128312</v>
      </c>
      <c r="M22" s="90">
        <f t="shared" si="1"/>
        <v>2.9914533962696672E-2</v>
      </c>
      <c r="N22" s="198" t="str">
        <f t="shared" si="2"/>
        <v/>
      </c>
      <c r="O22" s="198"/>
      <c r="P22" s="88">
        <f t="shared" si="3"/>
        <v>2.7088831256387116</v>
      </c>
      <c r="Q22" s="89">
        <f t="shared" si="6"/>
        <v>0.99999997709467414</v>
      </c>
      <c r="R22" s="203" t="str">
        <f t="shared" si="4"/>
        <v/>
      </c>
      <c r="S22" s="203"/>
    </row>
    <row r="23" spans="1:19" ht="20.100000000000001" customHeight="1" x14ac:dyDescent="0.25">
      <c r="A23" s="19">
        <v>13</v>
      </c>
      <c r="B23" s="134">
        <v>94</v>
      </c>
      <c r="C23" s="104">
        <v>3</v>
      </c>
      <c r="D23" s="104">
        <v>2</v>
      </c>
      <c r="E23" s="104">
        <v>2</v>
      </c>
      <c r="F23" s="104">
        <v>1</v>
      </c>
      <c r="G23" s="104">
        <v>1</v>
      </c>
      <c r="H23" s="104">
        <v>0</v>
      </c>
      <c r="I23" s="134">
        <v>740000</v>
      </c>
      <c r="K23" s="19">
        <f t="shared" si="5"/>
        <v>13</v>
      </c>
      <c r="L23" s="88">
        <f t="shared" si="0"/>
        <v>-1.251812790128312</v>
      </c>
      <c r="M23" s="90">
        <f t="shared" si="1"/>
        <v>2.9914533962696672E-2</v>
      </c>
      <c r="N23" s="198" t="str">
        <f t="shared" si="2"/>
        <v/>
      </c>
      <c r="O23" s="198"/>
      <c r="P23" s="88">
        <f t="shared" si="3"/>
        <v>2.7088831256387116</v>
      </c>
      <c r="Q23" s="89">
        <f t="shared" si="6"/>
        <v>0.99999997709467414</v>
      </c>
      <c r="R23" s="203" t="str">
        <f t="shared" si="4"/>
        <v/>
      </c>
      <c r="S23" s="203"/>
    </row>
    <row r="24" spans="1:19" ht="20.100000000000001" customHeight="1" x14ac:dyDescent="0.25">
      <c r="A24" s="19">
        <v>14</v>
      </c>
      <c r="B24" s="134">
        <v>95</v>
      </c>
      <c r="C24" s="104">
        <v>3</v>
      </c>
      <c r="D24" s="104">
        <v>1</v>
      </c>
      <c r="E24" s="104">
        <v>2</v>
      </c>
      <c r="F24" s="104">
        <v>1</v>
      </c>
      <c r="G24" s="104">
        <v>0</v>
      </c>
      <c r="H24" s="104">
        <v>1</v>
      </c>
      <c r="I24" s="134">
        <v>740000</v>
      </c>
      <c r="K24" s="19">
        <f t="shared" si="5"/>
        <v>14</v>
      </c>
      <c r="L24" s="88">
        <f t="shared" si="0"/>
        <v>-0.80784423310689168</v>
      </c>
      <c r="M24" s="90">
        <f t="shared" si="1"/>
        <v>4.531328100708968E-2</v>
      </c>
      <c r="N24" s="198" t="str">
        <f t="shared" si="2"/>
        <v/>
      </c>
      <c r="O24" s="198"/>
      <c r="P24" s="88">
        <f t="shared" si="3"/>
        <v>7.848456556446644</v>
      </c>
      <c r="Q24" s="89">
        <f t="shared" si="6"/>
        <v>0.99922125395094019</v>
      </c>
      <c r="R24" s="203" t="str">
        <f t="shared" si="4"/>
        <v/>
      </c>
      <c r="S24" s="203"/>
    </row>
    <row r="25" spans="1:19" ht="20.100000000000001" customHeight="1" x14ac:dyDescent="0.25">
      <c r="A25" s="19">
        <v>15</v>
      </c>
      <c r="B25" s="134">
        <v>94</v>
      </c>
      <c r="C25" s="104">
        <v>3</v>
      </c>
      <c r="D25" s="104">
        <v>2</v>
      </c>
      <c r="E25" s="104">
        <v>2</v>
      </c>
      <c r="F25" s="104">
        <v>1</v>
      </c>
      <c r="G25" s="104">
        <v>1</v>
      </c>
      <c r="H25" s="104">
        <v>0</v>
      </c>
      <c r="I25" s="134">
        <v>740000</v>
      </c>
      <c r="K25" s="19">
        <f t="shared" si="5"/>
        <v>15</v>
      </c>
      <c r="L25" s="88">
        <f t="shared" si="0"/>
        <v>-1.251812790128312</v>
      </c>
      <c r="M25" s="90">
        <f t="shared" si="1"/>
        <v>2.9914533962696672E-2</v>
      </c>
      <c r="N25" s="198" t="str">
        <f t="shared" si="2"/>
        <v/>
      </c>
      <c r="O25" s="198"/>
      <c r="P25" s="88">
        <f t="shared" si="3"/>
        <v>2.7088831256387116</v>
      </c>
      <c r="Q25" s="89">
        <f t="shared" si="6"/>
        <v>0.99999997709467414</v>
      </c>
      <c r="R25" s="203" t="str">
        <f t="shared" si="4"/>
        <v/>
      </c>
      <c r="S25" s="203"/>
    </row>
    <row r="26" spans="1:19" ht="20.100000000000001" customHeight="1" x14ac:dyDescent="0.25">
      <c r="A26" s="19">
        <v>16</v>
      </c>
      <c r="B26" s="134">
        <v>105</v>
      </c>
      <c r="C26" s="104">
        <v>3</v>
      </c>
      <c r="D26" s="104">
        <v>3</v>
      </c>
      <c r="E26" s="104">
        <v>2</v>
      </c>
      <c r="F26" s="104">
        <v>1</v>
      </c>
      <c r="G26" s="104">
        <v>0</v>
      </c>
      <c r="H26" s="104">
        <v>0</v>
      </c>
      <c r="I26" s="134">
        <v>740000</v>
      </c>
      <c r="K26" s="19">
        <f t="shared" si="5"/>
        <v>16</v>
      </c>
      <c r="L26" s="88">
        <f t="shared" si="0"/>
        <v>0.57905265169698839</v>
      </c>
      <c r="M26" s="90">
        <f t="shared" si="1"/>
        <v>1.9415896261765698E-2</v>
      </c>
      <c r="N26" s="198" t="str">
        <f t="shared" si="2"/>
        <v/>
      </c>
      <c r="O26" s="198"/>
      <c r="P26" s="88">
        <f t="shared" si="3"/>
        <v>6.9750152020727958</v>
      </c>
      <c r="Q26" s="89">
        <f t="shared" si="6"/>
        <v>0.99972001100075358</v>
      </c>
      <c r="R26" s="203" t="str">
        <f t="shared" si="4"/>
        <v/>
      </c>
      <c r="S26" s="203"/>
    </row>
    <row r="27" spans="1:19" ht="20.100000000000001" customHeight="1" x14ac:dyDescent="0.25">
      <c r="A27" s="19">
        <v>17</v>
      </c>
      <c r="B27" s="134">
        <v>94</v>
      </c>
      <c r="C27" s="104">
        <v>3</v>
      </c>
      <c r="D27" s="104">
        <v>3</v>
      </c>
      <c r="E27" s="104">
        <v>2</v>
      </c>
      <c r="F27" s="104">
        <v>1</v>
      </c>
      <c r="G27" s="104">
        <v>1</v>
      </c>
      <c r="H27" s="104">
        <v>0</v>
      </c>
      <c r="I27" s="134">
        <v>750000</v>
      </c>
      <c r="K27" s="19">
        <f t="shared" si="5"/>
        <v>17</v>
      </c>
      <c r="L27" s="88">
        <f t="shared" si="0"/>
        <v>0.99942766984621922</v>
      </c>
      <c r="M27" s="90">
        <f t="shared" si="1"/>
        <v>3.144420397660086E-2</v>
      </c>
      <c r="N27" s="198" t="str">
        <f t="shared" si="2"/>
        <v/>
      </c>
      <c r="O27" s="198"/>
      <c r="P27" s="88">
        <f t="shared" si="3"/>
        <v>4.3776617250383145</v>
      </c>
      <c r="Q27" s="89">
        <f t="shared" si="6"/>
        <v>0.99999660779586463</v>
      </c>
      <c r="R27" s="203" t="str">
        <f t="shared" si="4"/>
        <v/>
      </c>
      <c r="S27" s="203"/>
    </row>
    <row r="28" spans="1:19" ht="20.100000000000001" customHeight="1" x14ac:dyDescent="0.25">
      <c r="A28" s="19">
        <v>18</v>
      </c>
      <c r="B28" s="134">
        <v>95</v>
      </c>
      <c r="C28" s="104">
        <v>3</v>
      </c>
      <c r="D28" s="104">
        <v>3</v>
      </c>
      <c r="E28" s="104">
        <v>2</v>
      </c>
      <c r="F28" s="104">
        <v>1</v>
      </c>
      <c r="G28" s="104">
        <v>1</v>
      </c>
      <c r="H28" s="104">
        <v>0</v>
      </c>
      <c r="I28" s="134">
        <v>750000</v>
      </c>
      <c r="K28" s="19">
        <f t="shared" si="5"/>
        <v>18</v>
      </c>
      <c r="L28" s="88">
        <f t="shared" si="0"/>
        <v>-7.1822516111776077E-2</v>
      </c>
      <c r="M28" s="90">
        <f t="shared" si="1"/>
        <v>1.5201424170735084E-4</v>
      </c>
      <c r="N28" s="198" t="str">
        <f t="shared" si="2"/>
        <v/>
      </c>
      <c r="O28" s="198"/>
      <c r="P28" s="88">
        <f t="shared" si="3"/>
        <v>4.1322669158323526</v>
      </c>
      <c r="Q28" s="89">
        <f t="shared" si="6"/>
        <v>0.99999810166751102</v>
      </c>
      <c r="R28" s="203" t="str">
        <f t="shared" si="4"/>
        <v/>
      </c>
      <c r="S28" s="203"/>
    </row>
    <row r="29" spans="1:19" ht="20.100000000000001" customHeight="1" x14ac:dyDescent="0.25">
      <c r="A29" s="19">
        <v>19</v>
      </c>
      <c r="B29" s="134">
        <v>110</v>
      </c>
      <c r="C29" s="104">
        <v>3</v>
      </c>
      <c r="D29" s="104">
        <v>2</v>
      </c>
      <c r="E29" s="104">
        <v>2</v>
      </c>
      <c r="F29" s="104">
        <v>1</v>
      </c>
      <c r="G29" s="104">
        <v>0</v>
      </c>
      <c r="H29" s="104">
        <v>0</v>
      </c>
      <c r="I29" s="134">
        <v>750000</v>
      </c>
      <c r="K29" s="19">
        <f t="shared" si="5"/>
        <v>19</v>
      </c>
      <c r="L29" s="88">
        <f t="shared" si="0"/>
        <v>-0.72131223942228107</v>
      </c>
      <c r="M29" s="90">
        <f t="shared" si="1"/>
        <v>3.4471569275111802E-2</v>
      </c>
      <c r="N29" s="198" t="str">
        <f t="shared" si="2"/>
        <v/>
      </c>
      <c r="O29" s="198"/>
      <c r="P29" s="88">
        <f t="shared" si="3"/>
        <v>7.6193836308287795</v>
      </c>
      <c r="Q29" s="89">
        <f t="shared" si="6"/>
        <v>0.99939506918983778</v>
      </c>
      <c r="R29" s="203" t="str">
        <f t="shared" si="4"/>
        <v/>
      </c>
      <c r="S29" s="203"/>
    </row>
    <row r="30" spans="1:19" ht="20.100000000000001" customHeight="1" x14ac:dyDescent="0.25">
      <c r="A30" s="19">
        <v>20</v>
      </c>
      <c r="B30" s="134">
        <v>101</v>
      </c>
      <c r="C30" s="104">
        <v>2</v>
      </c>
      <c r="D30" s="104">
        <v>1</v>
      </c>
      <c r="E30" s="104">
        <v>2</v>
      </c>
      <c r="F30" s="104">
        <v>1</v>
      </c>
      <c r="G30" s="104">
        <v>1</v>
      </c>
      <c r="H30" s="104">
        <v>0</v>
      </c>
      <c r="I30" s="134">
        <v>760000</v>
      </c>
      <c r="K30" s="19">
        <f t="shared" si="5"/>
        <v>20</v>
      </c>
      <c r="L30" s="88">
        <f t="shared" si="0"/>
        <v>-0.42985451389073553</v>
      </c>
      <c r="M30" s="90">
        <f t="shared" si="1"/>
        <v>1.0855593243825309E-2</v>
      </c>
      <c r="N30" s="198" t="str">
        <f t="shared" si="2"/>
        <v/>
      </c>
      <c r="O30" s="198"/>
      <c r="P30" s="88">
        <f t="shared" si="3"/>
        <v>7.0432533513669915</v>
      </c>
      <c r="Q30" s="89">
        <f t="shared" si="6"/>
        <v>0.99969484100915595</v>
      </c>
      <c r="R30" s="203" t="str">
        <f t="shared" si="4"/>
        <v/>
      </c>
      <c r="S30" s="203"/>
    </row>
    <row r="31" spans="1:19" ht="20.100000000000001" customHeight="1" x14ac:dyDescent="0.25">
      <c r="A31" s="19">
        <v>21</v>
      </c>
      <c r="B31" s="134">
        <v>101</v>
      </c>
      <c r="C31" s="104">
        <v>3</v>
      </c>
      <c r="D31" s="104">
        <v>3</v>
      </c>
      <c r="E31" s="104">
        <v>2</v>
      </c>
      <c r="F31" s="104">
        <v>1</v>
      </c>
      <c r="G31" s="104">
        <v>1</v>
      </c>
      <c r="H31" s="104">
        <v>0</v>
      </c>
      <c r="I31" s="134">
        <v>770000</v>
      </c>
      <c r="K31" s="19">
        <f t="shared" si="5"/>
        <v>21</v>
      </c>
      <c r="L31" s="88">
        <f t="shared" si="0"/>
        <v>-0.19219713321450949</v>
      </c>
      <c r="M31" s="90">
        <f t="shared" si="1"/>
        <v>8.2797957127274467E-4</v>
      </c>
      <c r="N31" s="198" t="str">
        <f t="shared" si="2"/>
        <v/>
      </c>
      <c r="O31" s="198"/>
      <c r="P31" s="88">
        <f t="shared" si="3"/>
        <v>3.1965595603188275</v>
      </c>
      <c r="Q31" s="89">
        <f t="shared" si="6"/>
        <v>0.99999986641451</v>
      </c>
      <c r="R31" s="203" t="str">
        <f t="shared" si="4"/>
        <v/>
      </c>
      <c r="S31" s="203"/>
    </row>
    <row r="32" spans="1:19" ht="20.100000000000001" customHeight="1" x14ac:dyDescent="0.25">
      <c r="A32" s="19">
        <v>22</v>
      </c>
      <c r="B32" s="134">
        <v>115</v>
      </c>
      <c r="C32" s="104">
        <v>3</v>
      </c>
      <c r="D32" s="104">
        <v>2</v>
      </c>
      <c r="E32" s="104">
        <v>2</v>
      </c>
      <c r="F32" s="104">
        <v>0</v>
      </c>
      <c r="G32" s="104">
        <v>1</v>
      </c>
      <c r="H32" s="104">
        <v>0</v>
      </c>
      <c r="I32" s="134">
        <v>770000</v>
      </c>
      <c r="K32" s="19">
        <f t="shared" si="5"/>
        <v>22</v>
      </c>
      <c r="L32" s="88">
        <f t="shared" si="0"/>
        <v>1.3418540299144325E-2</v>
      </c>
      <c r="M32" s="90">
        <f t="shared" si="1"/>
        <v>1.262473731774578E-5</v>
      </c>
      <c r="N32" s="198" t="str">
        <f t="shared" si="2"/>
        <v/>
      </c>
      <c r="O32" s="198"/>
      <c r="P32" s="88">
        <f t="shared" si="3"/>
        <v>7.8964812909152986</v>
      </c>
      <c r="Q32" s="89">
        <f t="shared" si="6"/>
        <v>0.99917997666847591</v>
      </c>
      <c r="R32" s="203" t="str">
        <f t="shared" si="4"/>
        <v/>
      </c>
      <c r="S32" s="203"/>
    </row>
    <row r="33" spans="1:63" ht="20.100000000000001" customHeight="1" x14ac:dyDescent="0.25">
      <c r="A33" s="19">
        <v>23</v>
      </c>
      <c r="B33" s="134">
        <v>105</v>
      </c>
      <c r="C33" s="104">
        <v>3</v>
      </c>
      <c r="D33" s="104">
        <v>3</v>
      </c>
      <c r="E33" s="104">
        <v>2</v>
      </c>
      <c r="F33" s="104">
        <v>0</v>
      </c>
      <c r="G33" s="104">
        <v>1</v>
      </c>
      <c r="H33" s="104">
        <v>1</v>
      </c>
      <c r="I33" s="134">
        <v>780000</v>
      </c>
      <c r="K33" s="19">
        <f t="shared" si="5"/>
        <v>23</v>
      </c>
      <c r="L33" s="88">
        <f t="shared" si="0"/>
        <v>-0.92688346322626991</v>
      </c>
      <c r="M33" s="90">
        <f t="shared" si="1"/>
        <v>0.10492850805128988</v>
      </c>
      <c r="N33" s="198" t="str">
        <f t="shared" si="2"/>
        <v>Elemento com maior influência sobre os resultados da regressão</v>
      </c>
      <c r="O33" s="198"/>
      <c r="P33" s="88">
        <f t="shared" si="3"/>
        <v>10.749520210210028</v>
      </c>
      <c r="Q33" s="89">
        <f t="shared" si="6"/>
        <v>0.99068927502196069</v>
      </c>
      <c r="R33" s="203" t="str">
        <f t="shared" si="4"/>
        <v/>
      </c>
      <c r="S33" s="203"/>
    </row>
    <row r="34" spans="1:63" ht="20.100000000000001" customHeight="1" x14ac:dyDescent="0.25">
      <c r="A34" s="19">
        <v>24</v>
      </c>
      <c r="B34" s="134">
        <v>94</v>
      </c>
      <c r="C34" s="104">
        <v>3</v>
      </c>
      <c r="D34" s="104">
        <v>1</v>
      </c>
      <c r="E34" s="104">
        <v>2</v>
      </c>
      <c r="F34" s="104">
        <v>1</v>
      </c>
      <c r="G34" s="104">
        <v>1</v>
      </c>
      <c r="H34" s="104">
        <v>1</v>
      </c>
      <c r="I34" s="134">
        <v>790000</v>
      </c>
      <c r="K34" s="19">
        <f t="shared" si="5"/>
        <v>24</v>
      </c>
      <c r="L34" s="88">
        <f t="shared" si="0"/>
        <v>1.5142819227527895</v>
      </c>
      <c r="M34" s="90">
        <f t="shared" si="1"/>
        <v>7.6459680167392144E-2</v>
      </c>
      <c r="N34" s="198" t="str">
        <f t="shared" si="2"/>
        <v/>
      </c>
      <c r="O34" s="198"/>
      <c r="P34" s="88">
        <f t="shared" si="3"/>
        <v>4.5975479840331612</v>
      </c>
      <c r="Q34" s="89">
        <f t="shared" si="6"/>
        <v>0.99999447367848637</v>
      </c>
      <c r="R34" s="203" t="str">
        <f t="shared" si="4"/>
        <v/>
      </c>
      <c r="S34" s="203"/>
    </row>
    <row r="35" spans="1:63" ht="20.100000000000001" customHeight="1" x14ac:dyDescent="0.25">
      <c r="A35" s="19">
        <v>25</v>
      </c>
      <c r="B35" s="134">
        <v>96</v>
      </c>
      <c r="C35" s="104">
        <v>3</v>
      </c>
      <c r="D35" s="104">
        <v>2</v>
      </c>
      <c r="E35" s="104">
        <v>2</v>
      </c>
      <c r="F35" s="104">
        <v>1</v>
      </c>
      <c r="G35" s="104">
        <v>1</v>
      </c>
      <c r="H35" s="104">
        <v>1</v>
      </c>
      <c r="I35" s="134">
        <v>800000</v>
      </c>
      <c r="K35" s="19">
        <f>A35</f>
        <v>25</v>
      </c>
      <c r="L35" s="88">
        <f t="shared" si="0"/>
        <v>1.6230220108113669</v>
      </c>
      <c r="M35" s="90">
        <f t="shared" ref="M35:M42" si="7">I340</f>
        <v>5.7846228138518127E-2</v>
      </c>
      <c r="N35" s="198" t="str">
        <f t="shared" ref="N35:N42" si="8">IF(M35=MAX($M$11:$M$34),"Elemento com maior influência sobre os resultados da regressão","")</f>
        <v/>
      </c>
      <c r="O35" s="198"/>
      <c r="P35" s="88">
        <f t="shared" ref="P35:P42" si="9">H340</f>
        <v>3.1317942746226985</v>
      </c>
      <c r="Q35" s="89">
        <f t="shared" si="6"/>
        <v>0.99999989236774089</v>
      </c>
      <c r="R35" s="203" t="str">
        <f t="shared" ref="R35:R42" si="10">IF(Q35&lt;0.1,"Rejeitado a um nível de significância de 10% (dez por cento)","")</f>
        <v/>
      </c>
      <c r="S35" s="203"/>
    </row>
    <row r="36" spans="1:63" ht="20.100000000000001" customHeight="1" x14ac:dyDescent="0.25">
      <c r="A36" s="19">
        <v>26</v>
      </c>
      <c r="B36" s="134">
        <v>95</v>
      </c>
      <c r="C36" s="104">
        <v>4</v>
      </c>
      <c r="D36" s="104">
        <v>2</v>
      </c>
      <c r="E36" s="104">
        <v>3</v>
      </c>
      <c r="F36" s="104">
        <v>1</v>
      </c>
      <c r="G36" s="104">
        <v>1</v>
      </c>
      <c r="H36" s="104">
        <v>1</v>
      </c>
      <c r="I36" s="134">
        <v>800000</v>
      </c>
      <c r="K36" s="19">
        <f t="shared" ref="K36:K42" si="11">A36</f>
        <v>26</v>
      </c>
      <c r="L36" s="88">
        <f t="shared" si="0"/>
        <v>-0.52138294360476578</v>
      </c>
      <c r="M36" s="90">
        <f t="shared" si="7"/>
        <v>9.262859471148456E-2</v>
      </c>
      <c r="N36" s="198" t="str">
        <f t="shared" si="8"/>
        <v/>
      </c>
      <c r="O36" s="198"/>
      <c r="P36" s="88">
        <f t="shared" si="9"/>
        <v>16.099295865723573</v>
      </c>
      <c r="Q36" s="89">
        <f t="shared" si="6"/>
        <v>0.88445858796446331</v>
      </c>
      <c r="R36" s="203" t="str">
        <f t="shared" si="10"/>
        <v/>
      </c>
      <c r="S36" s="203"/>
    </row>
    <row r="37" spans="1:63" ht="20.100000000000001" customHeight="1" x14ac:dyDescent="0.25">
      <c r="A37" s="19">
        <v>27</v>
      </c>
      <c r="B37" s="134">
        <v>96</v>
      </c>
      <c r="C37" s="104">
        <v>3</v>
      </c>
      <c r="D37" s="104">
        <v>3</v>
      </c>
      <c r="E37" s="104">
        <v>2</v>
      </c>
      <c r="F37" s="104">
        <v>1</v>
      </c>
      <c r="G37" s="104">
        <v>1</v>
      </c>
      <c r="H37" s="104">
        <v>1</v>
      </c>
      <c r="I37" s="134">
        <v>800000</v>
      </c>
      <c r="K37" s="19">
        <f t="shared" si="11"/>
        <v>27</v>
      </c>
      <c r="L37" s="88">
        <f t="shared" si="0"/>
        <v>0.72069922146331578</v>
      </c>
      <c r="M37" s="90">
        <f t="shared" si="7"/>
        <v>2.7641217675342611E-2</v>
      </c>
      <c r="N37" s="198" t="str">
        <f t="shared" si="8"/>
        <v/>
      </c>
      <c r="O37" s="198"/>
      <c r="P37" s="88">
        <f t="shared" si="9"/>
        <v>6.5824778167244666</v>
      </c>
      <c r="Q37" s="89">
        <f t="shared" si="6"/>
        <v>0.99983321498232081</v>
      </c>
      <c r="R37" s="203" t="str">
        <f t="shared" si="10"/>
        <v/>
      </c>
      <c r="S37" s="203"/>
    </row>
    <row r="38" spans="1:63" ht="20.100000000000001" customHeight="1" x14ac:dyDescent="0.25">
      <c r="A38" s="19">
        <v>28</v>
      </c>
      <c r="B38" s="134">
        <v>121</v>
      </c>
      <c r="C38" s="104">
        <v>3</v>
      </c>
      <c r="D38" s="104">
        <v>3</v>
      </c>
      <c r="E38" s="104">
        <v>3</v>
      </c>
      <c r="F38" s="104">
        <v>0</v>
      </c>
      <c r="G38" s="104">
        <v>1</v>
      </c>
      <c r="H38" s="104">
        <v>0</v>
      </c>
      <c r="I38" s="134">
        <v>800000</v>
      </c>
      <c r="K38" s="19">
        <f t="shared" si="11"/>
        <v>28</v>
      </c>
      <c r="L38" s="88">
        <f t="shared" si="0"/>
        <v>3.9889532747141784E-2</v>
      </c>
      <c r="M38" s="90">
        <f t="shared" si="7"/>
        <v>3.7023655629257594E-4</v>
      </c>
      <c r="N38" s="198" t="str">
        <f t="shared" si="8"/>
        <v/>
      </c>
      <c r="O38" s="198"/>
      <c r="P38" s="88">
        <f t="shared" si="9"/>
        <v>14.158908242606364</v>
      </c>
      <c r="Q38" s="89">
        <f t="shared" si="6"/>
        <v>0.94297949061805597</v>
      </c>
      <c r="R38" s="203" t="str">
        <f t="shared" si="10"/>
        <v/>
      </c>
      <c r="S38" s="203"/>
    </row>
    <row r="39" spans="1:63" ht="20.100000000000001" customHeight="1" x14ac:dyDescent="0.25">
      <c r="A39" s="19">
        <v>29</v>
      </c>
      <c r="B39" s="134">
        <v>101</v>
      </c>
      <c r="C39" s="104">
        <v>3</v>
      </c>
      <c r="D39" s="104">
        <v>1</v>
      </c>
      <c r="E39" s="104">
        <v>2</v>
      </c>
      <c r="F39" s="104">
        <v>1</v>
      </c>
      <c r="G39" s="104">
        <v>1</v>
      </c>
      <c r="H39" s="104">
        <v>1</v>
      </c>
      <c r="I39" s="134">
        <v>810000</v>
      </c>
      <c r="K39" s="19">
        <f t="shared" si="11"/>
        <v>29</v>
      </c>
      <c r="L39" s="88">
        <f t="shared" si="0"/>
        <v>0.32265711969206085</v>
      </c>
      <c r="M39" s="90">
        <f t="shared" si="7"/>
        <v>4.0826514581289502E-3</v>
      </c>
      <c r="N39" s="198" t="str">
        <f t="shared" si="8"/>
        <v/>
      </c>
      <c r="O39" s="198"/>
      <c r="P39" s="88">
        <f t="shared" si="9"/>
        <v>5.2474395685232782</v>
      </c>
      <c r="Q39" s="89">
        <f t="shared" si="6"/>
        <v>0.99997989696833922</v>
      </c>
      <c r="R39" s="203" t="str">
        <f t="shared" si="10"/>
        <v/>
      </c>
      <c r="S39" s="203"/>
    </row>
    <row r="40" spans="1:63" ht="20.100000000000001" customHeight="1" x14ac:dyDescent="0.25">
      <c r="A40" s="19">
        <v>30</v>
      </c>
      <c r="B40" s="134">
        <v>101</v>
      </c>
      <c r="C40" s="104">
        <v>3</v>
      </c>
      <c r="D40" s="104">
        <v>2</v>
      </c>
      <c r="E40" s="104">
        <v>2</v>
      </c>
      <c r="F40" s="104">
        <v>1</v>
      </c>
      <c r="G40" s="104">
        <v>1</v>
      </c>
      <c r="H40" s="104">
        <v>1</v>
      </c>
      <c r="I40" s="134">
        <v>810000</v>
      </c>
      <c r="K40" s="19">
        <f t="shared" si="11"/>
        <v>30</v>
      </c>
      <c r="L40" s="88">
        <f t="shared" si="0"/>
        <v>-0.57966566965595356</v>
      </c>
      <c r="M40" s="90">
        <f t="shared" si="7"/>
        <v>7.5815661873434798E-3</v>
      </c>
      <c r="N40" s="198" t="str">
        <f t="shared" si="8"/>
        <v/>
      </c>
      <c r="O40" s="198"/>
      <c r="P40" s="88">
        <f t="shared" si="9"/>
        <v>3.2176617112707935</v>
      </c>
      <c r="Q40" s="89">
        <f t="shared" si="6"/>
        <v>0.9999998568269135</v>
      </c>
      <c r="R40" s="203" t="str">
        <f t="shared" si="10"/>
        <v/>
      </c>
      <c r="S40" s="203"/>
    </row>
    <row r="41" spans="1:63" ht="20.100000000000001" customHeight="1" x14ac:dyDescent="0.25">
      <c r="A41" s="19">
        <v>31</v>
      </c>
      <c r="B41" s="134">
        <v>101</v>
      </c>
      <c r="C41" s="104">
        <v>5</v>
      </c>
      <c r="D41" s="104">
        <v>3</v>
      </c>
      <c r="E41" s="104">
        <v>2</v>
      </c>
      <c r="F41" s="104">
        <v>1</v>
      </c>
      <c r="G41" s="104">
        <v>1</v>
      </c>
      <c r="H41" s="104">
        <v>1</v>
      </c>
      <c r="I41" s="134">
        <v>820000</v>
      </c>
      <c r="K41" s="19">
        <f t="shared" si="11"/>
        <v>31</v>
      </c>
      <c r="L41" s="88">
        <f t="shared" si="0"/>
        <v>-0.55094578958200402</v>
      </c>
      <c r="M41" s="90">
        <f t="shared" si="7"/>
        <v>0.12061605759546296</v>
      </c>
      <c r="N41" s="198" t="str">
        <f t="shared" si="8"/>
        <v/>
      </c>
      <c r="O41" s="198"/>
      <c r="P41" s="88">
        <f t="shared" si="9"/>
        <v>16.849464315101635</v>
      </c>
      <c r="Q41" s="89">
        <f t="shared" si="6"/>
        <v>0.8550109416064996</v>
      </c>
      <c r="R41" s="203" t="str">
        <f t="shared" si="10"/>
        <v/>
      </c>
      <c r="S41" s="203"/>
    </row>
    <row r="42" spans="1:63" ht="20.100000000000001" customHeight="1" x14ac:dyDescent="0.25">
      <c r="A42" s="19">
        <v>32</v>
      </c>
      <c r="B42" s="134">
        <v>121</v>
      </c>
      <c r="C42" s="104">
        <v>3</v>
      </c>
      <c r="D42" s="104">
        <v>2</v>
      </c>
      <c r="E42" s="104">
        <v>2</v>
      </c>
      <c r="F42" s="104">
        <v>1</v>
      </c>
      <c r="G42" s="104">
        <v>1</v>
      </c>
      <c r="H42" s="104">
        <v>0</v>
      </c>
      <c r="I42" s="134">
        <v>840000</v>
      </c>
      <c r="K42" s="19">
        <f t="shared" si="11"/>
        <v>32</v>
      </c>
      <c r="L42" s="88">
        <f t="shared" si="0"/>
        <v>1.3600646822318598</v>
      </c>
      <c r="M42" s="90">
        <f t="shared" si="7"/>
        <v>0.12681631863907714</v>
      </c>
      <c r="N42" s="198" t="str">
        <f t="shared" si="8"/>
        <v/>
      </c>
      <c r="O42" s="198"/>
      <c r="P42" s="88">
        <f t="shared" si="9"/>
        <v>7.7861707972108096</v>
      </c>
      <c r="Q42" s="89">
        <f t="shared" si="6"/>
        <v>0.99927219208786278</v>
      </c>
      <c r="R42" s="203" t="str">
        <f t="shared" si="10"/>
        <v/>
      </c>
      <c r="S42" s="203"/>
    </row>
    <row r="43" spans="1:63" ht="20.100000000000001" customHeight="1" x14ac:dyDescent="0.25">
      <c r="I43" s="92"/>
      <c r="K43" s="1"/>
      <c r="L43" s="1"/>
      <c r="M43" s="1"/>
      <c r="N43" s="1"/>
      <c r="O43" s="1"/>
      <c r="P43" s="1"/>
      <c r="Q43" s="1"/>
      <c r="R43" s="1"/>
      <c r="S43" s="1"/>
    </row>
    <row r="44" spans="1:63" ht="20.100000000000001" customHeight="1" x14ac:dyDescent="0.25">
      <c r="I44" s="92"/>
      <c r="K44" s="1"/>
      <c r="L44" s="1"/>
      <c r="M44" s="1"/>
      <c r="N44" s="1"/>
      <c r="O44" s="1"/>
      <c r="P44" s="1"/>
      <c r="Q44" s="1"/>
      <c r="R44" s="1"/>
      <c r="S44" s="1"/>
    </row>
    <row r="45" spans="1:63" ht="20.100000000000001" customHeight="1" x14ac:dyDescent="0.25">
      <c r="A45" s="17" t="s">
        <v>62</v>
      </c>
      <c r="B45" s="96">
        <f t="shared" ref="B45:I45" si="12">AVERAGE(B11:B42)</f>
        <v>96.53125</v>
      </c>
      <c r="C45" s="96">
        <f t="shared" si="12"/>
        <v>3</v>
      </c>
      <c r="D45" s="96">
        <f t="shared" si="12"/>
        <v>2.03125</v>
      </c>
      <c r="E45" s="96">
        <f t="shared" si="12"/>
        <v>2.03125</v>
      </c>
      <c r="F45" s="96">
        <f t="shared" si="12"/>
        <v>0.625</v>
      </c>
      <c r="G45" s="96">
        <f t="shared" si="12"/>
        <v>0.59375</v>
      </c>
      <c r="H45" s="96">
        <f t="shared" si="12"/>
        <v>0.3125</v>
      </c>
      <c r="I45" s="96">
        <f t="shared" si="12"/>
        <v>730937.5</v>
      </c>
      <c r="K45" s="242" t="s">
        <v>185</v>
      </c>
      <c r="L45" s="242"/>
      <c r="M45" s="242"/>
      <c r="N45" s="242"/>
      <c r="O45" s="242"/>
      <c r="P45" s="1"/>
      <c r="Q45" s="1"/>
      <c r="R45" s="1"/>
      <c r="S45" s="1"/>
      <c r="V45" s="150" t="s">
        <v>60</v>
      </c>
      <c r="W45" s="150" t="s">
        <v>60</v>
      </c>
      <c r="X45" s="150" t="s">
        <v>60</v>
      </c>
      <c r="Z45" s="150" t="s">
        <v>60</v>
      </c>
      <c r="AA45" s="150" t="s">
        <v>60</v>
      </c>
      <c r="AB45" s="150" t="s">
        <v>60</v>
      </c>
      <c r="AC45" s="150" t="s">
        <v>60</v>
      </c>
      <c r="AD45" s="150" t="s">
        <v>60</v>
      </c>
      <c r="AF45" s="150" t="s">
        <v>60</v>
      </c>
      <c r="AG45" s="150" t="s">
        <v>60</v>
      </c>
      <c r="AH45" s="150" t="s">
        <v>60</v>
      </c>
      <c r="AI45" s="150" t="s">
        <v>60</v>
      </c>
      <c r="AJ45" s="150" t="s">
        <v>60</v>
      </c>
      <c r="AK45" s="150" t="s">
        <v>60</v>
      </c>
      <c r="AL45" s="150" t="s">
        <v>60</v>
      </c>
      <c r="AM45" s="150" t="s">
        <v>60</v>
      </c>
      <c r="AN45" s="150" t="s">
        <v>60</v>
      </c>
      <c r="AO45" s="150" t="s">
        <v>60</v>
      </c>
      <c r="AP45" s="150" t="s">
        <v>60</v>
      </c>
    </row>
    <row r="46" spans="1:63" ht="20.100000000000001" customHeight="1" x14ac:dyDescent="0.25">
      <c r="A46" s="18" t="s">
        <v>63</v>
      </c>
      <c r="B46" s="94">
        <f t="shared" ref="B46:I46" si="13">STDEVA(B11:B42)</f>
        <v>11.384722006324543</v>
      </c>
      <c r="C46" s="94">
        <f t="shared" si="13"/>
        <v>0.50800050800076202</v>
      </c>
      <c r="D46" s="94">
        <f t="shared" si="13"/>
        <v>0.78223727940460785</v>
      </c>
      <c r="E46" s="94">
        <f t="shared" si="13"/>
        <v>0.30946102990886926</v>
      </c>
      <c r="F46" s="94">
        <f t="shared" si="13"/>
        <v>0.49186937683796472</v>
      </c>
      <c r="G46" s="94">
        <f t="shared" si="13"/>
        <v>0.49899091723584604</v>
      </c>
      <c r="H46" s="94">
        <f t="shared" si="13"/>
        <v>0.47092907485988494</v>
      </c>
      <c r="I46" s="94">
        <f t="shared" si="13"/>
        <v>73104.405012680756</v>
      </c>
      <c r="K46" s="243" t="s">
        <v>186</v>
      </c>
      <c r="L46" s="243"/>
      <c r="M46" s="243"/>
      <c r="N46" s="91" t="s">
        <v>187</v>
      </c>
      <c r="O46" s="91" t="s">
        <v>188</v>
      </c>
      <c r="P46" s="1"/>
      <c r="Q46" s="1"/>
      <c r="R46" s="1"/>
      <c r="S46" s="1"/>
      <c r="V46" s="156">
        <v>1</v>
      </c>
      <c r="W46" s="150">
        <f t="shared" ref="W46:W77" si="14">B11</f>
        <v>70</v>
      </c>
      <c r="X46" s="150">
        <f t="shared" ref="X46:X77" si="15">C11</f>
        <v>3</v>
      </c>
      <c r="Y46" s="150">
        <f t="shared" ref="Y46:Y77" si="16">D11</f>
        <v>1</v>
      </c>
      <c r="Z46" s="150">
        <f t="shared" ref="Z46:Z77" si="17">E11</f>
        <v>1</v>
      </c>
      <c r="AA46" s="150">
        <f t="shared" ref="AA46:AA77" si="18">F11</f>
        <v>0</v>
      </c>
      <c r="AB46" s="150">
        <f t="shared" ref="AB46:AB77" si="19">G11</f>
        <v>0</v>
      </c>
      <c r="AC46" s="150">
        <f t="shared" ref="AC46:AC77" si="20">H11</f>
        <v>0</v>
      </c>
      <c r="AD46" s="150">
        <f t="shared" ref="AD46:AD77" si="21">I11</f>
        <v>560000</v>
      </c>
      <c r="AF46" s="156" cm="1">
        <f t="array" ref="AF46:BK53">TRANSPOSE(V46:AC77)</f>
        <v>1</v>
      </c>
      <c r="AG46" s="156">
        <v>1</v>
      </c>
      <c r="AH46" s="156">
        <v>1</v>
      </c>
      <c r="AI46" s="156">
        <v>1</v>
      </c>
      <c r="AJ46" s="156">
        <v>1</v>
      </c>
      <c r="AK46" s="156">
        <v>1</v>
      </c>
      <c r="AL46" s="156">
        <v>1</v>
      </c>
      <c r="AM46" s="156">
        <v>1</v>
      </c>
      <c r="AN46" s="156">
        <v>1</v>
      </c>
      <c r="AO46" s="156">
        <v>1</v>
      </c>
      <c r="AP46" s="156">
        <v>1</v>
      </c>
      <c r="AQ46" s="156">
        <v>1</v>
      </c>
      <c r="AR46" s="156">
        <v>1</v>
      </c>
      <c r="AS46" s="156">
        <v>1</v>
      </c>
      <c r="AT46" s="156">
        <v>1</v>
      </c>
      <c r="AU46" s="156">
        <v>1</v>
      </c>
      <c r="AV46" s="156">
        <v>1</v>
      </c>
      <c r="AW46" s="156">
        <v>1</v>
      </c>
      <c r="AX46" s="156">
        <v>1</v>
      </c>
      <c r="AY46" s="156">
        <v>1</v>
      </c>
      <c r="AZ46" s="156">
        <v>1</v>
      </c>
      <c r="BA46" s="156">
        <v>1</v>
      </c>
      <c r="BB46" s="156">
        <v>1</v>
      </c>
      <c r="BC46" s="156">
        <v>1</v>
      </c>
      <c r="BD46" s="150">
        <v>1</v>
      </c>
      <c r="BE46" s="150">
        <v>1</v>
      </c>
      <c r="BF46" s="150">
        <v>1</v>
      </c>
      <c r="BG46" s="150">
        <v>1</v>
      </c>
      <c r="BH46" s="150">
        <v>1</v>
      </c>
      <c r="BI46" s="150">
        <v>1</v>
      </c>
      <c r="BJ46" s="150">
        <v>1</v>
      </c>
      <c r="BK46" s="150">
        <v>1</v>
      </c>
    </row>
    <row r="47" spans="1:63" ht="20.100000000000001" customHeight="1" x14ac:dyDescent="0.25">
      <c r="A47" s="18" t="s">
        <v>142</v>
      </c>
      <c r="B47" s="101">
        <f>B46/B45</f>
        <v>0.11793820142518141</v>
      </c>
      <c r="C47" s="101">
        <f t="shared" ref="C47:I47" si="22">C46/C45</f>
        <v>0.16933350266692068</v>
      </c>
      <c r="D47" s="101">
        <f t="shared" si="22"/>
        <v>0.38510142986073004</v>
      </c>
      <c r="E47" s="101">
        <f t="shared" si="22"/>
        <v>0.15235004549359718</v>
      </c>
      <c r="F47" s="101">
        <f t="shared" si="22"/>
        <v>0.78699100294074353</v>
      </c>
      <c r="G47" s="101">
        <f t="shared" si="22"/>
        <v>0.84040575534458284</v>
      </c>
      <c r="H47" s="101">
        <f t="shared" si="22"/>
        <v>1.5069730395516319</v>
      </c>
      <c r="I47" s="101">
        <f t="shared" si="22"/>
        <v>0.10001457718707928</v>
      </c>
      <c r="K47" s="211" t="s">
        <v>362</v>
      </c>
      <c r="L47" s="211"/>
      <c r="M47" s="211"/>
      <c r="N47" s="207">
        <f>F97</f>
        <v>1.913259334634821E-32</v>
      </c>
      <c r="O47" s="209" t="str">
        <f>IF(N47&lt;=0.05,"Aprovado","Revisar os elementos da amostra")</f>
        <v>Aprovado</v>
      </c>
      <c r="P47" s="1"/>
      <c r="Q47" s="1"/>
      <c r="R47" s="1"/>
      <c r="S47" s="1"/>
      <c r="V47" s="156">
        <v>1</v>
      </c>
      <c r="W47" s="150">
        <f t="shared" si="14"/>
        <v>81</v>
      </c>
      <c r="X47" s="150">
        <f t="shared" si="15"/>
        <v>3</v>
      </c>
      <c r="Y47" s="150">
        <f t="shared" si="16"/>
        <v>1</v>
      </c>
      <c r="Z47" s="150">
        <f t="shared" si="17"/>
        <v>2</v>
      </c>
      <c r="AA47" s="150">
        <f t="shared" si="18"/>
        <v>0</v>
      </c>
      <c r="AB47" s="150">
        <f t="shared" si="19"/>
        <v>0</v>
      </c>
      <c r="AC47" s="150">
        <f t="shared" si="20"/>
        <v>0</v>
      </c>
      <c r="AD47" s="150">
        <f t="shared" si="21"/>
        <v>610000</v>
      </c>
      <c r="AF47" s="150">
        <v>70</v>
      </c>
      <c r="AG47" s="150">
        <v>81</v>
      </c>
      <c r="AH47" s="150">
        <v>84</v>
      </c>
      <c r="AI47" s="150">
        <v>84</v>
      </c>
      <c r="AJ47" s="150">
        <v>84</v>
      </c>
      <c r="AK47" s="150">
        <v>81</v>
      </c>
      <c r="AL47" s="150">
        <v>94</v>
      </c>
      <c r="AM47" s="150">
        <v>84</v>
      </c>
      <c r="AN47" s="150">
        <v>94</v>
      </c>
      <c r="AO47" s="150">
        <v>94</v>
      </c>
      <c r="AP47" s="150">
        <v>110</v>
      </c>
      <c r="AQ47" s="150">
        <v>94</v>
      </c>
      <c r="AR47" s="150">
        <v>94</v>
      </c>
      <c r="AS47" s="150">
        <v>95</v>
      </c>
      <c r="AT47" s="150">
        <v>94</v>
      </c>
      <c r="AU47" s="150">
        <v>105</v>
      </c>
      <c r="AV47" s="150">
        <v>94</v>
      </c>
      <c r="AW47" s="150">
        <v>95</v>
      </c>
      <c r="AX47" s="150">
        <v>110</v>
      </c>
      <c r="AY47" s="150">
        <v>101</v>
      </c>
      <c r="AZ47" s="150">
        <v>101</v>
      </c>
      <c r="BA47" s="150">
        <v>115</v>
      </c>
      <c r="BB47" s="150">
        <v>105</v>
      </c>
      <c r="BC47" s="150">
        <v>94</v>
      </c>
      <c r="BD47" s="150">
        <v>96</v>
      </c>
      <c r="BE47" s="150">
        <v>95</v>
      </c>
      <c r="BF47" s="150">
        <v>96</v>
      </c>
      <c r="BG47" s="150">
        <v>121</v>
      </c>
      <c r="BH47" s="150">
        <v>101</v>
      </c>
      <c r="BI47" s="150">
        <v>101</v>
      </c>
      <c r="BJ47" s="150">
        <v>101</v>
      </c>
      <c r="BK47" s="150">
        <v>121</v>
      </c>
    </row>
    <row r="48" spans="1:63" ht="20.100000000000001" customHeight="1" x14ac:dyDescent="0.25">
      <c r="B48" s="92"/>
      <c r="C48" s="92"/>
      <c r="D48" s="92"/>
      <c r="E48" s="92"/>
      <c r="F48" s="92"/>
      <c r="G48" s="92"/>
      <c r="H48" s="92"/>
      <c r="I48" s="92"/>
      <c r="K48" s="212"/>
      <c r="L48" s="212"/>
      <c r="M48" s="212"/>
      <c r="N48" s="208"/>
      <c r="O48" s="210"/>
      <c r="P48" s="1"/>
      <c r="Q48" s="1"/>
      <c r="R48" s="1"/>
      <c r="S48" s="1"/>
      <c r="V48" s="156">
        <v>1</v>
      </c>
      <c r="W48" s="150">
        <f t="shared" si="14"/>
        <v>84</v>
      </c>
      <c r="X48" s="150">
        <f t="shared" si="15"/>
        <v>2</v>
      </c>
      <c r="Y48" s="150">
        <f t="shared" si="16"/>
        <v>1</v>
      </c>
      <c r="Z48" s="150">
        <f t="shared" si="17"/>
        <v>2</v>
      </c>
      <c r="AA48" s="150">
        <f t="shared" si="18"/>
        <v>0</v>
      </c>
      <c r="AB48" s="150">
        <f t="shared" si="19"/>
        <v>0</v>
      </c>
      <c r="AC48" s="150">
        <f t="shared" si="20"/>
        <v>0</v>
      </c>
      <c r="AD48" s="150">
        <f t="shared" si="21"/>
        <v>610000</v>
      </c>
      <c r="AF48" s="150">
        <v>3</v>
      </c>
      <c r="AG48" s="150">
        <v>3</v>
      </c>
      <c r="AH48" s="150">
        <v>2</v>
      </c>
      <c r="AI48" s="150">
        <v>3</v>
      </c>
      <c r="AJ48" s="150">
        <v>3</v>
      </c>
      <c r="AK48" s="150">
        <v>3</v>
      </c>
      <c r="AL48" s="150">
        <v>3</v>
      </c>
      <c r="AM48" s="150">
        <v>3</v>
      </c>
      <c r="AN48" s="150">
        <v>2</v>
      </c>
      <c r="AO48" s="150">
        <v>3</v>
      </c>
      <c r="AP48" s="150">
        <v>3</v>
      </c>
      <c r="AQ48" s="150">
        <v>3</v>
      </c>
      <c r="AR48" s="150">
        <v>3</v>
      </c>
      <c r="AS48" s="150">
        <v>3</v>
      </c>
      <c r="AT48" s="150">
        <v>3</v>
      </c>
      <c r="AU48" s="150">
        <v>3</v>
      </c>
      <c r="AV48" s="150">
        <v>3</v>
      </c>
      <c r="AW48" s="150">
        <v>3</v>
      </c>
      <c r="AX48" s="150">
        <v>3</v>
      </c>
      <c r="AY48" s="150">
        <v>2</v>
      </c>
      <c r="AZ48" s="150">
        <v>3</v>
      </c>
      <c r="BA48" s="150">
        <v>3</v>
      </c>
      <c r="BB48" s="150">
        <v>3</v>
      </c>
      <c r="BC48" s="150">
        <v>3</v>
      </c>
      <c r="BD48" s="150">
        <v>3</v>
      </c>
      <c r="BE48" s="150">
        <v>4</v>
      </c>
      <c r="BF48" s="150">
        <v>3</v>
      </c>
      <c r="BG48" s="150">
        <v>3</v>
      </c>
      <c r="BH48" s="150">
        <v>3</v>
      </c>
      <c r="BI48" s="150">
        <v>3</v>
      </c>
      <c r="BJ48" s="150">
        <v>5</v>
      </c>
      <c r="BK48" s="150">
        <v>3</v>
      </c>
    </row>
    <row r="49" spans="1:63" ht="20.100000000000001" customHeight="1" x14ac:dyDescent="0.25">
      <c r="A49" s="17" t="s">
        <v>86</v>
      </c>
      <c r="B49" s="96">
        <f t="shared" ref="B49:I49" si="23">MIN(B11:B42)</f>
        <v>70</v>
      </c>
      <c r="C49" s="96">
        <f t="shared" si="23"/>
        <v>2</v>
      </c>
      <c r="D49" s="96">
        <f t="shared" si="23"/>
        <v>1</v>
      </c>
      <c r="E49" s="96">
        <f t="shared" si="23"/>
        <v>1</v>
      </c>
      <c r="F49" s="96">
        <f t="shared" si="23"/>
        <v>0</v>
      </c>
      <c r="G49" s="96">
        <f t="shared" si="23"/>
        <v>0</v>
      </c>
      <c r="H49" s="96">
        <f t="shared" si="23"/>
        <v>0</v>
      </c>
      <c r="I49" s="96">
        <f t="shared" si="23"/>
        <v>560000</v>
      </c>
      <c r="K49" s="211" t="s">
        <v>363</v>
      </c>
      <c r="L49" s="211"/>
      <c r="M49" s="211"/>
      <c r="N49" s="207">
        <f>F104</f>
        <v>2.4576850483254204E-26</v>
      </c>
      <c r="O49" s="209" t="str">
        <f>IF(N49&lt;=0.3,"Aprovado","Revisar os elementos da amostra")</f>
        <v>Aprovado</v>
      </c>
      <c r="P49" s="1"/>
      <c r="Q49" s="1"/>
      <c r="R49" s="1"/>
      <c r="S49" s="1"/>
      <c r="V49" s="156">
        <v>1</v>
      </c>
      <c r="W49" s="150">
        <f t="shared" si="14"/>
        <v>84</v>
      </c>
      <c r="X49" s="150">
        <f t="shared" si="15"/>
        <v>3</v>
      </c>
      <c r="Y49" s="150">
        <f t="shared" si="16"/>
        <v>1</v>
      </c>
      <c r="Z49" s="150">
        <f t="shared" si="17"/>
        <v>2</v>
      </c>
      <c r="AA49" s="150">
        <f t="shared" si="18"/>
        <v>0</v>
      </c>
      <c r="AB49" s="150">
        <f t="shared" si="19"/>
        <v>0</v>
      </c>
      <c r="AC49" s="150">
        <f t="shared" si="20"/>
        <v>0</v>
      </c>
      <c r="AD49" s="150">
        <f t="shared" si="21"/>
        <v>620000</v>
      </c>
      <c r="AF49" s="150">
        <v>1</v>
      </c>
      <c r="AG49" s="150">
        <v>1</v>
      </c>
      <c r="AH49" s="150">
        <v>1</v>
      </c>
      <c r="AI49" s="150">
        <v>1</v>
      </c>
      <c r="AJ49" s="150">
        <v>2</v>
      </c>
      <c r="AK49" s="150">
        <v>2</v>
      </c>
      <c r="AL49" s="150">
        <v>2</v>
      </c>
      <c r="AM49" s="150">
        <v>3</v>
      </c>
      <c r="AN49" s="150">
        <v>1</v>
      </c>
      <c r="AO49" s="150">
        <v>2</v>
      </c>
      <c r="AP49" s="150">
        <v>3</v>
      </c>
      <c r="AQ49" s="150">
        <v>2</v>
      </c>
      <c r="AR49" s="150">
        <v>2</v>
      </c>
      <c r="AS49" s="150">
        <v>1</v>
      </c>
      <c r="AT49" s="150">
        <v>2</v>
      </c>
      <c r="AU49" s="150">
        <v>3</v>
      </c>
      <c r="AV49" s="150">
        <v>3</v>
      </c>
      <c r="AW49" s="150">
        <v>3</v>
      </c>
      <c r="AX49" s="150">
        <v>2</v>
      </c>
      <c r="AY49" s="150">
        <v>1</v>
      </c>
      <c r="AZ49" s="150">
        <v>3</v>
      </c>
      <c r="BA49" s="150">
        <v>2</v>
      </c>
      <c r="BB49" s="150">
        <v>3</v>
      </c>
      <c r="BC49" s="150">
        <v>1</v>
      </c>
      <c r="BD49" s="150">
        <v>2</v>
      </c>
      <c r="BE49" s="150">
        <v>2</v>
      </c>
      <c r="BF49" s="150">
        <v>3</v>
      </c>
      <c r="BG49" s="150">
        <v>3</v>
      </c>
      <c r="BH49" s="150">
        <v>1</v>
      </c>
      <c r="BI49" s="150">
        <v>2</v>
      </c>
      <c r="BJ49" s="150">
        <v>3</v>
      </c>
      <c r="BK49" s="150">
        <v>2</v>
      </c>
    </row>
    <row r="50" spans="1:63" ht="20.100000000000001" customHeight="1" x14ac:dyDescent="0.25">
      <c r="A50" s="18" t="s">
        <v>87</v>
      </c>
      <c r="B50" s="94">
        <f t="shared" ref="B50:I50" si="24">MAX(B11:B42)</f>
        <v>121</v>
      </c>
      <c r="C50" s="94">
        <f t="shared" si="24"/>
        <v>5</v>
      </c>
      <c r="D50" s="94">
        <f t="shared" si="24"/>
        <v>3</v>
      </c>
      <c r="E50" s="94">
        <f t="shared" si="24"/>
        <v>3</v>
      </c>
      <c r="F50" s="94">
        <f t="shared" si="24"/>
        <v>1</v>
      </c>
      <c r="G50" s="94">
        <f t="shared" si="24"/>
        <v>1</v>
      </c>
      <c r="H50" s="94">
        <f t="shared" si="24"/>
        <v>1</v>
      </c>
      <c r="I50" s="94">
        <f t="shared" si="24"/>
        <v>840000</v>
      </c>
      <c r="K50" s="212"/>
      <c r="L50" s="212"/>
      <c r="M50" s="212"/>
      <c r="N50" s="208"/>
      <c r="O50" s="210"/>
      <c r="P50" s="1"/>
      <c r="Q50" s="1"/>
      <c r="R50" s="1"/>
      <c r="S50" s="1"/>
      <c r="V50" s="156">
        <v>1</v>
      </c>
      <c r="W50" s="150">
        <f t="shared" si="14"/>
        <v>84</v>
      </c>
      <c r="X50" s="150">
        <f t="shared" si="15"/>
        <v>3</v>
      </c>
      <c r="Y50" s="150">
        <f t="shared" si="16"/>
        <v>2</v>
      </c>
      <c r="Z50" s="150">
        <f t="shared" si="17"/>
        <v>2</v>
      </c>
      <c r="AA50" s="150">
        <f t="shared" si="18"/>
        <v>0</v>
      </c>
      <c r="AB50" s="150">
        <f t="shared" si="19"/>
        <v>0</v>
      </c>
      <c r="AC50" s="150">
        <f t="shared" si="20"/>
        <v>0</v>
      </c>
      <c r="AD50" s="150">
        <f t="shared" si="21"/>
        <v>620000</v>
      </c>
      <c r="AF50" s="150">
        <v>1</v>
      </c>
      <c r="AG50" s="150">
        <v>2</v>
      </c>
      <c r="AH50" s="150">
        <v>2</v>
      </c>
      <c r="AI50" s="150">
        <v>2</v>
      </c>
      <c r="AJ50" s="150">
        <v>2</v>
      </c>
      <c r="AK50" s="150">
        <v>2</v>
      </c>
      <c r="AL50" s="150">
        <v>2</v>
      </c>
      <c r="AM50" s="150">
        <v>2</v>
      </c>
      <c r="AN50" s="150">
        <v>2</v>
      </c>
      <c r="AO50" s="150">
        <v>2</v>
      </c>
      <c r="AP50" s="150">
        <v>2</v>
      </c>
      <c r="AQ50" s="150">
        <v>2</v>
      </c>
      <c r="AR50" s="150">
        <v>2</v>
      </c>
      <c r="AS50" s="150">
        <v>2</v>
      </c>
      <c r="AT50" s="150">
        <v>2</v>
      </c>
      <c r="AU50" s="150">
        <v>2</v>
      </c>
      <c r="AV50" s="150">
        <v>2</v>
      </c>
      <c r="AW50" s="150">
        <v>2</v>
      </c>
      <c r="AX50" s="150">
        <v>2</v>
      </c>
      <c r="AY50" s="150">
        <v>2</v>
      </c>
      <c r="AZ50" s="150">
        <v>2</v>
      </c>
      <c r="BA50" s="150">
        <v>2</v>
      </c>
      <c r="BB50" s="150">
        <v>2</v>
      </c>
      <c r="BC50" s="150">
        <v>2</v>
      </c>
      <c r="BD50" s="150">
        <v>2</v>
      </c>
      <c r="BE50" s="150">
        <v>3</v>
      </c>
      <c r="BF50" s="150">
        <v>2</v>
      </c>
      <c r="BG50" s="150">
        <v>3</v>
      </c>
      <c r="BH50" s="150">
        <v>2</v>
      </c>
      <c r="BI50" s="150">
        <v>2</v>
      </c>
      <c r="BJ50" s="150">
        <v>2</v>
      </c>
      <c r="BK50" s="150">
        <v>2</v>
      </c>
    </row>
    <row r="51" spans="1:63" ht="20.100000000000001" customHeight="1" x14ac:dyDescent="0.25">
      <c r="A51" s="18" t="s">
        <v>64</v>
      </c>
      <c r="B51" s="94">
        <f>B50-B49</f>
        <v>51</v>
      </c>
      <c r="C51" s="95">
        <f t="shared" ref="C51:I51" si="25">C50-C49</f>
        <v>3</v>
      </c>
      <c r="D51" s="95">
        <f t="shared" si="25"/>
        <v>2</v>
      </c>
      <c r="E51" s="95">
        <f t="shared" si="25"/>
        <v>2</v>
      </c>
      <c r="F51" s="95">
        <f t="shared" si="25"/>
        <v>1</v>
      </c>
      <c r="G51" s="95">
        <f t="shared" si="25"/>
        <v>1</v>
      </c>
      <c r="H51" s="95">
        <f t="shared" si="25"/>
        <v>1</v>
      </c>
      <c r="I51" s="94">
        <f t="shared" si="25"/>
        <v>280000</v>
      </c>
      <c r="K51" s="211" t="s">
        <v>364</v>
      </c>
      <c r="L51" s="211"/>
      <c r="M51" s="211"/>
      <c r="N51" s="207">
        <f>F105</f>
        <v>1.8283941650077577E-2</v>
      </c>
      <c r="O51" s="209" t="str">
        <f>IF(N51&lt;=0.3,"Aprovado","Revisar os elementos da amostra")</f>
        <v>Aprovado</v>
      </c>
      <c r="P51" s="1"/>
      <c r="Q51" s="1"/>
      <c r="R51" s="1"/>
      <c r="S51" s="1"/>
      <c r="V51" s="156">
        <v>1</v>
      </c>
      <c r="W51" s="150">
        <f t="shared" si="14"/>
        <v>81</v>
      </c>
      <c r="X51" s="150">
        <f t="shared" si="15"/>
        <v>3</v>
      </c>
      <c r="Y51" s="150">
        <f t="shared" si="16"/>
        <v>2</v>
      </c>
      <c r="Z51" s="150">
        <f t="shared" si="17"/>
        <v>2</v>
      </c>
      <c r="AA51" s="150">
        <f t="shared" si="18"/>
        <v>0</v>
      </c>
      <c r="AB51" s="150">
        <f t="shared" si="19"/>
        <v>0</v>
      </c>
      <c r="AC51" s="150">
        <f t="shared" si="20"/>
        <v>1</v>
      </c>
      <c r="AD51" s="150">
        <f t="shared" si="21"/>
        <v>650000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1</v>
      </c>
      <c r="AN51" s="150">
        <v>1</v>
      </c>
      <c r="AO51" s="150">
        <v>0</v>
      </c>
      <c r="AP51" s="150">
        <v>0</v>
      </c>
      <c r="AQ51" s="150">
        <v>1</v>
      </c>
      <c r="AR51" s="150">
        <v>1</v>
      </c>
      <c r="AS51" s="150">
        <v>1</v>
      </c>
      <c r="AT51" s="150">
        <v>1</v>
      </c>
      <c r="AU51" s="150">
        <v>1</v>
      </c>
      <c r="AV51" s="150">
        <v>1</v>
      </c>
      <c r="AW51" s="150">
        <v>1</v>
      </c>
      <c r="AX51" s="150">
        <v>1</v>
      </c>
      <c r="AY51" s="150">
        <v>1</v>
      </c>
      <c r="AZ51" s="150">
        <v>1</v>
      </c>
      <c r="BA51" s="150">
        <v>0</v>
      </c>
      <c r="BB51" s="150">
        <v>0</v>
      </c>
      <c r="BC51" s="150">
        <v>1</v>
      </c>
      <c r="BD51" s="150">
        <v>1</v>
      </c>
      <c r="BE51" s="150">
        <v>1</v>
      </c>
      <c r="BF51" s="150">
        <v>1</v>
      </c>
      <c r="BG51" s="150">
        <v>0</v>
      </c>
      <c r="BH51" s="150">
        <v>1</v>
      </c>
      <c r="BI51" s="150">
        <v>1</v>
      </c>
      <c r="BJ51" s="150">
        <v>1</v>
      </c>
      <c r="BK51" s="150">
        <v>1</v>
      </c>
    </row>
    <row r="52" spans="1:63" ht="20.100000000000001" customHeight="1" x14ac:dyDescent="0.25">
      <c r="K52" s="212"/>
      <c r="L52" s="212"/>
      <c r="M52" s="212"/>
      <c r="N52" s="208"/>
      <c r="O52" s="210"/>
      <c r="P52" s="1"/>
      <c r="Q52" s="1"/>
      <c r="R52" s="1"/>
      <c r="S52" s="1"/>
      <c r="V52" s="156">
        <v>1</v>
      </c>
      <c r="W52" s="150">
        <f t="shared" si="14"/>
        <v>94</v>
      </c>
      <c r="X52" s="150">
        <f t="shared" si="15"/>
        <v>3</v>
      </c>
      <c r="Y52" s="150">
        <f t="shared" si="16"/>
        <v>2</v>
      </c>
      <c r="Z52" s="150">
        <f t="shared" si="17"/>
        <v>2</v>
      </c>
      <c r="AA52" s="150">
        <f t="shared" si="18"/>
        <v>0</v>
      </c>
      <c r="AB52" s="150">
        <f t="shared" si="19"/>
        <v>0</v>
      </c>
      <c r="AC52" s="150">
        <f t="shared" si="20"/>
        <v>0</v>
      </c>
      <c r="AD52" s="150">
        <f t="shared" si="21"/>
        <v>650000</v>
      </c>
      <c r="AF52" s="150">
        <v>0</v>
      </c>
      <c r="AG52" s="150">
        <v>0</v>
      </c>
      <c r="AH52" s="150">
        <v>0</v>
      </c>
      <c r="AI52" s="150">
        <v>0</v>
      </c>
      <c r="AJ52" s="150">
        <v>0</v>
      </c>
      <c r="AK52" s="150">
        <v>0</v>
      </c>
      <c r="AL52" s="150">
        <v>0</v>
      </c>
      <c r="AM52" s="150">
        <v>0</v>
      </c>
      <c r="AN52" s="150">
        <v>0</v>
      </c>
      <c r="AO52" s="150">
        <v>1</v>
      </c>
      <c r="AP52" s="150">
        <v>0</v>
      </c>
      <c r="AQ52" s="150">
        <v>1</v>
      </c>
      <c r="AR52" s="150">
        <v>1</v>
      </c>
      <c r="AS52" s="150">
        <v>0</v>
      </c>
      <c r="AT52" s="150">
        <v>1</v>
      </c>
      <c r="AU52" s="150">
        <v>0</v>
      </c>
      <c r="AV52" s="150">
        <v>1</v>
      </c>
      <c r="AW52" s="150">
        <v>1</v>
      </c>
      <c r="AX52" s="150">
        <v>0</v>
      </c>
      <c r="AY52" s="150">
        <v>1</v>
      </c>
      <c r="AZ52" s="150">
        <v>1</v>
      </c>
      <c r="BA52" s="150">
        <v>1</v>
      </c>
      <c r="BB52" s="150">
        <v>1</v>
      </c>
      <c r="BC52" s="150">
        <v>1</v>
      </c>
      <c r="BD52" s="150">
        <v>1</v>
      </c>
      <c r="BE52" s="150">
        <v>1</v>
      </c>
      <c r="BF52" s="150">
        <v>1</v>
      </c>
      <c r="BG52" s="150">
        <v>1</v>
      </c>
      <c r="BH52" s="150">
        <v>1</v>
      </c>
      <c r="BI52" s="150">
        <v>1</v>
      </c>
      <c r="BJ52" s="150">
        <v>1</v>
      </c>
      <c r="BK52" s="150">
        <v>1</v>
      </c>
    </row>
    <row r="53" spans="1:63" ht="20.100000000000001" customHeight="1" x14ac:dyDescent="0.25">
      <c r="A53" s="255" t="s">
        <v>374</v>
      </c>
      <c r="B53" s="255"/>
      <c r="C53" s="255"/>
      <c r="D53" s="255"/>
      <c r="E53" s="255"/>
      <c r="F53" s="255"/>
      <c r="G53" s="255"/>
      <c r="H53" s="255"/>
      <c r="I53" s="255"/>
      <c r="K53" s="211" t="s">
        <v>365</v>
      </c>
      <c r="L53" s="211"/>
      <c r="M53" s="211"/>
      <c r="N53" s="207">
        <f>F106</f>
        <v>3.9769502156737652E-3</v>
      </c>
      <c r="O53" s="209" t="str">
        <f>IF(N53&lt;=0.3,"Aprovado","Revisar os elementos da amostra")</f>
        <v>Aprovado</v>
      </c>
      <c r="P53" s="1"/>
      <c r="Q53" s="1"/>
      <c r="R53" s="1"/>
      <c r="S53" s="1"/>
      <c r="V53" s="156">
        <v>1</v>
      </c>
      <c r="W53" s="150">
        <f t="shared" si="14"/>
        <v>84</v>
      </c>
      <c r="X53" s="150">
        <f t="shared" si="15"/>
        <v>3</v>
      </c>
      <c r="Y53" s="150">
        <f t="shared" si="16"/>
        <v>3</v>
      </c>
      <c r="Z53" s="150">
        <f t="shared" si="17"/>
        <v>2</v>
      </c>
      <c r="AA53" s="150">
        <f t="shared" si="18"/>
        <v>1</v>
      </c>
      <c r="AB53" s="150">
        <f t="shared" si="19"/>
        <v>0</v>
      </c>
      <c r="AC53" s="150">
        <f t="shared" si="20"/>
        <v>0</v>
      </c>
      <c r="AD53" s="150">
        <f t="shared" si="21"/>
        <v>670000</v>
      </c>
      <c r="AF53" s="150">
        <v>0</v>
      </c>
      <c r="AG53" s="150">
        <v>0</v>
      </c>
      <c r="AH53" s="150">
        <v>0</v>
      </c>
      <c r="AI53" s="150">
        <v>0</v>
      </c>
      <c r="AJ53" s="150">
        <v>0</v>
      </c>
      <c r="AK53" s="150">
        <v>1</v>
      </c>
      <c r="AL53" s="150">
        <v>0</v>
      </c>
      <c r="AM53" s="150">
        <v>0</v>
      </c>
      <c r="AN53" s="150">
        <v>0</v>
      </c>
      <c r="AO53" s="150">
        <v>0</v>
      </c>
      <c r="AP53" s="150">
        <v>0</v>
      </c>
      <c r="AQ53" s="150">
        <v>0</v>
      </c>
      <c r="AR53" s="150">
        <v>0</v>
      </c>
      <c r="AS53" s="150">
        <v>1</v>
      </c>
      <c r="AT53" s="150">
        <v>0</v>
      </c>
      <c r="AU53" s="150">
        <v>0</v>
      </c>
      <c r="AV53" s="150">
        <v>0</v>
      </c>
      <c r="AW53" s="150">
        <v>0</v>
      </c>
      <c r="AX53" s="150">
        <v>0</v>
      </c>
      <c r="AY53" s="150">
        <v>0</v>
      </c>
      <c r="AZ53" s="150">
        <v>0</v>
      </c>
      <c r="BA53" s="150">
        <v>0</v>
      </c>
      <c r="BB53" s="150">
        <v>1</v>
      </c>
      <c r="BC53" s="150">
        <v>1</v>
      </c>
      <c r="BD53" s="150">
        <v>1</v>
      </c>
      <c r="BE53" s="150">
        <v>1</v>
      </c>
      <c r="BF53" s="150">
        <v>1</v>
      </c>
      <c r="BG53" s="150">
        <v>0</v>
      </c>
      <c r="BH53" s="150">
        <v>1</v>
      </c>
      <c r="BI53" s="150">
        <v>1</v>
      </c>
      <c r="BJ53" s="150">
        <v>1</v>
      </c>
      <c r="BK53" s="150">
        <v>0</v>
      </c>
    </row>
    <row r="54" spans="1:63" ht="20.100000000000001" customHeight="1" x14ac:dyDescent="0.25">
      <c r="K54" s="212"/>
      <c r="L54" s="212"/>
      <c r="M54" s="212"/>
      <c r="N54" s="208"/>
      <c r="O54" s="210"/>
      <c r="P54" s="1"/>
      <c r="Q54" s="1"/>
      <c r="R54" s="1"/>
      <c r="S54" s="1"/>
      <c r="V54" s="156">
        <v>1</v>
      </c>
      <c r="W54" s="150">
        <f t="shared" si="14"/>
        <v>94</v>
      </c>
      <c r="X54" s="150">
        <f t="shared" si="15"/>
        <v>2</v>
      </c>
      <c r="Y54" s="150">
        <f t="shared" si="16"/>
        <v>1</v>
      </c>
      <c r="Z54" s="150">
        <f t="shared" si="17"/>
        <v>2</v>
      </c>
      <c r="AA54" s="150">
        <f t="shared" si="18"/>
        <v>1</v>
      </c>
      <c r="AB54" s="150">
        <f t="shared" si="19"/>
        <v>0</v>
      </c>
      <c r="AC54" s="150">
        <f t="shared" si="20"/>
        <v>0</v>
      </c>
      <c r="AD54" s="150">
        <f t="shared" si="21"/>
        <v>690000</v>
      </c>
    </row>
    <row r="55" spans="1:63" ht="20.100000000000001" customHeight="1" x14ac:dyDescent="0.25">
      <c r="A55" s="131" t="s">
        <v>386</v>
      </c>
      <c r="B55" s="131" t="s">
        <v>22</v>
      </c>
      <c r="C55" s="253" t="s">
        <v>45</v>
      </c>
      <c r="D55" s="253"/>
      <c r="E55" s="253" t="s">
        <v>95</v>
      </c>
      <c r="F55" s="253"/>
      <c r="K55" s="211" t="s">
        <v>366</v>
      </c>
      <c r="L55" s="211"/>
      <c r="M55" s="211"/>
      <c r="N55" s="207">
        <f>F107</f>
        <v>4.4181032284975079E-3</v>
      </c>
      <c r="O55" s="209" t="str">
        <f>IF(N55&lt;=0.3,"Aprovado","Revisar os elementos da amostra")</f>
        <v>Aprovado</v>
      </c>
      <c r="P55" s="1"/>
      <c r="Q55" s="1"/>
      <c r="R55" s="1"/>
      <c r="S55" s="1"/>
      <c r="V55" s="156">
        <v>1</v>
      </c>
      <c r="W55" s="150">
        <f t="shared" si="14"/>
        <v>94</v>
      </c>
      <c r="X55" s="150">
        <f t="shared" si="15"/>
        <v>3</v>
      </c>
      <c r="Y55" s="150">
        <f t="shared" si="16"/>
        <v>2</v>
      </c>
      <c r="Z55" s="150">
        <f t="shared" si="17"/>
        <v>2</v>
      </c>
      <c r="AA55" s="150">
        <f t="shared" si="18"/>
        <v>0</v>
      </c>
      <c r="AB55" s="150">
        <f t="shared" si="19"/>
        <v>1</v>
      </c>
      <c r="AC55" s="150">
        <f t="shared" si="20"/>
        <v>0</v>
      </c>
      <c r="AD55" s="150">
        <f t="shared" si="21"/>
        <v>700000</v>
      </c>
    </row>
    <row r="56" spans="1:63" ht="20.100000000000001" customHeight="1" x14ac:dyDescent="0.25">
      <c r="A56" s="31" t="str">
        <f>B10</f>
        <v>Área privativa</v>
      </c>
      <c r="B56" s="127">
        <v>105.72</v>
      </c>
      <c r="C56" s="220" t="str">
        <f>C589</f>
        <v>Não extrapolou</v>
      </c>
      <c r="D56" s="220"/>
      <c r="E56" s="220" t="str">
        <f>C590</f>
        <v>Admissível</v>
      </c>
      <c r="F56" s="220"/>
      <c r="K56" s="212"/>
      <c r="L56" s="212"/>
      <c r="M56" s="212"/>
      <c r="N56" s="208"/>
      <c r="O56" s="210"/>
      <c r="P56" s="1"/>
      <c r="Q56" s="1"/>
      <c r="R56" s="1"/>
      <c r="S56" s="1"/>
      <c r="V56" s="156">
        <v>1</v>
      </c>
      <c r="W56" s="150">
        <f t="shared" si="14"/>
        <v>110</v>
      </c>
      <c r="X56" s="150">
        <f t="shared" si="15"/>
        <v>3</v>
      </c>
      <c r="Y56" s="150">
        <f t="shared" si="16"/>
        <v>3</v>
      </c>
      <c r="Z56" s="150">
        <f t="shared" si="17"/>
        <v>2</v>
      </c>
      <c r="AA56" s="150">
        <f t="shared" si="18"/>
        <v>0</v>
      </c>
      <c r="AB56" s="150">
        <f t="shared" si="19"/>
        <v>0</v>
      </c>
      <c r="AC56" s="150">
        <f t="shared" si="20"/>
        <v>0</v>
      </c>
      <c r="AD56" s="150">
        <f t="shared" si="21"/>
        <v>710000</v>
      </c>
      <c r="AF56" s="150" cm="1">
        <f t="array" ref="AF56:AM63">MMULT(_xlfn.ANCHORARRAY(AF46),V46:AC77)</f>
        <v>32</v>
      </c>
      <c r="AG56" s="150">
        <v>3089</v>
      </c>
      <c r="AH56" s="150">
        <v>96</v>
      </c>
      <c r="AI56" s="150">
        <v>65</v>
      </c>
      <c r="AJ56" s="150">
        <v>65</v>
      </c>
      <c r="AK56" s="150">
        <v>20</v>
      </c>
      <c r="AL56" s="150">
        <v>19</v>
      </c>
      <c r="AM56" s="150">
        <v>10</v>
      </c>
    </row>
    <row r="57" spans="1:63" ht="20.100000000000001" customHeight="1" x14ac:dyDescent="0.25">
      <c r="A57" s="31" t="str">
        <f>C10</f>
        <v>Quartos</v>
      </c>
      <c r="B57" s="100">
        <v>3</v>
      </c>
      <c r="C57" s="220" t="str">
        <f>D589</f>
        <v>Não extrapolou</v>
      </c>
      <c r="D57" s="220"/>
      <c r="E57" s="220" t="str">
        <f>D590</f>
        <v>Admissível</v>
      </c>
      <c r="F57" s="220"/>
      <c r="K57" s="211" t="s">
        <v>367</v>
      </c>
      <c r="L57" s="211"/>
      <c r="M57" s="211"/>
      <c r="N57" s="207">
        <f>F108</f>
        <v>3.7299955570890317E-22</v>
      </c>
      <c r="O57" s="209" t="str">
        <f>IF(N57&lt;=0.3,"Aprovado","Revisar os elementos da amostra")</f>
        <v>Aprovado</v>
      </c>
      <c r="P57" s="1"/>
      <c r="Q57" s="1"/>
      <c r="R57" s="1"/>
      <c r="S57" s="1"/>
      <c r="V57" s="156">
        <v>1</v>
      </c>
      <c r="W57" s="150">
        <f t="shared" si="14"/>
        <v>94</v>
      </c>
      <c r="X57" s="150">
        <f t="shared" si="15"/>
        <v>3</v>
      </c>
      <c r="Y57" s="150">
        <f t="shared" si="16"/>
        <v>2</v>
      </c>
      <c r="Z57" s="150">
        <f t="shared" si="17"/>
        <v>2</v>
      </c>
      <c r="AA57" s="150">
        <f t="shared" si="18"/>
        <v>1</v>
      </c>
      <c r="AB57" s="150">
        <f t="shared" si="19"/>
        <v>1</v>
      </c>
      <c r="AC57" s="150">
        <f t="shared" si="20"/>
        <v>0</v>
      </c>
      <c r="AD57" s="150">
        <f t="shared" si="21"/>
        <v>740000</v>
      </c>
      <c r="AF57" s="150">
        <v>3089</v>
      </c>
      <c r="AG57" s="150">
        <v>302203</v>
      </c>
      <c r="AH57" s="150">
        <v>9285</v>
      </c>
      <c r="AI57" s="150">
        <v>6386</v>
      </c>
      <c r="AJ57" s="150">
        <v>6324</v>
      </c>
      <c r="AK57" s="150">
        <v>1966</v>
      </c>
      <c r="AL57" s="150">
        <v>1913</v>
      </c>
      <c r="AM57" s="150">
        <v>965</v>
      </c>
    </row>
    <row r="58" spans="1:63" ht="20.100000000000001" customHeight="1" x14ac:dyDescent="0.25">
      <c r="A58" s="31" t="str">
        <f>D10</f>
        <v>Suítes</v>
      </c>
      <c r="B58" s="100">
        <v>2</v>
      </c>
      <c r="C58" s="220" t="str">
        <f>E589</f>
        <v>Não extrapolou</v>
      </c>
      <c r="D58" s="220"/>
      <c r="E58" s="220" t="str">
        <f>E590</f>
        <v>Admissível</v>
      </c>
      <c r="F58" s="220"/>
      <c r="K58" s="212"/>
      <c r="L58" s="212"/>
      <c r="M58" s="212"/>
      <c r="N58" s="208"/>
      <c r="O58" s="210"/>
      <c r="P58" s="1"/>
      <c r="Q58" s="1"/>
      <c r="R58" s="1"/>
      <c r="S58" s="1"/>
      <c r="V58" s="156">
        <v>1</v>
      </c>
      <c r="W58" s="150">
        <f t="shared" si="14"/>
        <v>94</v>
      </c>
      <c r="X58" s="150">
        <f t="shared" si="15"/>
        <v>3</v>
      </c>
      <c r="Y58" s="150">
        <f t="shared" si="16"/>
        <v>2</v>
      </c>
      <c r="Z58" s="150">
        <f t="shared" si="17"/>
        <v>2</v>
      </c>
      <c r="AA58" s="150">
        <f t="shared" si="18"/>
        <v>1</v>
      </c>
      <c r="AB58" s="150">
        <f t="shared" si="19"/>
        <v>1</v>
      </c>
      <c r="AC58" s="150">
        <f t="shared" si="20"/>
        <v>0</v>
      </c>
      <c r="AD58" s="150">
        <f t="shared" si="21"/>
        <v>740000</v>
      </c>
      <c r="AF58" s="150">
        <v>96</v>
      </c>
      <c r="AG58" s="150">
        <v>9285</v>
      </c>
      <c r="AH58" s="150">
        <v>296</v>
      </c>
      <c r="AI58" s="150">
        <v>200</v>
      </c>
      <c r="AJ58" s="150">
        <v>196</v>
      </c>
      <c r="AK58" s="150">
        <v>61</v>
      </c>
      <c r="AL58" s="150">
        <v>59</v>
      </c>
      <c r="AM58" s="150">
        <v>33</v>
      </c>
    </row>
    <row r="59" spans="1:63" ht="20.100000000000001" customHeight="1" x14ac:dyDescent="0.25">
      <c r="A59" s="31" t="str">
        <f>E10</f>
        <v>Vagas na garagem</v>
      </c>
      <c r="B59" s="100">
        <v>2</v>
      </c>
      <c r="C59" s="220" t="str">
        <f>F589</f>
        <v>Não extrapolou</v>
      </c>
      <c r="D59" s="220"/>
      <c r="E59" s="220" t="str">
        <f>F590</f>
        <v>Admissível</v>
      </c>
      <c r="F59" s="220"/>
      <c r="K59" s="211" t="s">
        <v>368</v>
      </c>
      <c r="L59" s="211"/>
      <c r="M59" s="211"/>
      <c r="N59" s="207">
        <f>F109</f>
        <v>3.281167951536025E-21</v>
      </c>
      <c r="O59" s="209" t="str">
        <f>IF(N59&lt;=0.3,"Aprovado","Revisar os elementos da amostra")</f>
        <v>Aprovado</v>
      </c>
      <c r="P59" s="1"/>
      <c r="Q59" s="1"/>
      <c r="R59" s="1"/>
      <c r="S59" s="1"/>
      <c r="V59" s="156">
        <v>1</v>
      </c>
      <c r="W59" s="150">
        <f t="shared" si="14"/>
        <v>95</v>
      </c>
      <c r="X59" s="150">
        <f t="shared" si="15"/>
        <v>3</v>
      </c>
      <c r="Y59" s="150">
        <f t="shared" si="16"/>
        <v>1</v>
      </c>
      <c r="Z59" s="150">
        <f t="shared" si="17"/>
        <v>2</v>
      </c>
      <c r="AA59" s="150">
        <f t="shared" si="18"/>
        <v>1</v>
      </c>
      <c r="AB59" s="150">
        <f t="shared" si="19"/>
        <v>0</v>
      </c>
      <c r="AC59" s="150">
        <f t="shared" si="20"/>
        <v>1</v>
      </c>
      <c r="AD59" s="150">
        <f t="shared" si="21"/>
        <v>740000</v>
      </c>
      <c r="AF59" s="150">
        <v>65</v>
      </c>
      <c r="AG59" s="150">
        <v>6386</v>
      </c>
      <c r="AH59" s="150">
        <v>200</v>
      </c>
      <c r="AI59" s="150">
        <v>151</v>
      </c>
      <c r="AJ59" s="150">
        <v>134</v>
      </c>
      <c r="AK59" s="150">
        <v>42</v>
      </c>
      <c r="AL59" s="150">
        <v>42</v>
      </c>
      <c r="AM59" s="150">
        <v>20</v>
      </c>
    </row>
    <row r="60" spans="1:63" ht="20.100000000000001" customHeight="1" x14ac:dyDescent="0.25">
      <c r="A60" s="31" t="str">
        <f>F10</f>
        <v>Piscina</v>
      </c>
      <c r="B60" s="100">
        <v>1</v>
      </c>
      <c r="C60" s="245" t="s">
        <v>387</v>
      </c>
      <c r="D60" s="246"/>
      <c r="E60" s="246"/>
      <c r="F60" s="247"/>
      <c r="K60" s="212"/>
      <c r="L60" s="212"/>
      <c r="M60" s="212"/>
      <c r="N60" s="208"/>
      <c r="O60" s="210"/>
      <c r="P60" s="1"/>
      <c r="Q60" s="1"/>
      <c r="R60" s="1"/>
      <c r="S60" s="1"/>
      <c r="V60" s="156">
        <v>1</v>
      </c>
      <c r="W60" s="150">
        <f t="shared" si="14"/>
        <v>94</v>
      </c>
      <c r="X60" s="150">
        <f t="shared" si="15"/>
        <v>3</v>
      </c>
      <c r="Y60" s="150">
        <f t="shared" si="16"/>
        <v>2</v>
      </c>
      <c r="Z60" s="150">
        <f t="shared" si="17"/>
        <v>2</v>
      </c>
      <c r="AA60" s="150">
        <f t="shared" si="18"/>
        <v>1</v>
      </c>
      <c r="AB60" s="150">
        <f t="shared" si="19"/>
        <v>1</v>
      </c>
      <c r="AC60" s="150">
        <f t="shared" si="20"/>
        <v>0</v>
      </c>
      <c r="AD60" s="150">
        <f t="shared" si="21"/>
        <v>740000</v>
      </c>
      <c r="AF60" s="150">
        <v>65</v>
      </c>
      <c r="AG60" s="150">
        <v>6324</v>
      </c>
      <c r="AH60" s="150">
        <v>196</v>
      </c>
      <c r="AI60" s="150">
        <v>134</v>
      </c>
      <c r="AJ60" s="150">
        <v>135</v>
      </c>
      <c r="AK60" s="150">
        <v>41</v>
      </c>
      <c r="AL60" s="150">
        <v>40</v>
      </c>
      <c r="AM60" s="150">
        <v>21</v>
      </c>
    </row>
    <row r="61" spans="1:63" ht="20.100000000000001" customHeight="1" x14ac:dyDescent="0.25">
      <c r="A61" s="31" t="str">
        <f>G10</f>
        <v>Espaço social</v>
      </c>
      <c r="B61" s="100">
        <v>1</v>
      </c>
      <c r="C61" s="248"/>
      <c r="D61" s="221"/>
      <c r="E61" s="221"/>
      <c r="F61" s="249"/>
      <c r="K61" s="211" t="s">
        <v>369</v>
      </c>
      <c r="L61" s="211"/>
      <c r="M61" s="211"/>
      <c r="N61" s="207">
        <f>F110</f>
        <v>8.9812006253006122E-21</v>
      </c>
      <c r="O61" s="209" t="str">
        <f>IF(N61&lt;=0.3,"Aprovado","Revisar os elementos da amostra")</f>
        <v>Aprovado</v>
      </c>
      <c r="P61" s="1"/>
      <c r="Q61" s="1"/>
      <c r="R61" s="1"/>
      <c r="S61" s="1"/>
      <c r="V61" s="156">
        <v>1</v>
      </c>
      <c r="W61" s="150">
        <f t="shared" si="14"/>
        <v>105</v>
      </c>
      <c r="X61" s="150">
        <f t="shared" si="15"/>
        <v>3</v>
      </c>
      <c r="Y61" s="150">
        <f t="shared" si="16"/>
        <v>3</v>
      </c>
      <c r="Z61" s="150">
        <f t="shared" si="17"/>
        <v>2</v>
      </c>
      <c r="AA61" s="150">
        <f t="shared" si="18"/>
        <v>1</v>
      </c>
      <c r="AB61" s="150">
        <f t="shared" si="19"/>
        <v>0</v>
      </c>
      <c r="AC61" s="150">
        <f t="shared" si="20"/>
        <v>0</v>
      </c>
      <c r="AD61" s="150">
        <f t="shared" si="21"/>
        <v>740000</v>
      </c>
      <c r="AF61" s="150">
        <v>20</v>
      </c>
      <c r="AG61" s="150">
        <v>1966</v>
      </c>
      <c r="AH61" s="150">
        <v>61</v>
      </c>
      <c r="AI61" s="150">
        <v>42</v>
      </c>
      <c r="AJ61" s="150">
        <v>41</v>
      </c>
      <c r="AK61" s="150">
        <v>20</v>
      </c>
      <c r="AL61" s="150">
        <v>15</v>
      </c>
      <c r="AM61" s="150">
        <v>8</v>
      </c>
    </row>
    <row r="62" spans="1:63" ht="20.100000000000001" customHeight="1" x14ac:dyDescent="0.25">
      <c r="A62" s="31" t="str">
        <f>H10</f>
        <v>Academia</v>
      </c>
      <c r="B62" s="100">
        <v>1</v>
      </c>
      <c r="C62" s="250"/>
      <c r="D62" s="222"/>
      <c r="E62" s="222"/>
      <c r="F62" s="251"/>
      <c r="K62" s="212"/>
      <c r="L62" s="212"/>
      <c r="M62" s="212"/>
      <c r="N62" s="208"/>
      <c r="O62" s="210"/>
      <c r="P62" s="1"/>
      <c r="Q62" s="1"/>
      <c r="R62" s="1"/>
      <c r="S62" s="1"/>
      <c r="V62" s="156">
        <v>1</v>
      </c>
      <c r="W62" s="150">
        <f t="shared" si="14"/>
        <v>94</v>
      </c>
      <c r="X62" s="150">
        <f t="shared" si="15"/>
        <v>3</v>
      </c>
      <c r="Y62" s="150">
        <f t="shared" si="16"/>
        <v>3</v>
      </c>
      <c r="Z62" s="150">
        <f t="shared" si="17"/>
        <v>2</v>
      </c>
      <c r="AA62" s="150">
        <f t="shared" si="18"/>
        <v>1</v>
      </c>
      <c r="AB62" s="150">
        <f t="shared" si="19"/>
        <v>1</v>
      </c>
      <c r="AC62" s="150">
        <f t="shared" si="20"/>
        <v>0</v>
      </c>
      <c r="AD62" s="150">
        <f t="shared" si="21"/>
        <v>750000</v>
      </c>
      <c r="AF62" s="150">
        <v>19</v>
      </c>
      <c r="AG62" s="150">
        <v>1913</v>
      </c>
      <c r="AH62" s="150">
        <v>59</v>
      </c>
      <c r="AI62" s="150">
        <v>42</v>
      </c>
      <c r="AJ62" s="150">
        <v>40</v>
      </c>
      <c r="AK62" s="150">
        <v>15</v>
      </c>
      <c r="AL62" s="150">
        <v>19</v>
      </c>
      <c r="AM62" s="150">
        <v>8</v>
      </c>
    </row>
    <row r="63" spans="1:63" ht="20.100000000000001" customHeight="1" x14ac:dyDescent="0.25">
      <c r="K63" s="211" t="s">
        <v>189</v>
      </c>
      <c r="L63" s="211"/>
      <c r="M63" s="211"/>
      <c r="N63" s="207">
        <f>H640</f>
        <v>3.9946787505840513E-3</v>
      </c>
      <c r="O63" s="209" t="str">
        <f>IF(N63&lt;=0.5,"Aprovado","Revisar os elementos da amostra")</f>
        <v>Aprovado</v>
      </c>
      <c r="P63" s="1"/>
      <c r="Q63" s="1"/>
      <c r="R63" s="1"/>
      <c r="S63" s="1"/>
      <c r="V63" s="156">
        <v>1</v>
      </c>
      <c r="W63" s="150">
        <f t="shared" si="14"/>
        <v>95</v>
      </c>
      <c r="X63" s="150">
        <f t="shared" si="15"/>
        <v>3</v>
      </c>
      <c r="Y63" s="150">
        <f t="shared" si="16"/>
        <v>3</v>
      </c>
      <c r="Z63" s="150">
        <f t="shared" si="17"/>
        <v>2</v>
      </c>
      <c r="AA63" s="150">
        <f t="shared" si="18"/>
        <v>1</v>
      </c>
      <c r="AB63" s="150">
        <f t="shared" si="19"/>
        <v>1</v>
      </c>
      <c r="AC63" s="150">
        <f t="shared" si="20"/>
        <v>0</v>
      </c>
      <c r="AD63" s="150">
        <f t="shared" si="21"/>
        <v>750000</v>
      </c>
      <c r="AF63" s="150">
        <v>10</v>
      </c>
      <c r="AG63" s="150">
        <v>965</v>
      </c>
      <c r="AH63" s="150">
        <v>33</v>
      </c>
      <c r="AI63" s="150">
        <v>20</v>
      </c>
      <c r="AJ63" s="150">
        <v>21</v>
      </c>
      <c r="AK63" s="150">
        <v>8</v>
      </c>
      <c r="AL63" s="150">
        <v>8</v>
      </c>
      <c r="AM63" s="150">
        <v>10</v>
      </c>
    </row>
    <row r="64" spans="1:63" ht="20.100000000000001" customHeight="1" x14ac:dyDescent="0.25">
      <c r="K64" s="212"/>
      <c r="L64" s="212"/>
      <c r="M64" s="212"/>
      <c r="N64" s="208"/>
      <c r="O64" s="210"/>
      <c r="P64" s="1"/>
      <c r="Q64" s="1"/>
      <c r="R64" s="1"/>
      <c r="S64" s="1"/>
      <c r="V64" s="156">
        <v>1</v>
      </c>
      <c r="W64" s="150">
        <f t="shared" si="14"/>
        <v>110</v>
      </c>
      <c r="X64" s="150">
        <f t="shared" si="15"/>
        <v>3</v>
      </c>
      <c r="Y64" s="150">
        <f t="shared" si="16"/>
        <v>2</v>
      </c>
      <c r="Z64" s="150">
        <f t="shared" si="17"/>
        <v>2</v>
      </c>
      <c r="AA64" s="150">
        <f t="shared" si="18"/>
        <v>1</v>
      </c>
      <c r="AB64" s="150">
        <f t="shared" si="19"/>
        <v>0</v>
      </c>
      <c r="AC64" s="150">
        <f t="shared" si="20"/>
        <v>0</v>
      </c>
      <c r="AD64" s="150">
        <f t="shared" si="21"/>
        <v>750000</v>
      </c>
    </row>
    <row r="65" spans="1:49" ht="20.100000000000001" customHeight="1" x14ac:dyDescent="0.25">
      <c r="A65" s="121" t="s">
        <v>143</v>
      </c>
      <c r="B65" s="121"/>
      <c r="C65" s="121"/>
      <c r="D65" s="121"/>
      <c r="E65" s="121"/>
      <c r="F65" s="121"/>
      <c r="G65" s="121"/>
      <c r="H65" s="121"/>
      <c r="I65" s="121"/>
      <c r="V65" s="156">
        <v>1</v>
      </c>
      <c r="W65" s="150">
        <f t="shared" si="14"/>
        <v>101</v>
      </c>
      <c r="X65" s="150">
        <f t="shared" si="15"/>
        <v>2</v>
      </c>
      <c r="Y65" s="150">
        <f t="shared" si="16"/>
        <v>1</v>
      </c>
      <c r="Z65" s="150">
        <f t="shared" si="17"/>
        <v>2</v>
      </c>
      <c r="AA65" s="150">
        <f t="shared" si="18"/>
        <v>1</v>
      </c>
      <c r="AB65" s="150">
        <f t="shared" si="19"/>
        <v>1</v>
      </c>
      <c r="AC65" s="150">
        <f t="shared" si="20"/>
        <v>0</v>
      </c>
      <c r="AD65" s="150">
        <f t="shared" si="21"/>
        <v>760000</v>
      </c>
    </row>
    <row r="66" spans="1:49" ht="20.100000000000001" customHeight="1" x14ac:dyDescent="0.25">
      <c r="V66" s="156">
        <v>1</v>
      </c>
      <c r="W66" s="150">
        <f t="shared" si="14"/>
        <v>101</v>
      </c>
      <c r="X66" s="150">
        <f t="shared" si="15"/>
        <v>3</v>
      </c>
      <c r="Y66" s="150">
        <f t="shared" si="16"/>
        <v>3</v>
      </c>
      <c r="Z66" s="150">
        <f t="shared" si="17"/>
        <v>2</v>
      </c>
      <c r="AA66" s="150">
        <f t="shared" si="18"/>
        <v>1</v>
      </c>
      <c r="AB66" s="150">
        <f t="shared" si="19"/>
        <v>1</v>
      </c>
      <c r="AC66" s="150">
        <f t="shared" si="20"/>
        <v>0</v>
      </c>
      <c r="AD66" s="150">
        <f t="shared" si="21"/>
        <v>770000</v>
      </c>
      <c r="AF66" s="150" cm="1">
        <f t="array" ref="AF66:AM73">MINVERSE(_xlfn.ANCHORARRAY(AF56))</f>
        <v>4.3813130742994604</v>
      </c>
      <c r="AG66" s="150">
        <v>-2.8110467880818731E-2</v>
      </c>
      <c r="AH66" s="150">
        <v>-0.50057745146960109</v>
      </c>
      <c r="AI66" s="150">
        <v>0.17537007647192598</v>
      </c>
      <c r="AJ66" s="150">
        <v>-0.33503356931367573</v>
      </c>
      <c r="AK66" s="150">
        <v>-6.1089039478757073E-2</v>
      </c>
      <c r="AL66" s="150">
        <v>0.31245615174234953</v>
      </c>
      <c r="AM66" s="150">
        <v>0.13498931885322296</v>
      </c>
    </row>
    <row r="67" spans="1:49" ht="20.100000000000001" customHeight="1" thickBot="1" x14ac:dyDescent="0.3">
      <c r="A67" s="132"/>
      <c r="B67" s="132" t="str">
        <f t="shared" ref="B67:H67" si="26">B10</f>
        <v>Área privativa</v>
      </c>
      <c r="C67" s="132" t="str">
        <f t="shared" si="26"/>
        <v>Quartos</v>
      </c>
      <c r="D67" s="132" t="str">
        <f t="shared" si="26"/>
        <v>Suítes</v>
      </c>
      <c r="E67" s="132" t="str">
        <f t="shared" si="26"/>
        <v>Vagas na garagem</v>
      </c>
      <c r="F67" s="132" t="str">
        <f t="shared" si="26"/>
        <v>Piscina</v>
      </c>
      <c r="G67" s="132" t="str">
        <f t="shared" si="26"/>
        <v>Espaço social</v>
      </c>
      <c r="H67" s="132" t="str">
        <f t="shared" si="26"/>
        <v>Academia</v>
      </c>
      <c r="K67" s="157"/>
      <c r="L67" s="157"/>
      <c r="V67" s="156">
        <v>1</v>
      </c>
      <c r="W67" s="150">
        <f t="shared" si="14"/>
        <v>115</v>
      </c>
      <c r="X67" s="150">
        <f t="shared" si="15"/>
        <v>3</v>
      </c>
      <c r="Y67" s="150">
        <f t="shared" si="16"/>
        <v>2</v>
      </c>
      <c r="Z67" s="150">
        <f t="shared" si="17"/>
        <v>2</v>
      </c>
      <c r="AA67" s="150">
        <f t="shared" si="18"/>
        <v>0</v>
      </c>
      <c r="AB67" s="150">
        <f t="shared" si="19"/>
        <v>1</v>
      </c>
      <c r="AC67" s="150">
        <f t="shared" si="20"/>
        <v>0</v>
      </c>
      <c r="AD67" s="150">
        <f t="shared" si="21"/>
        <v>770000</v>
      </c>
      <c r="AF67" s="150">
        <v>-2.8110467880818609E-2</v>
      </c>
      <c r="AG67" s="150">
        <v>4.1218241146096603E-4</v>
      </c>
      <c r="AH67" s="150">
        <v>1.1528522289467494E-3</v>
      </c>
      <c r="AI67" s="150">
        <v>-1.6326367275503214E-3</v>
      </c>
      <c r="AJ67" s="150">
        <v>-4.9407240738005382E-3</v>
      </c>
      <c r="AK67" s="150">
        <v>-5.5688632451184191E-4</v>
      </c>
      <c r="AL67" s="150">
        <v>-2.9210628279634139E-3</v>
      </c>
      <c r="AM67" s="150">
        <v>9.5360615137308168E-4</v>
      </c>
    </row>
    <row r="68" spans="1:49" ht="20.100000000000001" customHeight="1" x14ac:dyDescent="0.25">
      <c r="A68" s="43" t="str">
        <f>B10</f>
        <v>Área privativa</v>
      </c>
      <c r="B68" s="122">
        <v>1</v>
      </c>
      <c r="C68" s="122"/>
      <c r="D68" s="122"/>
      <c r="E68" s="122"/>
      <c r="F68" s="122"/>
      <c r="G68" s="122"/>
      <c r="H68" s="122"/>
      <c r="K68" s="157"/>
      <c r="L68" s="157"/>
      <c r="V68" s="156">
        <v>1</v>
      </c>
      <c r="W68" s="150">
        <f t="shared" si="14"/>
        <v>105</v>
      </c>
      <c r="X68" s="150">
        <f t="shared" si="15"/>
        <v>3</v>
      </c>
      <c r="Y68" s="150">
        <f t="shared" si="16"/>
        <v>3</v>
      </c>
      <c r="Z68" s="150">
        <f t="shared" si="17"/>
        <v>2</v>
      </c>
      <c r="AA68" s="150">
        <f t="shared" si="18"/>
        <v>0</v>
      </c>
      <c r="AB68" s="150">
        <f t="shared" si="19"/>
        <v>1</v>
      </c>
      <c r="AC68" s="150">
        <f t="shared" si="20"/>
        <v>1</v>
      </c>
      <c r="AD68" s="150">
        <f t="shared" si="21"/>
        <v>780000</v>
      </c>
      <c r="AF68" s="150">
        <v>-0.50057745146960098</v>
      </c>
      <c r="AG68" s="150">
        <v>1.1528522289467932E-3</v>
      </c>
      <c r="AH68" s="150">
        <v>0.19256333298860923</v>
      </c>
      <c r="AI68" s="150">
        <v>-5.4334587319306418E-2</v>
      </c>
      <c r="AJ68" s="150">
        <v>-2.3368066011337767E-2</v>
      </c>
      <c r="AK68" s="150">
        <v>4.6419721514460366E-3</v>
      </c>
      <c r="AL68" s="150">
        <v>-1.3626955653077347E-2</v>
      </c>
      <c r="AM68" s="150">
        <v>-8.1201687422447891E-2</v>
      </c>
    </row>
    <row r="69" spans="1:49" ht="20.100000000000001" customHeight="1" x14ac:dyDescent="0.25">
      <c r="A69" s="39" t="str">
        <f>C10</f>
        <v>Quartos</v>
      </c>
      <c r="B69" s="123">
        <f>CORREL(B11:B42,C11:C42)</f>
        <v>0.10039780877976152</v>
      </c>
      <c r="C69" s="123">
        <v>1</v>
      </c>
      <c r="D69" s="123"/>
      <c r="E69" s="123"/>
      <c r="F69" s="123"/>
      <c r="G69" s="123"/>
      <c r="H69" s="123"/>
      <c r="V69" s="156">
        <v>1</v>
      </c>
      <c r="W69" s="150">
        <f t="shared" si="14"/>
        <v>94</v>
      </c>
      <c r="X69" s="150">
        <f t="shared" si="15"/>
        <v>3</v>
      </c>
      <c r="Y69" s="150">
        <f t="shared" si="16"/>
        <v>1</v>
      </c>
      <c r="Z69" s="150">
        <f t="shared" si="17"/>
        <v>2</v>
      </c>
      <c r="AA69" s="150">
        <f t="shared" si="18"/>
        <v>1</v>
      </c>
      <c r="AB69" s="150">
        <f t="shared" si="19"/>
        <v>1</v>
      </c>
      <c r="AC69" s="150">
        <f t="shared" si="20"/>
        <v>1</v>
      </c>
      <c r="AD69" s="150">
        <f t="shared" si="21"/>
        <v>790000</v>
      </c>
      <c r="AF69" s="150">
        <v>0.17537007647192715</v>
      </c>
      <c r="AG69" s="150">
        <v>-1.6326367275503466E-3</v>
      </c>
      <c r="AH69" s="150">
        <v>-5.4334587319306536E-2</v>
      </c>
      <c r="AI69" s="150">
        <v>8.0231355061510565E-2</v>
      </c>
      <c r="AJ69" s="150">
        <v>-9.8720545119256511E-3</v>
      </c>
      <c r="AK69" s="150">
        <v>-2.396325370320424E-3</v>
      </c>
      <c r="AL69" s="150">
        <v>-1.0420631522595515E-2</v>
      </c>
      <c r="AM69" s="150">
        <v>3.2005675756748397E-2</v>
      </c>
    </row>
    <row r="70" spans="1:49" ht="20.100000000000001" customHeight="1" x14ac:dyDescent="0.25">
      <c r="A70" s="43" t="str">
        <f>D10</f>
        <v>Suítes</v>
      </c>
      <c r="B70" s="122">
        <f>CORREL(B11:B42,D11:D42)</f>
        <v>0.40376669902253975</v>
      </c>
      <c r="C70" s="122">
        <f>CORREL(C11:C42,D11:D42)</f>
        <v>0.40588747923409946</v>
      </c>
      <c r="D70" s="122">
        <v>1</v>
      </c>
      <c r="E70" s="122"/>
      <c r="F70" s="122"/>
      <c r="G70" s="122"/>
      <c r="H70" s="122"/>
      <c r="V70" s="156">
        <v>1</v>
      </c>
      <c r="W70" s="150">
        <f t="shared" si="14"/>
        <v>96</v>
      </c>
      <c r="X70" s="150">
        <f t="shared" si="15"/>
        <v>3</v>
      </c>
      <c r="Y70" s="150">
        <f t="shared" si="16"/>
        <v>2</v>
      </c>
      <c r="Z70" s="150">
        <f t="shared" si="17"/>
        <v>2</v>
      </c>
      <c r="AA70" s="150">
        <f t="shared" si="18"/>
        <v>1</v>
      </c>
      <c r="AB70" s="150">
        <f t="shared" si="19"/>
        <v>1</v>
      </c>
      <c r="AC70" s="150">
        <f t="shared" si="20"/>
        <v>1</v>
      </c>
      <c r="AD70" s="150">
        <f t="shared" si="21"/>
        <v>800000</v>
      </c>
      <c r="AF70" s="150">
        <v>-0.33503356931368222</v>
      </c>
      <c r="AG70" s="150">
        <v>-4.9407240738005183E-3</v>
      </c>
      <c r="AH70" s="150">
        <v>-2.3368066011335571E-2</v>
      </c>
      <c r="AI70" s="150">
        <v>-9.8720545119264213E-3</v>
      </c>
      <c r="AJ70" s="150">
        <v>0.44858196150607643</v>
      </c>
      <c r="AK70" s="150">
        <v>2.2525731317532261E-2</v>
      </c>
      <c r="AL70" s="150">
        <v>-2.0604364788510077E-2</v>
      </c>
      <c r="AM70" s="150">
        <v>-3.4887043089285766E-2</v>
      </c>
    </row>
    <row r="71" spans="1:49" ht="20.100000000000001" customHeight="1" x14ac:dyDescent="0.25">
      <c r="A71" s="39" t="str">
        <f>E10</f>
        <v>Vagas na garagem</v>
      </c>
      <c r="B71" s="123">
        <f>CORREL(B11:B42,E11:E42)</f>
        <v>0.45294017726341756</v>
      </c>
      <c r="C71" s="123">
        <f>CORREL(C11:C42,E11:E42)</f>
        <v>0.20519567041703082</v>
      </c>
      <c r="D71" s="123">
        <f>CORREL(D11:D42,E11:E42)</f>
        <v>0.26235201325825708</v>
      </c>
      <c r="E71" s="123">
        <v>1</v>
      </c>
      <c r="F71" s="123"/>
      <c r="G71" s="123"/>
      <c r="H71" s="123"/>
      <c r="V71" s="156">
        <v>1</v>
      </c>
      <c r="W71" s="150">
        <f t="shared" si="14"/>
        <v>95</v>
      </c>
      <c r="X71" s="150">
        <f t="shared" si="15"/>
        <v>4</v>
      </c>
      <c r="Y71" s="150">
        <f t="shared" si="16"/>
        <v>2</v>
      </c>
      <c r="Z71" s="150">
        <f t="shared" si="17"/>
        <v>3</v>
      </c>
      <c r="AA71" s="150">
        <f t="shared" si="18"/>
        <v>1</v>
      </c>
      <c r="AB71" s="150">
        <f t="shared" si="19"/>
        <v>1</v>
      </c>
      <c r="AC71" s="150">
        <f t="shared" si="20"/>
        <v>1</v>
      </c>
      <c r="AD71" s="150">
        <f t="shared" si="21"/>
        <v>800000</v>
      </c>
      <c r="AF71" s="150">
        <v>-6.1089039478758378E-2</v>
      </c>
      <c r="AG71" s="150">
        <v>-5.5688632451184018E-4</v>
      </c>
      <c r="AH71" s="150">
        <v>4.6419721514461285E-3</v>
      </c>
      <c r="AI71" s="150">
        <v>-2.3963253703204023E-3</v>
      </c>
      <c r="AJ71" s="150">
        <v>2.2525731317532667E-2</v>
      </c>
      <c r="AK71" s="150">
        <v>0.16554283776138734</v>
      </c>
      <c r="AL71" s="150">
        <v>-5.7770037562631008E-2</v>
      </c>
      <c r="AM71" s="150">
        <v>-2.9219563490804148E-2</v>
      </c>
    </row>
    <row r="72" spans="1:49" ht="20.100000000000001" customHeight="1" x14ac:dyDescent="0.25">
      <c r="A72" s="43" t="str">
        <f>F10</f>
        <v>Piscina</v>
      </c>
      <c r="B72" s="122">
        <f>CORREL(B11:B42,F11:F42)</f>
        <v>0.20378046058541571</v>
      </c>
      <c r="C72" s="122">
        <f>CORREL(C11:C42,F11:F42)</f>
        <v>0.12909944487358055</v>
      </c>
      <c r="D72" s="122">
        <f>CORREL(D11:D42,F11:F42)</f>
        <v>0.11527966615057024</v>
      </c>
      <c r="E72" s="122">
        <f>CORREL(E11:E42,F11:F42)</f>
        <v>7.9471941423902639E-2</v>
      </c>
      <c r="F72" s="122">
        <v>1</v>
      </c>
      <c r="G72" s="122"/>
      <c r="H72" s="122"/>
      <c r="V72" s="156">
        <v>1</v>
      </c>
      <c r="W72" s="150">
        <f t="shared" si="14"/>
        <v>96</v>
      </c>
      <c r="X72" s="150">
        <f t="shared" si="15"/>
        <v>3</v>
      </c>
      <c r="Y72" s="150">
        <f t="shared" si="16"/>
        <v>3</v>
      </c>
      <c r="Z72" s="150">
        <f t="shared" si="17"/>
        <v>2</v>
      </c>
      <c r="AA72" s="150">
        <f t="shared" si="18"/>
        <v>1</v>
      </c>
      <c r="AB72" s="150">
        <f t="shared" si="19"/>
        <v>1</v>
      </c>
      <c r="AC72" s="150">
        <f t="shared" si="20"/>
        <v>1</v>
      </c>
      <c r="AD72" s="150">
        <f t="shared" si="21"/>
        <v>800000</v>
      </c>
      <c r="AF72" s="150">
        <v>0.31245615174234809</v>
      </c>
      <c r="AG72" s="150">
        <v>-2.9210628279633961E-3</v>
      </c>
      <c r="AH72" s="150">
        <v>-1.3626955653077019E-2</v>
      </c>
      <c r="AI72" s="150">
        <v>-1.0420631522595787E-2</v>
      </c>
      <c r="AJ72" s="150">
        <v>-2.0604364788510399E-2</v>
      </c>
      <c r="AK72" s="150">
        <v>-5.7770037562630952E-2</v>
      </c>
      <c r="AL72" s="150">
        <v>0.2052328394881171</v>
      </c>
      <c r="AM72" s="150">
        <v>-3.9464447628051645E-2</v>
      </c>
    </row>
    <row r="73" spans="1:49" ht="20.100000000000001" customHeight="1" x14ac:dyDescent="0.25">
      <c r="A73" s="39" t="str">
        <f>G10</f>
        <v>Espaço social</v>
      </c>
      <c r="B73" s="123">
        <f>CORREL(B11:B42,G11:G42)</f>
        <v>0.44805841612739727</v>
      </c>
      <c r="C73" s="123">
        <f>CORREL(C11:C42,G11:G42)</f>
        <v>0.25451390519031108</v>
      </c>
      <c r="D73" s="123">
        <f>CORREL(D11:D42,G11:G42)</f>
        <v>0.28150342018604235</v>
      </c>
      <c r="E73" s="123">
        <f>CORREL(E11:E42,G11:G42)</f>
        <v>0.29376647665865163</v>
      </c>
      <c r="F73" s="123">
        <f>CORREL(F11:F42,G11:G42)</f>
        <v>0.41072004840845344</v>
      </c>
      <c r="G73" s="123">
        <v>1</v>
      </c>
      <c r="H73" s="123"/>
      <c r="V73" s="156">
        <v>1</v>
      </c>
      <c r="W73" s="150">
        <f t="shared" si="14"/>
        <v>121</v>
      </c>
      <c r="X73" s="150">
        <f t="shared" si="15"/>
        <v>3</v>
      </c>
      <c r="Y73" s="150">
        <f t="shared" si="16"/>
        <v>3</v>
      </c>
      <c r="Z73" s="150">
        <f t="shared" si="17"/>
        <v>3</v>
      </c>
      <c r="AA73" s="150">
        <f t="shared" si="18"/>
        <v>0</v>
      </c>
      <c r="AB73" s="150">
        <f t="shared" si="19"/>
        <v>1</v>
      </c>
      <c r="AC73" s="150">
        <f t="shared" si="20"/>
        <v>0</v>
      </c>
      <c r="AD73" s="150">
        <f t="shared" si="21"/>
        <v>800000</v>
      </c>
      <c r="AF73" s="150">
        <v>0.13498931885322413</v>
      </c>
      <c r="AG73" s="150">
        <v>9.5360615137305609E-4</v>
      </c>
      <c r="AH73" s="150">
        <v>-8.1201687422448252E-2</v>
      </c>
      <c r="AI73" s="150">
        <v>3.2005675756748536E-2</v>
      </c>
      <c r="AJ73" s="150">
        <v>-3.4887043089284767E-2</v>
      </c>
      <c r="AK73" s="150">
        <v>-2.9219563490804099E-2</v>
      </c>
      <c r="AL73" s="150">
        <v>-3.9464447628051541E-2</v>
      </c>
      <c r="AM73" s="150">
        <v>0.20515190390244067</v>
      </c>
    </row>
    <row r="74" spans="1:49" ht="20.100000000000001" customHeight="1" thickBot="1" x14ac:dyDescent="0.3">
      <c r="A74" s="44" t="str">
        <f>H10</f>
        <v>Academia</v>
      </c>
      <c r="B74" s="124">
        <f>CORREL(B11:B42,H11:H42)</f>
        <v>-1.8802274686368361E-3</v>
      </c>
      <c r="C74" s="124">
        <f>CORREL(C11:C42,H11:H42)</f>
        <v>0.40451991747794525</v>
      </c>
      <c r="D74" s="124">
        <f>CORREL(D11:D42,H11:H42)</f>
        <v>-2.7364928267518188E-2</v>
      </c>
      <c r="E74" s="124">
        <f>CORREL(E11:E42,H11:H42)</f>
        <v>0.15217718205053646</v>
      </c>
      <c r="F74" s="124">
        <f>CORREL(F11:F42,H11:H42)</f>
        <v>0.24370871833797697</v>
      </c>
      <c r="G74" s="124">
        <f>CORREL(G11:G42,H11:H42)</f>
        <v>0.28312884579257913</v>
      </c>
      <c r="H74" s="124">
        <v>1</v>
      </c>
      <c r="V74" s="156">
        <v>1</v>
      </c>
      <c r="W74" s="150">
        <f t="shared" si="14"/>
        <v>101</v>
      </c>
      <c r="X74" s="150">
        <f t="shared" si="15"/>
        <v>3</v>
      </c>
      <c r="Y74" s="150">
        <f t="shared" si="16"/>
        <v>1</v>
      </c>
      <c r="Z74" s="150">
        <f t="shared" si="17"/>
        <v>2</v>
      </c>
      <c r="AA74" s="150">
        <f t="shared" si="18"/>
        <v>1</v>
      </c>
      <c r="AB74" s="150">
        <f t="shared" si="19"/>
        <v>1</v>
      </c>
      <c r="AC74" s="150">
        <f t="shared" si="20"/>
        <v>1</v>
      </c>
      <c r="AD74" s="150">
        <f t="shared" si="21"/>
        <v>810000</v>
      </c>
      <c r="AO74" s="150" t="s">
        <v>414</v>
      </c>
    </row>
    <row r="75" spans="1:49" ht="20.100000000000001" customHeight="1" x14ac:dyDescent="0.25">
      <c r="V75" s="156">
        <v>1</v>
      </c>
      <c r="W75" s="150">
        <f t="shared" si="14"/>
        <v>101</v>
      </c>
      <c r="X75" s="150">
        <f t="shared" si="15"/>
        <v>3</v>
      </c>
      <c r="Y75" s="150">
        <f t="shared" si="16"/>
        <v>2</v>
      </c>
      <c r="Z75" s="150">
        <f t="shared" si="17"/>
        <v>2</v>
      </c>
      <c r="AA75" s="150">
        <f t="shared" si="18"/>
        <v>1</v>
      </c>
      <c r="AB75" s="150">
        <f t="shared" si="19"/>
        <v>1</v>
      </c>
      <c r="AC75" s="150">
        <f t="shared" si="20"/>
        <v>1</v>
      </c>
      <c r="AD75" s="150">
        <f t="shared" si="21"/>
        <v>810000</v>
      </c>
      <c r="AO75" s="150">
        <v>1</v>
      </c>
      <c r="AP75" s="150" cm="1">
        <f t="array" ref="AP75:AW75">TRANSPOSE(AO75:AO82)</f>
        <v>1</v>
      </c>
      <c r="AQ75" s="150">
        <v>105.72</v>
      </c>
      <c r="AR75" s="150">
        <v>3</v>
      </c>
      <c r="AS75" s="150">
        <v>2</v>
      </c>
      <c r="AT75" s="150">
        <v>2</v>
      </c>
      <c r="AU75" s="150">
        <v>1</v>
      </c>
      <c r="AV75" s="150">
        <v>1</v>
      </c>
      <c r="AW75" s="150">
        <v>1</v>
      </c>
    </row>
    <row r="76" spans="1:49" ht="20.100000000000001" customHeight="1" x14ac:dyDescent="0.25">
      <c r="A76" s="228" t="s">
        <v>371</v>
      </c>
      <c r="B76" s="228"/>
      <c r="C76" s="228"/>
      <c r="D76" s="228"/>
      <c r="E76" s="228"/>
      <c r="F76" s="228"/>
      <c r="G76" s="228"/>
      <c r="H76" s="228"/>
      <c r="I76" s="228"/>
      <c r="V76" s="156">
        <v>1</v>
      </c>
      <c r="W76" s="150">
        <f t="shared" si="14"/>
        <v>101</v>
      </c>
      <c r="X76" s="150">
        <f t="shared" si="15"/>
        <v>5</v>
      </c>
      <c r="Y76" s="150">
        <f t="shared" si="16"/>
        <v>3</v>
      </c>
      <c r="Z76" s="150">
        <f t="shared" si="17"/>
        <v>2</v>
      </c>
      <c r="AA76" s="150">
        <f t="shared" si="18"/>
        <v>1</v>
      </c>
      <c r="AB76" s="150">
        <f t="shared" si="19"/>
        <v>1</v>
      </c>
      <c r="AC76" s="150">
        <f t="shared" si="20"/>
        <v>1</v>
      </c>
      <c r="AD76" s="150">
        <f t="shared" si="21"/>
        <v>820000</v>
      </c>
      <c r="AF76" s="150" cm="1">
        <f t="array" ref="AF76:AF83">MMULT(_xlfn.ANCHORARRAY(AF46),AD46:AD77)</f>
        <v>23390000</v>
      </c>
      <c r="AO76" s="150">
        <f>B56</f>
        <v>105.72</v>
      </c>
    </row>
    <row r="77" spans="1:49" ht="20.100000000000001" customHeight="1" x14ac:dyDescent="0.25">
      <c r="A77" s="228"/>
      <c r="B77" s="228"/>
      <c r="C77" s="228"/>
      <c r="D77" s="228"/>
      <c r="E77" s="228"/>
      <c r="F77" s="228"/>
      <c r="G77" s="228"/>
      <c r="H77" s="228"/>
      <c r="I77" s="228"/>
      <c r="V77" s="156">
        <v>1</v>
      </c>
      <c r="W77" s="150">
        <f t="shared" si="14"/>
        <v>121</v>
      </c>
      <c r="X77" s="150">
        <f t="shared" si="15"/>
        <v>3</v>
      </c>
      <c r="Y77" s="150">
        <f t="shared" si="16"/>
        <v>2</v>
      </c>
      <c r="Z77" s="150">
        <f t="shared" si="17"/>
        <v>2</v>
      </c>
      <c r="AA77" s="150">
        <f t="shared" si="18"/>
        <v>1</v>
      </c>
      <c r="AB77" s="150">
        <f t="shared" si="19"/>
        <v>1</v>
      </c>
      <c r="AC77" s="150">
        <f t="shared" si="20"/>
        <v>0</v>
      </c>
      <c r="AD77" s="150">
        <f t="shared" si="21"/>
        <v>840000</v>
      </c>
      <c r="AF77" s="150">
        <v>2277450000</v>
      </c>
      <c r="AO77" s="150">
        <f t="shared" ref="AO77:AO82" si="27">B57</f>
        <v>3</v>
      </c>
      <c r="AP77" s="150" cm="1">
        <f t="array" ref="AP77:AW77">MMULT(AP75:AW75,_xlfn.ANCHORARRAY(AF66))</f>
        <v>-2.5228499036182073E-2</v>
      </c>
      <c r="AQ77" s="150">
        <v>3.2529487418710688E-3</v>
      </c>
      <c r="AR77" s="150">
        <v>-4.6599892444886354E-2</v>
      </c>
      <c r="AS77" s="150">
        <v>-3.2872035961262897E-4</v>
      </c>
      <c r="AT77" s="150">
        <v>-8.3016979001842794E-2</v>
      </c>
      <c r="AU77" s="150">
        <v>1.2774903350565064E-2</v>
      </c>
      <c r="AV77" s="150">
        <v>8.7088842860487681E-3</v>
      </c>
      <c r="AW77" s="150">
        <v>0.1229046570275516</v>
      </c>
    </row>
    <row r="78" spans="1:49" ht="20.100000000000001" customHeight="1" x14ac:dyDescent="0.25">
      <c r="V78" s="156"/>
      <c r="AF78" s="150">
        <v>70550000</v>
      </c>
      <c r="AO78" s="150">
        <f t="shared" si="27"/>
        <v>2</v>
      </c>
    </row>
    <row r="79" spans="1:49" ht="20.100000000000001" customHeight="1" x14ac:dyDescent="0.25">
      <c r="V79" s="156"/>
      <c r="AF79" s="150">
        <v>48180000</v>
      </c>
      <c r="AO79" s="150">
        <f t="shared" si="27"/>
        <v>2</v>
      </c>
      <c r="AP79" s="150" cm="1">
        <f t="array" ref="AP79">MMULT(_xlfn.ANCHORARRAY(AP77),AO75:AO82)</f>
        <v>0.15657061056102284</v>
      </c>
    </row>
    <row r="80" spans="1:49" ht="20.100000000000001" customHeight="1" x14ac:dyDescent="0.25">
      <c r="A80" s="205" t="s">
        <v>9</v>
      </c>
      <c r="B80" s="205"/>
      <c r="C80" s="205"/>
      <c r="D80" s="205"/>
      <c r="E80" s="205"/>
      <c r="F80" s="205"/>
      <c r="G80" s="205"/>
      <c r="H80" s="205"/>
      <c r="I80" s="205"/>
      <c r="V80" s="156"/>
      <c r="AF80" s="150">
        <v>47820000</v>
      </c>
      <c r="AO80" s="150">
        <f t="shared" si="27"/>
        <v>1</v>
      </c>
      <c r="AP80" s="150" t="s">
        <v>136</v>
      </c>
      <c r="AQ80" s="150">
        <f>SQRT(AP79)</f>
        <v>0.39569004354547871</v>
      </c>
    </row>
    <row r="81" spans="1:62" ht="20.100000000000001" customHeight="1" x14ac:dyDescent="0.25">
      <c r="V81" s="156"/>
      <c r="AF81" s="150">
        <v>15310000</v>
      </c>
      <c r="AO81" s="150">
        <f t="shared" si="27"/>
        <v>1</v>
      </c>
    </row>
    <row r="82" spans="1:62" ht="20.100000000000001" customHeight="1" x14ac:dyDescent="0.25">
      <c r="A82" s="17" t="s">
        <v>7</v>
      </c>
      <c r="B82" s="97">
        <f>B83^(1/2)</f>
        <v>0.99927140261409442</v>
      </c>
      <c r="C82" s="20"/>
      <c r="D82" s="259" t="s">
        <v>183</v>
      </c>
      <c r="E82" s="259"/>
      <c r="F82" s="128"/>
      <c r="V82" s="156"/>
      <c r="AF82" s="150">
        <v>14770000</v>
      </c>
      <c r="AO82" s="150">
        <f t="shared" si="27"/>
        <v>1</v>
      </c>
    </row>
    <row r="83" spans="1:62" ht="20.100000000000001" customHeight="1" x14ac:dyDescent="0.25">
      <c r="A83" s="1" t="s">
        <v>6</v>
      </c>
      <c r="B83" s="125">
        <f>C97/C99</f>
        <v>0.99854333608233958</v>
      </c>
      <c r="C83" s="20"/>
      <c r="D83" s="1" t="s">
        <v>85</v>
      </c>
      <c r="E83" s="105">
        <f>3*(B87+1)</f>
        <v>24</v>
      </c>
      <c r="F83" s="45"/>
      <c r="V83" s="156"/>
      <c r="AF83" s="150">
        <v>7800000</v>
      </c>
    </row>
    <row r="84" spans="1:62" ht="20.100000000000001" customHeight="1" x14ac:dyDescent="0.25">
      <c r="A84" s="18" t="s">
        <v>8</v>
      </c>
      <c r="B84" s="101">
        <f>1-(((B86-1)/(B86-B87-1))*(1-B83))</f>
        <v>0.99811847577302193</v>
      </c>
      <c r="D84" s="18" t="s">
        <v>84</v>
      </c>
      <c r="E84" s="95">
        <f>4*(B87+1)</f>
        <v>32</v>
      </c>
      <c r="F84" s="45"/>
      <c r="V84" s="156"/>
    </row>
    <row r="85" spans="1:62" ht="20.100000000000001" customHeight="1" x14ac:dyDescent="0.25">
      <c r="B85" s="92"/>
      <c r="D85" s="18" t="s">
        <v>83</v>
      </c>
      <c r="E85" s="95">
        <f>6*(B87+1)</f>
        <v>48</v>
      </c>
      <c r="V85" s="156"/>
    </row>
    <row r="86" spans="1:62" ht="20.100000000000001" customHeight="1" x14ac:dyDescent="0.25">
      <c r="A86" s="1" t="s">
        <v>382</v>
      </c>
      <c r="B86" s="105">
        <v>32</v>
      </c>
      <c r="N86" s="158"/>
      <c r="O86" s="158"/>
      <c r="P86" s="158"/>
      <c r="Q86" s="158"/>
      <c r="R86" s="158"/>
      <c r="S86" s="158"/>
      <c r="T86" s="158"/>
      <c r="U86" s="158"/>
      <c r="V86" s="156"/>
      <c r="AF86" s="150" cm="1">
        <f t="array" ref="AF86:AF93">MMULT(_xlfn.ANCHORARRAY(AF66),_xlfn.ANCHORARRAY(AF76))</f>
        <v>303634.38522070018</v>
      </c>
    </row>
    <row r="87" spans="1:62" ht="20.100000000000001" customHeight="1" x14ac:dyDescent="0.25">
      <c r="A87" s="18" t="s">
        <v>383</v>
      </c>
      <c r="B87" s="95">
        <v>7</v>
      </c>
      <c r="D87" s="87" t="s">
        <v>381</v>
      </c>
      <c r="E87" s="45"/>
      <c r="V87" s="156"/>
      <c r="AF87" s="150">
        <v>3396.9516425208867</v>
      </c>
    </row>
    <row r="88" spans="1:62" ht="20.100000000000001" customHeight="1" x14ac:dyDescent="0.25">
      <c r="A88" s="18" t="s">
        <v>101</v>
      </c>
      <c r="B88" s="95">
        <f>B87+1</f>
        <v>8</v>
      </c>
      <c r="D88" s="260" t="str" cm="1">
        <f t="array" ref="D88">_xlfn.IFS(B86&lt;E83,'[1]REGRESSÃO LINEAR MÚLTIPLA'!J64,AND(B86&gt;=E83,B86&lt;E84),'[1]REGRESSÃO LINEAR MÚLTIPLA'!J65,AND(B86&gt;=E84,B86&lt;E85),'[1]REGRESSÃO LINEAR MÚLTIPLA'!J66,B86&gt;=E85,'[1]REGRESSÃO LINEAR MÚLTIPLA'!J67)</f>
        <v>Atende às exigências para o grau II da NBR 14653-2:2011</v>
      </c>
      <c r="E88" s="260"/>
      <c r="G88" s="45"/>
      <c r="V88" s="156"/>
      <c r="AF88" s="150">
        <v>3523.8243285242934</v>
      </c>
    </row>
    <row r="89" spans="1:62" ht="20.100000000000001" customHeight="1" x14ac:dyDescent="0.25">
      <c r="A89" s="18" t="s">
        <v>123</v>
      </c>
      <c r="B89" s="95">
        <f>B86-B88</f>
        <v>24</v>
      </c>
      <c r="G89" s="45"/>
      <c r="V89" s="156"/>
      <c r="AF89" s="150">
        <v>2861.2801393530681</v>
      </c>
    </row>
    <row r="90" spans="1:62" ht="20.100000000000001" customHeight="1" x14ac:dyDescent="0.25">
      <c r="B90" s="106"/>
      <c r="V90" s="156"/>
      <c r="AF90" s="150">
        <v>6673.0700609092019</v>
      </c>
    </row>
    <row r="91" spans="1:62" ht="20.100000000000001" customHeight="1" x14ac:dyDescent="0.25">
      <c r="A91" s="17" t="s">
        <v>1</v>
      </c>
      <c r="B91" s="96">
        <f>((C98)/(B86-B87-1))^(1/2)</f>
        <v>3171.0161520141442</v>
      </c>
      <c r="V91" s="156"/>
      <c r="AF91" s="150">
        <v>45348.053477758454</v>
      </c>
    </row>
    <row r="92" spans="1:62" ht="20.100000000000001" customHeight="1" x14ac:dyDescent="0.25">
      <c r="V92" s="156"/>
      <c r="AF92" s="150">
        <v>46033.452095275396</v>
      </c>
    </row>
    <row r="93" spans="1:62" ht="20.100000000000001" customHeight="1" x14ac:dyDescent="0.25">
      <c r="V93" s="156"/>
      <c r="AF93" s="150">
        <v>44089.94912680611</v>
      </c>
    </row>
    <row r="94" spans="1:62" ht="20.100000000000001" customHeight="1" x14ac:dyDescent="0.25">
      <c r="A94" s="224" t="s">
        <v>13</v>
      </c>
      <c r="B94" s="224"/>
      <c r="C94" s="224"/>
      <c r="D94" s="224"/>
      <c r="E94" s="224"/>
      <c r="F94" s="224"/>
      <c r="G94" s="224"/>
      <c r="H94" s="224"/>
      <c r="I94" s="224"/>
      <c r="AE94" s="159" t="s">
        <v>390</v>
      </c>
    </row>
    <row r="95" spans="1:62" ht="20.100000000000001" customHeight="1" x14ac:dyDescent="0.25">
      <c r="V95" s="150" cm="1">
        <f t="array" ref="V95:AC126">MMULT(V46:AC77,_xlfn.ANCHORARRAY(AF66))</f>
        <v>0.75218447539159994</v>
      </c>
      <c r="W95" s="150">
        <v>-2.3725031930615947E-3</v>
      </c>
      <c r="X95" s="150">
        <v>8.0109550191856976E-2</v>
      </c>
      <c r="Y95" s="150">
        <v>-3.155895586493164E-2</v>
      </c>
      <c r="Z95" s="150">
        <v>-0.3122785455195759</v>
      </c>
      <c r="AA95" s="150">
        <v>-6.6015759793036061E-2</v>
      </c>
      <c r="AB95" s="150">
        <v>3.6075890514572932E-2</v>
      </c>
      <c r="AC95" s="150">
        <v>-4.4744680150542379E-2</v>
      </c>
      <c r="AD95" s="160">
        <v>1</v>
      </c>
      <c r="AE95" s="150" cm="1">
        <f t="array" ref="AE95:BJ126">MMULT(_xlfn.ANCHORARRAY(V95),_xlfn.ANCHORARRAY(AF46))</f>
        <v>0.48260040106835178</v>
      </c>
      <c r="AF95" s="150">
        <v>0.14422432042509825</v>
      </c>
      <c r="AG95" s="150">
        <v>5.6997260654056525E-2</v>
      </c>
      <c r="AH95" s="150">
        <v>0.13710681084591347</v>
      </c>
      <c r="AI95" s="150">
        <v>0.10554785498098185</v>
      </c>
      <c r="AJ95" s="150">
        <v>6.7920684409624246E-2</v>
      </c>
      <c r="AK95" s="150">
        <v>8.1822823050365923E-2</v>
      </c>
      <c r="AL95" s="150">
        <v>7.9731393230141612E-3</v>
      </c>
      <c r="AM95" s="150">
        <v>-3.2743531069595461E-2</v>
      </c>
      <c r="AN95" s="150">
        <v>0.11789871356493886</v>
      </c>
      <c r="AO95" s="150">
        <v>1.2303816096448816E-2</v>
      </c>
      <c r="AP95" s="150">
        <v>5.1882953771902794E-2</v>
      </c>
      <c r="AQ95" s="150">
        <v>5.1882953771902794E-2</v>
      </c>
      <c r="AR95" s="150">
        <v>2.4883577865751627E-4</v>
      </c>
      <c r="AS95" s="150">
        <v>5.1882953771902794E-2</v>
      </c>
      <c r="AT95" s="150">
        <v>-4.1849427731279282E-2</v>
      </c>
      <c r="AU95" s="150">
        <v>2.0323997906971168E-2</v>
      </c>
      <c r="AV95" s="150">
        <v>1.7951494713909576E-2</v>
      </c>
      <c r="AW95" s="150">
        <v>-2.2152987831655618E-2</v>
      </c>
      <c r="AX95" s="150">
        <v>-1.3275162906453787E-2</v>
      </c>
      <c r="AY95" s="150">
        <v>3.7164755555400206E-3</v>
      </c>
      <c r="AZ95" s="150">
        <v>6.8076146510645419E-2</v>
      </c>
      <c r="BA95" s="150">
        <v>1.5497542425787332E-2</v>
      </c>
      <c r="BB95" s="150">
        <v>3.8697229486292048E-2</v>
      </c>
      <c r="BC95" s="150">
        <v>2.39326723523723E-3</v>
      </c>
      <c r="BD95" s="150">
        <v>-0.22740322489942011</v>
      </c>
      <c r="BE95" s="150">
        <v>-2.9165688629694396E-2</v>
      </c>
      <c r="BF95" s="150">
        <v>-0.28999637403223177</v>
      </c>
      <c r="BG95" s="150">
        <v>2.20897071348609E-2</v>
      </c>
      <c r="BH95" s="150">
        <v>-9.4692487300707326E-3</v>
      </c>
      <c r="BI95" s="150">
        <v>0.11919089578871155</v>
      </c>
      <c r="BJ95" s="150">
        <v>-1.2174632440760315E-2</v>
      </c>
    </row>
    <row r="96" spans="1:62" ht="20.100000000000001" customHeight="1" x14ac:dyDescent="0.25">
      <c r="A96" s="17"/>
      <c r="B96" s="23" t="s">
        <v>123</v>
      </c>
      <c r="C96" s="23" t="s">
        <v>177</v>
      </c>
      <c r="D96" s="23" t="s">
        <v>178</v>
      </c>
      <c r="E96" s="23" t="s">
        <v>179</v>
      </c>
      <c r="F96" s="23" t="s">
        <v>12</v>
      </c>
      <c r="V96" s="150">
        <v>0.10793575938891287</v>
      </c>
      <c r="W96" s="150">
        <v>-2.7792207407914878E-3</v>
      </c>
      <c r="X96" s="150">
        <v>6.9422858698935677E-2</v>
      </c>
      <c r="Y96" s="150">
        <v>-5.9390014379911607E-2</v>
      </c>
      <c r="Z96" s="150">
        <v>8.1955451174694605E-2</v>
      </c>
      <c r="AA96" s="150">
        <v>-4.9615778045134055E-2</v>
      </c>
      <c r="AB96" s="150">
        <v>-1.6660165381534704E-2</v>
      </c>
      <c r="AC96" s="150">
        <v>-6.9142055574724248E-2</v>
      </c>
      <c r="AD96" s="160">
        <v>2</v>
      </c>
      <c r="AE96" s="150">
        <v>0.14422432042509875</v>
      </c>
      <c r="AF96" s="150">
        <v>0.19560834345108702</v>
      </c>
      <c r="AG96" s="150">
        <v>0.11784782252977684</v>
      </c>
      <c r="AH96" s="150">
        <v>0.18727068122871254</v>
      </c>
      <c r="AI96" s="150">
        <v>0.12788066684880092</v>
      </c>
      <c r="AJ96" s="150">
        <v>6.707627349645115E-2</v>
      </c>
      <c r="AK96" s="150">
        <v>0.10008845944088604</v>
      </c>
      <c r="AL96" s="150">
        <v>1.8874874423755246E-2</v>
      </c>
      <c r="AM96" s="150">
        <v>4.0439837076727901E-2</v>
      </c>
      <c r="AN96" s="150">
        <v>8.3428294059351343E-2</v>
      </c>
      <c r="AO96" s="150">
        <v>-3.7690867916893578E-3</v>
      </c>
      <c r="AP96" s="150">
        <v>3.3812516014217281E-2</v>
      </c>
      <c r="AQ96" s="150">
        <v>3.3812516014217281E-2</v>
      </c>
      <c r="AR96" s="150">
        <v>3.7941419460147896E-2</v>
      </c>
      <c r="AS96" s="150">
        <v>3.3812516014217281E-2</v>
      </c>
      <c r="AT96" s="150">
        <v>-3.9488761132865972E-2</v>
      </c>
      <c r="AU96" s="150">
        <v>-2.557749836569434E-2</v>
      </c>
      <c r="AV96" s="150">
        <v>-2.8356719106485795E-2</v>
      </c>
      <c r="AW96" s="150">
        <v>6.0051495430882076E-3</v>
      </c>
      <c r="AX96" s="150">
        <v>4.3251265096527908E-3</v>
      </c>
      <c r="AY96" s="150">
        <v>-4.5032043551234746E-2</v>
      </c>
      <c r="AZ96" s="150">
        <v>2.5064658502730118E-2</v>
      </c>
      <c r="BA96" s="150">
        <v>-7.5675204043990862E-2</v>
      </c>
      <c r="BB96" s="150">
        <v>2.4060474819404654E-2</v>
      </c>
      <c r="BC96" s="150">
        <v>-4.0887981042089933E-2</v>
      </c>
      <c r="BD96" s="150">
        <v>0.11326954957233185</v>
      </c>
      <c r="BE96" s="150">
        <v>-0.10027799542200155</v>
      </c>
      <c r="BF96" s="150">
        <v>3.095477085276415E-2</v>
      </c>
      <c r="BG96" s="150">
        <v>4.6059296338642475E-3</v>
      </c>
      <c r="BH96" s="150">
        <v>-5.4784084746047373E-2</v>
      </c>
      <c r="BI96" s="150">
        <v>2.4671618271912332E-2</v>
      </c>
      <c r="BJ96" s="150">
        <v>-4.1226443987152889E-2</v>
      </c>
    </row>
    <row r="97" spans="1:62" ht="20.100000000000001" customHeight="1" x14ac:dyDescent="0.25">
      <c r="A97" s="17" t="s">
        <v>2</v>
      </c>
      <c r="B97" s="103">
        <f>B87</f>
        <v>7</v>
      </c>
      <c r="C97" s="96">
        <f>D205</f>
        <v>165430546757.51636</v>
      </c>
      <c r="D97" s="96">
        <f>C97/B97</f>
        <v>23632935251.073765</v>
      </c>
      <c r="E97" s="107">
        <f>(C97/B87)/(C98/(B86-B87-1))</f>
        <v>2350.2862334544516</v>
      </c>
      <c r="F97" s="108">
        <f>_xlfn.F.DIST.RT(E97,B97,B98)</f>
        <v>1.913259334634821E-32</v>
      </c>
      <c r="J97" s="206" t="str">
        <f>IF(F97&gt;0.05,"Atenção: esse resultado não pode ser superior a 5% (cinco por cento)","Nível de significância admitido")</f>
        <v>Nível de significância admitido</v>
      </c>
      <c r="K97" s="206"/>
      <c r="L97" s="206"/>
      <c r="V97" s="150">
        <v>0.52418180721605823</v>
      </c>
      <c r="W97" s="150">
        <v>-2.6955257353553815E-3</v>
      </c>
      <c r="X97" s="150">
        <v>-0.11968191760283335</v>
      </c>
      <c r="Y97" s="150">
        <v>-9.9533372432561266E-3</v>
      </c>
      <c r="Z97" s="150">
        <v>9.0501344964630692E-2</v>
      </c>
      <c r="AA97" s="150">
        <v>-5.5928409170115607E-2</v>
      </c>
      <c r="AB97" s="150">
        <v>-1.1796398212347591E-2</v>
      </c>
      <c r="AC97" s="150">
        <v>1.4920450301842914E-2</v>
      </c>
      <c r="AD97" s="160">
        <v>3</v>
      </c>
      <c r="AE97" s="150">
        <v>5.6997260654056039E-2</v>
      </c>
      <c r="AF97" s="150">
        <v>0.1178478225297775</v>
      </c>
      <c r="AG97" s="150">
        <v>0.22944316292654476</v>
      </c>
      <c r="AH97" s="150">
        <v>0.10976124532371141</v>
      </c>
      <c r="AI97" s="150">
        <v>9.9807908080455282E-2</v>
      </c>
      <c r="AJ97" s="150">
        <v>0.12281493558836429</v>
      </c>
      <c r="AK97" s="150">
        <v>7.2852650726901474E-2</v>
      </c>
      <c r="AL97" s="150">
        <v>3.3926161667083558E-2</v>
      </c>
      <c r="AM97" s="150">
        <v>0.14655949640287536</v>
      </c>
      <c r="AN97" s="150">
        <v>6.1056252514553884E-2</v>
      </c>
      <c r="AO97" s="150">
        <v>1.9770901717959255E-2</v>
      </c>
      <c r="AP97" s="150">
        <v>5.1278433444382765E-3</v>
      </c>
      <c r="AQ97" s="150">
        <v>5.1278433444382765E-3</v>
      </c>
      <c r="AR97" s="150">
        <v>3.9102503366529491E-2</v>
      </c>
      <c r="AS97" s="150">
        <v>5.1278433444382765E-3</v>
      </c>
      <c r="AT97" s="150">
        <v>-2.2679878775379476E-2</v>
      </c>
      <c r="AU97" s="150">
        <v>-4.8254938988178397E-3</v>
      </c>
      <c r="AV97" s="150">
        <v>-7.5210196341732594E-3</v>
      </c>
      <c r="AW97" s="150">
        <v>-2.6204170208900236E-2</v>
      </c>
      <c r="AX97" s="150">
        <v>0.11589441804304004</v>
      </c>
      <c r="AY97" s="150">
        <v>-2.3694174046305555E-2</v>
      </c>
      <c r="AZ97" s="150">
        <v>4.4502120720908492E-3</v>
      </c>
      <c r="BA97" s="150">
        <v>3.6372582484231454E-2</v>
      </c>
      <c r="BB97" s="150">
        <v>3.000163088953732E-2</v>
      </c>
      <c r="BC97" s="150">
        <v>1.4657242175570406E-2</v>
      </c>
      <c r="BD97" s="150">
        <v>-1.1827804727276903E-2</v>
      </c>
      <c r="BE97" s="150">
        <v>4.7039049323142901E-3</v>
      </c>
      <c r="BF97" s="150">
        <v>6.8825065381333123E-2</v>
      </c>
      <c r="BG97" s="150">
        <v>1.1132950742049605E-2</v>
      </c>
      <c r="BH97" s="150">
        <v>1.1796134987934748E-3</v>
      </c>
      <c r="BI97" s="150">
        <v>-0.24813755895012934</v>
      </c>
      <c r="BJ97" s="150">
        <v>-6.7651351510157054E-2</v>
      </c>
    </row>
    <row r="98" spans="1:62" s="161" customFormat="1" ht="20.100000000000001" customHeight="1" x14ac:dyDescent="0.25">
      <c r="A98" s="18" t="s">
        <v>3</v>
      </c>
      <c r="B98" s="95">
        <f>B86-B87-1</f>
        <v>24</v>
      </c>
      <c r="C98" s="94">
        <f>D242</f>
        <v>241328242.47203013</v>
      </c>
      <c r="D98" s="94">
        <f>C98/B98</f>
        <v>10055343.436334589</v>
      </c>
      <c r="E98" s="109"/>
      <c r="F98" s="109"/>
      <c r="G98" s="13"/>
      <c r="H98" s="13"/>
      <c r="I98" s="13"/>
      <c r="J98" s="1"/>
      <c r="K98" s="150"/>
      <c r="L98" s="150"/>
      <c r="N98" s="150"/>
      <c r="O98" s="150"/>
      <c r="P98" s="150"/>
      <c r="Q98" s="150"/>
      <c r="R98" s="150"/>
      <c r="S98" s="150"/>
      <c r="T98" s="150"/>
      <c r="U98" s="150"/>
      <c r="V98" s="161">
        <v>2.3604355746457251E-2</v>
      </c>
      <c r="W98" s="161">
        <v>-1.5426735064085883E-3</v>
      </c>
      <c r="X98" s="161">
        <v>7.288141538577593E-2</v>
      </c>
      <c r="Y98" s="161">
        <v>-6.4287924562562562E-2</v>
      </c>
      <c r="Z98" s="161">
        <v>6.7133278953292908E-2</v>
      </c>
      <c r="AA98" s="161">
        <v>-5.1286437018669577E-2</v>
      </c>
      <c r="AB98" s="161">
        <v>-2.5423353865424943E-2</v>
      </c>
      <c r="AC98" s="161">
        <v>-6.6281237120604991E-2</v>
      </c>
      <c r="AD98" s="162">
        <v>4</v>
      </c>
      <c r="AE98" s="161">
        <v>0.13710681084591425</v>
      </c>
      <c r="AF98" s="161">
        <v>0.18727068122871265</v>
      </c>
      <c r="AG98" s="161">
        <v>0.10976124532371094</v>
      </c>
      <c r="AH98" s="161">
        <v>0.18264266070948687</v>
      </c>
      <c r="AI98" s="161">
        <v>0.11835473614692432</v>
      </c>
      <c r="AJ98" s="161">
        <v>5.6701519545545101E-2</v>
      </c>
      <c r="AK98" s="161">
        <v>0.10292800108283845</v>
      </c>
      <c r="AL98" s="161">
        <v>2.7803745656921688E-3</v>
      </c>
      <c r="AM98" s="161">
        <v>4.3048073240955491E-2</v>
      </c>
      <c r="AN98" s="161">
        <v>7.7504647217413514E-2</v>
      </c>
      <c r="AO98" s="161">
        <v>1.3957300417738461E-2</v>
      </c>
      <c r="AP98" s="161">
        <v>2.621821019874393E-2</v>
      </c>
      <c r="AQ98" s="161">
        <v>2.621821019874393E-2</v>
      </c>
      <c r="AR98" s="161">
        <v>4.8105577999717847E-2</v>
      </c>
      <c r="AS98" s="161">
        <v>2.621821019874393E-2</v>
      </c>
      <c r="AT98" s="161">
        <v>-2.961576906888818E-2</v>
      </c>
      <c r="AU98" s="161">
        <v>-3.8069714363818646E-2</v>
      </c>
      <c r="AV98" s="161">
        <v>-3.961238787022725E-2</v>
      </c>
      <c r="AW98" s="161">
        <v>2.695878796163146E-2</v>
      </c>
      <c r="AX98" s="161">
        <v>6.8260048306704318E-3</v>
      </c>
      <c r="AY98" s="161">
        <v>-4.8868428908678763E-2</v>
      </c>
      <c r="AZ98" s="161">
        <v>4.5108503582833158E-2</v>
      </c>
      <c r="BA98" s="161">
        <v>-7.003392303624853E-2</v>
      </c>
      <c r="BB98" s="161">
        <v>2.4224897640701487E-2</v>
      </c>
      <c r="BC98" s="161">
        <v>-4.3148373934678241E-2</v>
      </c>
      <c r="BD98" s="161">
        <v>9.8408993910799158E-2</v>
      </c>
      <c r="BE98" s="161">
        <v>-0.10743629849724082</v>
      </c>
      <c r="BF98" s="161">
        <v>3.8697816935111949E-2</v>
      </c>
      <c r="BG98" s="161">
        <v>1.3426183095841399E-2</v>
      </c>
      <c r="BH98" s="161">
        <v>-5.0861741466721178E-2</v>
      </c>
      <c r="BI98" s="161">
        <v>3.0613164742268079E-2</v>
      </c>
      <c r="BJ98" s="161">
        <v>-1.5433974474287959E-2</v>
      </c>
    </row>
    <row r="99" spans="1:62" s="161" customFormat="1" ht="20.100000000000001" customHeight="1" x14ac:dyDescent="0.25">
      <c r="A99" s="18" t="s">
        <v>4</v>
      </c>
      <c r="B99" s="95">
        <f>B97+B98</f>
        <v>31</v>
      </c>
      <c r="C99" s="94">
        <f>D279</f>
        <v>165671875000</v>
      </c>
      <c r="D99" s="92"/>
      <c r="E99" s="92"/>
      <c r="F99" s="92"/>
      <c r="G99" s="11"/>
      <c r="H99" s="11"/>
      <c r="I99" s="10"/>
      <c r="J99" s="1"/>
      <c r="K99" s="150"/>
      <c r="L99" s="150"/>
      <c r="N99" s="150"/>
      <c r="O99" s="150"/>
      <c r="P99" s="150"/>
      <c r="Q99" s="150"/>
      <c r="R99" s="150"/>
      <c r="S99" s="150"/>
      <c r="T99" s="150"/>
      <c r="U99" s="150"/>
      <c r="V99" s="161">
        <v>0.1989744322183844</v>
      </c>
      <c r="W99" s="161">
        <v>-3.1753102339589353E-3</v>
      </c>
      <c r="X99" s="161">
        <v>1.8546828066469401E-2</v>
      </c>
      <c r="Y99" s="161">
        <v>1.5943430498948006E-2</v>
      </c>
      <c r="Z99" s="161">
        <v>5.7261224441367276E-2</v>
      </c>
      <c r="AA99" s="161">
        <v>-5.3682762388990009E-2</v>
      </c>
      <c r="AB99" s="161">
        <v>-3.5843985388020458E-2</v>
      </c>
      <c r="AC99" s="161">
        <v>-3.4275561363856594E-2</v>
      </c>
      <c r="AD99" s="162">
        <v>5</v>
      </c>
      <c r="AE99" s="161">
        <v>0.1055478549809824</v>
      </c>
      <c r="AF99" s="161">
        <v>0.12788066684880142</v>
      </c>
      <c r="AG99" s="161">
        <v>9.9807908080455171E-2</v>
      </c>
      <c r="AH99" s="161">
        <v>0.11835473614692457</v>
      </c>
      <c r="AI99" s="161">
        <v>0.13429816664587257</v>
      </c>
      <c r="AJ99" s="161">
        <v>0.10954853598389283</v>
      </c>
      <c r="AK99" s="161">
        <v>0.10254506430628324</v>
      </c>
      <c r="AL99" s="161">
        <v>9.6558834755830603E-2</v>
      </c>
      <c r="AM99" s="161">
        <v>1.4372043351875828E-2</v>
      </c>
      <c r="AN99" s="161">
        <v>6.6701078918262782E-2</v>
      </c>
      <c r="AO99" s="161">
        <v>6.7683531061888277E-2</v>
      </c>
      <c r="AP99" s="161">
        <v>1.3018316529272773E-2</v>
      </c>
      <c r="AQ99" s="161">
        <v>1.3018316529272773E-2</v>
      </c>
      <c r="AR99" s="161">
        <v>-4.5320001794703149E-3</v>
      </c>
      <c r="AS99" s="161">
        <v>1.3018316529272773E-2</v>
      </c>
      <c r="AT99" s="161">
        <v>2.9877319842692963E-2</v>
      </c>
      <c r="AU99" s="161">
        <v>2.8961747028220783E-2</v>
      </c>
      <c r="AV99" s="161">
        <v>2.578643679426184E-2</v>
      </c>
      <c r="AW99" s="161">
        <v>-1.9426618260497477E-3</v>
      </c>
      <c r="AX99" s="161">
        <v>-4.3699113673857169E-2</v>
      </c>
      <c r="AY99" s="161">
        <v>6.7345753905082503E-3</v>
      </c>
      <c r="AZ99" s="161">
        <v>1.9564005125163875E-5</v>
      </c>
      <c r="BA99" s="161">
        <v>1.3440535479805921E-2</v>
      </c>
      <c r="BB99" s="161">
        <v>-3.7200675333531823E-2</v>
      </c>
      <c r="BC99" s="161">
        <v>-2.7607865302501665E-2</v>
      </c>
      <c r="BD99" s="161">
        <v>5.1375497439293913E-2</v>
      </c>
      <c r="BE99" s="161">
        <v>-1.1664434803553649E-2</v>
      </c>
      <c r="BF99" s="161">
        <v>5.4172357541686811E-2</v>
      </c>
      <c r="BG99" s="161">
        <v>-5.9427846971244362E-2</v>
      </c>
      <c r="BH99" s="161">
        <v>-4.348441647229636E-2</v>
      </c>
      <c r="BI99" s="161">
        <v>9.5526701595904789E-3</v>
      </c>
      <c r="BJ99" s="161">
        <v>-7.2715059787618497E-2</v>
      </c>
    </row>
    <row r="100" spans="1:62" s="161" customFormat="1" ht="20.100000000000001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50"/>
      <c r="L100" s="150"/>
      <c r="N100" s="150"/>
      <c r="O100" s="150"/>
      <c r="P100" s="150"/>
      <c r="Q100" s="150"/>
      <c r="R100" s="150"/>
      <c r="S100" s="150"/>
      <c r="T100" s="150"/>
      <c r="U100" s="150"/>
      <c r="V100" s="161">
        <v>0.41829515471406414</v>
      </c>
      <c r="W100" s="161">
        <v>-3.4582513169687788E-3</v>
      </c>
      <c r="X100" s="161">
        <v>-6.6113416042819104E-2</v>
      </c>
      <c r="Y100" s="161">
        <v>5.2847016438347494E-2</v>
      </c>
      <c r="Z100" s="161">
        <v>3.7196353573484206E-2</v>
      </c>
      <c r="AA100" s="161">
        <v>-8.123166690625859E-2</v>
      </c>
      <c r="AB100" s="161">
        <v>-6.654524453218176E-2</v>
      </c>
      <c r="AC100" s="161">
        <v>0.16801552408446482</v>
      </c>
      <c r="AD100" s="160">
        <v>6</v>
      </c>
      <c r="AE100" s="161">
        <v>6.7920684409624024E-2</v>
      </c>
      <c r="AF100" s="161">
        <v>6.7076273496451649E-2</v>
      </c>
      <c r="AG100" s="161">
        <v>0.12281493558836443</v>
      </c>
      <c r="AH100" s="161">
        <v>5.6701519545545337E-2</v>
      </c>
      <c r="AI100" s="161">
        <v>0.10954853598389283</v>
      </c>
      <c r="AJ100" s="161">
        <v>0.28793881401926397</v>
      </c>
      <c r="AK100" s="161">
        <v>7.496602281420503E-2</v>
      </c>
      <c r="AL100" s="161">
        <v>8.1163885515981735E-2</v>
      </c>
      <c r="AM100" s="161">
        <v>7.000755512418036E-3</v>
      </c>
      <c r="AN100" s="161">
        <v>8.4207782820232696E-3</v>
      </c>
      <c r="AO100" s="161">
        <v>7.2481018181052098E-2</v>
      </c>
      <c r="AP100" s="161">
        <v>-7.281088862423532E-2</v>
      </c>
      <c r="AQ100" s="161">
        <v>-7.281088862423532E-2</v>
      </c>
      <c r="AR100" s="161">
        <v>0.10544461223709502</v>
      </c>
      <c r="AS100" s="161">
        <v>-7.281088862423532E-2</v>
      </c>
      <c r="AT100" s="161">
        <v>8.5406078596373808E-3</v>
      </c>
      <c r="AU100" s="161">
        <v>-1.9963872185887827E-2</v>
      </c>
      <c r="AV100" s="161">
        <v>-2.3422123502856579E-2</v>
      </c>
      <c r="AW100" s="161">
        <v>-6.1597665163553986E-2</v>
      </c>
      <c r="AX100" s="161">
        <v>-8.3752248238545157E-2</v>
      </c>
      <c r="AY100" s="161">
        <v>-4.4171631404669259E-2</v>
      </c>
      <c r="AZ100" s="161">
        <v>-6.4202499374321084E-2</v>
      </c>
      <c r="BA100" s="161">
        <v>0.19124255431817905</v>
      </c>
      <c r="BB100" s="161">
        <v>4.2357619021882009E-2</v>
      </c>
      <c r="BC100" s="161">
        <v>8.8288132826291943E-2</v>
      </c>
      <c r="BD100" s="161">
        <v>6.2829321673925839E-2</v>
      </c>
      <c r="BE100" s="161">
        <v>0.14113514926463944</v>
      </c>
      <c r="BF100" s="161">
        <v>5.0913627356979352E-3</v>
      </c>
      <c r="BG100" s="161">
        <v>1.8149859803100576E-2</v>
      </c>
      <c r="BH100" s="161">
        <v>7.099687624144807E-2</v>
      </c>
      <c r="BI100" s="161">
        <v>-8.3829394058426709E-3</v>
      </c>
      <c r="BJ100" s="161">
        <v>-0.16618367418239235</v>
      </c>
    </row>
    <row r="101" spans="1:62" s="161" customFormat="1" ht="20.100000000000001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50"/>
      <c r="L101" s="150"/>
      <c r="N101" s="150"/>
      <c r="O101" s="150"/>
      <c r="P101" s="150"/>
      <c r="Q101" s="150"/>
      <c r="R101" s="150"/>
      <c r="S101" s="150"/>
      <c r="T101" s="150"/>
      <c r="U101" s="150"/>
      <c r="V101" s="161">
        <v>-8.2130246589801725E-2</v>
      </c>
      <c r="W101" s="161">
        <v>9.4651388065072201E-4</v>
      </c>
      <c r="X101" s="161">
        <v>3.0075350355936892E-2</v>
      </c>
      <c r="Y101" s="161">
        <v>-3.8293677655520594E-4</v>
      </c>
      <c r="Z101" s="161">
        <v>7.8539837033619886E-3</v>
      </c>
      <c r="AA101" s="161">
        <v>-5.9251625634108442E-2</v>
      </c>
      <c r="AB101" s="161">
        <v>-6.5054613667654596E-2</v>
      </c>
      <c r="AC101" s="161">
        <v>-2.4739499850125773E-2</v>
      </c>
      <c r="AD101" s="160">
        <v>7</v>
      </c>
      <c r="AE101" s="161">
        <v>8.182282305036627E-2</v>
      </c>
      <c r="AF101" s="161">
        <v>0.10008845944088621</v>
      </c>
      <c r="AG101" s="161">
        <v>7.2852650726901474E-2</v>
      </c>
      <c r="AH101" s="161">
        <v>0.10292800108283837</v>
      </c>
      <c r="AI101" s="161">
        <v>0.10254506430628316</v>
      </c>
      <c r="AJ101" s="161">
        <v>7.4966022814205224E-2</v>
      </c>
      <c r="AK101" s="161">
        <v>0.11201020311279039</v>
      </c>
      <c r="AL101" s="161">
        <v>4.291050189561952E-2</v>
      </c>
      <c r="AM101" s="161">
        <v>2.3066163899300253E-2</v>
      </c>
      <c r="AN101" s="161">
        <v>4.6955589445135795E-2</v>
      </c>
      <c r="AO101" s="161">
        <v>0.12677148842664673</v>
      </c>
      <c r="AP101" s="161">
        <v>-1.2296036188972646E-2</v>
      </c>
      <c r="AQ101" s="161">
        <v>-1.2296036188972646E-2</v>
      </c>
      <c r="AR101" s="161">
        <v>2.9348528285762086E-2</v>
      </c>
      <c r="AS101" s="161">
        <v>-1.2296036188972646E-2</v>
      </c>
      <c r="AT101" s="161">
        <v>6.2787293389284682E-2</v>
      </c>
      <c r="AU101" s="161">
        <v>-1.2678972965527856E-2</v>
      </c>
      <c r="AV101" s="161">
        <v>-1.1732459084877141E-2</v>
      </c>
      <c r="AW101" s="161">
        <v>6.7902799569093508E-2</v>
      </c>
      <c r="AX101" s="161">
        <v>-3.5362852603799282E-2</v>
      </c>
      <c r="AY101" s="161">
        <v>-6.0533758009727948E-3</v>
      </c>
      <c r="AZ101" s="161">
        <v>6.6832380938800937E-2</v>
      </c>
      <c r="BA101" s="161">
        <v>3.2244805505612761E-2</v>
      </c>
      <c r="BB101" s="161">
        <v>-3.6652599262543224E-2</v>
      </c>
      <c r="BC101" s="161">
        <v>-3.514250827779699E-2</v>
      </c>
      <c r="BD101" s="161">
        <v>1.8403119008511687E-3</v>
      </c>
      <c r="BE101" s="161">
        <v>-3.5525445054352185E-2</v>
      </c>
      <c r="BF101" s="161">
        <v>7.9982511149512089E-2</v>
      </c>
      <c r="BG101" s="161">
        <v>-3.0027002097988163E-2</v>
      </c>
      <c r="BH101" s="161">
        <v>-3.0409938874543373E-2</v>
      </c>
      <c r="BI101" s="161">
        <v>2.9357825060775208E-2</v>
      </c>
      <c r="BJ101" s="161">
        <v>1.3259838588596848E-2</v>
      </c>
    </row>
    <row r="102" spans="1:62" s="161" customFormat="1" ht="39.950000000000003" customHeight="1" x14ac:dyDescent="0.25">
      <c r="A102" s="23"/>
      <c r="B102" s="234" t="s">
        <v>14</v>
      </c>
      <c r="C102" s="234"/>
      <c r="D102" s="23" t="s">
        <v>1</v>
      </c>
      <c r="E102" s="23" t="s">
        <v>11</v>
      </c>
      <c r="F102" s="23" t="s">
        <v>12</v>
      </c>
      <c r="G102" s="1"/>
      <c r="H102" s="1"/>
      <c r="I102" s="1"/>
      <c r="J102" s="1"/>
      <c r="K102" s="150"/>
      <c r="L102" s="150"/>
      <c r="V102" s="161">
        <v>0.31325546921155328</v>
      </c>
      <c r="W102" s="161">
        <v>-5.3648332860211229E-3</v>
      </c>
      <c r="X102" s="161">
        <v>-3.1145787101391001E-2</v>
      </c>
      <c r="Y102" s="161">
        <v>9.3778460190138149E-2</v>
      </c>
      <c r="Z102" s="161">
        <v>6.9914901246974193E-2</v>
      </c>
      <c r="AA102" s="161">
        <v>0.10946375000207692</v>
      </c>
      <c r="AB102" s="161">
        <v>-0.10403465447324697</v>
      </c>
      <c r="AC102" s="161">
        <v>-3.1489449097912348E-2</v>
      </c>
      <c r="AD102" s="160">
        <v>8</v>
      </c>
      <c r="AE102" s="161">
        <v>7.9731393230139808E-3</v>
      </c>
      <c r="AF102" s="161">
        <v>1.8874874423755864E-2</v>
      </c>
      <c r="AG102" s="161">
        <v>3.3926161667083496E-2</v>
      </c>
      <c r="AH102" s="161">
        <v>2.7803745656924672E-3</v>
      </c>
      <c r="AI102" s="161">
        <v>9.655883475583063E-2</v>
      </c>
      <c r="AJ102" s="161">
        <v>8.1163885515981665E-2</v>
      </c>
      <c r="AK102" s="161">
        <v>4.2910501895619374E-2</v>
      </c>
      <c r="AL102" s="161">
        <v>0.29980104494804571</v>
      </c>
      <c r="AM102" s="161">
        <v>8.9741578808949118E-2</v>
      </c>
      <c r="AN102" s="161">
        <v>-6.11241525776276E-2</v>
      </c>
      <c r="AO102" s="161">
        <v>5.0851629509419571E-2</v>
      </c>
      <c r="AP102" s="161">
        <v>4.8339597424449321E-2</v>
      </c>
      <c r="AQ102" s="161">
        <v>4.8339597424449321E-2</v>
      </c>
      <c r="AR102" s="161">
        <v>2.1741509323624675E-2</v>
      </c>
      <c r="AS102" s="161">
        <v>4.8339597424449321E-2</v>
      </c>
      <c r="AT102" s="161">
        <v>0.18713954594160215</v>
      </c>
      <c r="AU102" s="161">
        <v>0.14211805761458748</v>
      </c>
      <c r="AV102" s="161">
        <v>0.13675322432856638</v>
      </c>
      <c r="AW102" s="161">
        <v>6.6536919321358329E-2</v>
      </c>
      <c r="AX102" s="161">
        <v>-5.1846908666445729E-2</v>
      </c>
      <c r="AY102" s="161">
        <v>0.10456422461243961</v>
      </c>
      <c r="AZ102" s="161">
        <v>-0.17378565158407111</v>
      </c>
      <c r="BA102" s="161">
        <v>-5.7848307631634094E-2</v>
      </c>
      <c r="BB102" s="161">
        <v>-7.692831186360119E-2</v>
      </c>
      <c r="BC102" s="161">
        <v>6.1204817544947554E-3</v>
      </c>
      <c r="BD102" s="161">
        <v>5.025442918609907E-2</v>
      </c>
      <c r="BE102" s="161">
        <v>9.9898941944632919E-2</v>
      </c>
      <c r="BF102" s="161">
        <v>-4.2281289863085519E-2</v>
      </c>
      <c r="BG102" s="161">
        <v>-0.11448214486574906</v>
      </c>
      <c r="BH102" s="161">
        <v>-2.0703684675610901E-2</v>
      </c>
      <c r="BI102" s="161">
        <v>1.0783201311745289E-2</v>
      </c>
      <c r="BJ102" s="161">
        <v>-9.6510901298120955E-2</v>
      </c>
    </row>
    <row r="103" spans="1:62" s="161" customFormat="1" ht="20.100000000000001" customHeight="1" x14ac:dyDescent="0.25">
      <c r="A103" s="13" t="s">
        <v>109</v>
      </c>
      <c r="B103" s="1" t="s">
        <v>5</v>
      </c>
      <c r="C103" s="92">
        <f t="shared" ref="C103:C110" si="28">AF86</f>
        <v>303634.38522070018</v>
      </c>
      <c r="D103" s="92">
        <f>$B$91*(AF66^(1/2))</f>
        <v>6637.4398426037742</v>
      </c>
      <c r="E103" s="110">
        <f>C103/D103</f>
        <v>45.745708047214286</v>
      </c>
      <c r="F103" s="111">
        <f t="shared" ref="F103:F110" si="29">_xlfn.T.DIST.2T(ABS(E103),$B$86-$B$87-1)</f>
        <v>7.316345433806538E-25</v>
      </c>
      <c r="G103" s="1"/>
      <c r="H103" s="1"/>
      <c r="I103" s="1"/>
      <c r="J103" s="206" t="str">
        <f t="shared" ref="J103:J110" si="30">IF(F103&gt;0.3,"Atenção: esse resultado não pode ser superior a 30% (trinta por cento)","Nível de significância admitido")</f>
        <v>Nível de significância admitido</v>
      </c>
      <c r="K103" s="206"/>
      <c r="L103" s="206"/>
      <c r="V103" s="161">
        <v>0.18198808892911361</v>
      </c>
      <c r="W103" s="161">
        <v>8.6941205474243657E-4</v>
      </c>
      <c r="X103" s="161">
        <v>-0.10351142316191972</v>
      </c>
      <c r="Y103" s="161">
        <v>-2.8676029889079739E-2</v>
      </c>
      <c r="Z103" s="161">
        <v>6.3619835544158065E-2</v>
      </c>
      <c r="AA103" s="161">
        <v>0.10404556534615331</v>
      </c>
      <c r="AB103" s="161">
        <v>-9.8777064054612743E-2</v>
      </c>
      <c r="AC103" s="161">
        <v>-4.763051675230414E-3</v>
      </c>
      <c r="AD103" s="162">
        <v>9</v>
      </c>
      <c r="AE103" s="161">
        <v>-3.2743531069596654E-2</v>
      </c>
      <c r="AF103" s="161">
        <v>4.0439837076728213E-2</v>
      </c>
      <c r="AG103" s="161">
        <v>0.14655949640287524</v>
      </c>
      <c r="AH103" s="161">
        <v>4.3048073240955553E-2</v>
      </c>
      <c r="AI103" s="161">
        <v>1.4372043351875821E-2</v>
      </c>
      <c r="AJ103" s="161">
        <v>7.0007555124180672E-3</v>
      </c>
      <c r="AK103" s="161">
        <v>2.3066163899300177E-2</v>
      </c>
      <c r="AL103" s="161">
        <v>8.9741578808949396E-2</v>
      </c>
      <c r="AM103" s="161">
        <v>0.25929918229645288</v>
      </c>
      <c r="AN103" s="161">
        <v>-7.5710900155312566E-2</v>
      </c>
      <c r="AO103" s="161">
        <v>8.3007268860994243E-3</v>
      </c>
      <c r="AP103" s="161">
        <v>2.8334665190840755E-2</v>
      </c>
      <c r="AQ103" s="161">
        <v>2.8334665190840755E-2</v>
      </c>
      <c r="AR103" s="161">
        <v>0.15189411951404524</v>
      </c>
      <c r="AS103" s="161">
        <v>2.8334665190840755E-2</v>
      </c>
      <c r="AT103" s="161">
        <v>0.10799923195854055</v>
      </c>
      <c r="AU103" s="161">
        <v>-3.4136469823899118E-4</v>
      </c>
      <c r="AV103" s="161">
        <v>5.2804735650345547E-4</v>
      </c>
      <c r="AW103" s="161">
        <v>0.14102232212133248</v>
      </c>
      <c r="AX103" s="161">
        <v>0.16660800262503728</v>
      </c>
      <c r="AY103" s="161">
        <v>5.7445196849580799E-3</v>
      </c>
      <c r="AZ103" s="161">
        <v>-5.7453247005721408E-2</v>
      </c>
      <c r="BA103" s="161">
        <v>-9.9586449117455914E-2</v>
      </c>
      <c r="BB103" s="161">
        <v>5.2247643404690056E-2</v>
      </c>
      <c r="BC103" s="161">
        <v>2.5310437625095234E-2</v>
      </c>
      <c r="BD103" s="161">
        <v>-1.5450562047408922E-2</v>
      </c>
      <c r="BE103" s="161">
        <v>-3.3655922639845119E-3</v>
      </c>
      <c r="BF103" s="161">
        <v>-1.7292969022188451E-2</v>
      </c>
      <c r="BG103" s="161">
        <v>5.8333527787887127E-2</v>
      </c>
      <c r="BH103" s="161">
        <v>2.9657497898807412E-2</v>
      </c>
      <c r="BI103" s="161">
        <v>-0.20604137831411187</v>
      </c>
      <c r="BJ103" s="161">
        <v>5.1808790668886537E-2</v>
      </c>
    </row>
    <row r="104" spans="1:62" s="161" customFormat="1" ht="20.100000000000001" customHeight="1" x14ac:dyDescent="0.25">
      <c r="A104" s="21" t="s">
        <v>402</v>
      </c>
      <c r="B104" s="18" t="str">
        <f>B10</f>
        <v>Área privativa</v>
      </c>
      <c r="C104" s="94">
        <f t="shared" si="28"/>
        <v>3396.9516425208867</v>
      </c>
      <c r="D104" s="94">
        <f>$B$91*(AG67^(1/2))</f>
        <v>64.37884517181547</v>
      </c>
      <c r="E104" s="112">
        <f t="shared" ref="E104:E110" si="31">C104/D104</f>
        <v>52.765029156006733</v>
      </c>
      <c r="F104" s="113">
        <f t="shared" si="29"/>
        <v>2.4576850483254204E-26</v>
      </c>
      <c r="G104" s="13"/>
      <c r="H104" s="13"/>
      <c r="I104" s="13"/>
      <c r="J104" s="206" t="str">
        <f t="shared" si="30"/>
        <v>Nível de significância admitido</v>
      </c>
      <c r="K104" s="206"/>
      <c r="L104" s="206"/>
      <c r="V104" s="161">
        <v>0.23032590515254636</v>
      </c>
      <c r="W104" s="161">
        <v>-1.9745489473126741E-3</v>
      </c>
      <c r="X104" s="161">
        <v>1.6448394702859873E-2</v>
      </c>
      <c r="Y104" s="161">
        <v>-1.0803568299150993E-2</v>
      </c>
      <c r="Z104" s="161">
        <v>-1.2750381085148411E-2</v>
      </c>
      <c r="AA104" s="161">
        <v>-0.1170216631967394</v>
      </c>
      <c r="AB104" s="161">
        <v>0.14017822582046252</v>
      </c>
      <c r="AC104" s="161">
        <v>-6.4203947478177426E-2</v>
      </c>
      <c r="AD104" s="162">
        <v>10</v>
      </c>
      <c r="AE104" s="161">
        <v>0.1178987135649394</v>
      </c>
      <c r="AF104" s="161">
        <v>8.3428294059351565E-2</v>
      </c>
      <c r="AG104" s="161">
        <v>6.1056252514553676E-2</v>
      </c>
      <c r="AH104" s="161">
        <v>7.7504647217413541E-2</v>
      </c>
      <c r="AI104" s="161">
        <v>6.6701078918262546E-2</v>
      </c>
      <c r="AJ104" s="163">
        <v>8.4207782820231447E-3</v>
      </c>
      <c r="AK104" s="161">
        <v>4.6955589445135816E-2</v>
      </c>
      <c r="AL104" s="161">
        <v>-6.1124152577627829E-2</v>
      </c>
      <c r="AM104" s="161">
        <v>-7.5710900155312455E-2</v>
      </c>
      <c r="AN104" s="161">
        <v>0.18713381526559833</v>
      </c>
      <c r="AO104" s="161">
        <v>4.5592379889820428E-3</v>
      </c>
      <c r="AP104" s="161">
        <v>7.0112152068858929E-2</v>
      </c>
      <c r="AQ104" s="161">
        <v>7.0112152068858929E-2</v>
      </c>
      <c r="AR104" s="161">
        <v>-0.12544100187794271</v>
      </c>
      <c r="AS104" s="161">
        <v>7.0112152068858929E-2</v>
      </c>
      <c r="AT104" s="161">
        <v>-0.102589680471194</v>
      </c>
      <c r="AU104" s="161">
        <v>5.9308583769707948E-2</v>
      </c>
      <c r="AV104" s="161">
        <v>5.7334034822395255E-2</v>
      </c>
      <c r="AW104" s="161">
        <v>-0.10165885690860638</v>
      </c>
      <c r="AX104" s="161">
        <v>5.0645483033961325E-2</v>
      </c>
      <c r="AY104" s="161">
        <v>4.5486741138519207E-2</v>
      </c>
      <c r="AZ104" s="161">
        <v>0.14566828737203216</v>
      </c>
      <c r="BA104" s="161">
        <v>9.0406261067830507E-2</v>
      </c>
      <c r="BB104" s="161">
        <v>1.6711772889832499E-2</v>
      </c>
      <c r="BC104" s="161">
        <v>1.9591066960561454E-3</v>
      </c>
      <c r="BD104" s="161">
        <v>7.6316692610802761E-3</v>
      </c>
      <c r="BE104" s="161">
        <v>-8.8444616030948359E-3</v>
      </c>
      <c r="BF104" s="161">
        <v>0.11026704430385673</v>
      </c>
      <c r="BG104" s="161">
        <v>2.8899302586437581E-3</v>
      </c>
      <c r="BH104" s="161">
        <v>-7.9136380405072371E-3</v>
      </c>
      <c r="BI104" s="161">
        <v>1.4179583066061541E-2</v>
      </c>
      <c r="BJ104" s="161">
        <v>1.6799330491416728E-2</v>
      </c>
    </row>
    <row r="105" spans="1:62" s="161" customFormat="1" ht="20.100000000000001" customHeight="1" x14ac:dyDescent="0.25">
      <c r="A105" s="21" t="s">
        <v>403</v>
      </c>
      <c r="B105" s="18" t="str">
        <f>C10</f>
        <v>Quartos</v>
      </c>
      <c r="C105" s="94">
        <f t="shared" si="28"/>
        <v>3523.8243285242934</v>
      </c>
      <c r="D105" s="94">
        <f>$B$91*(AH68^(1/2))</f>
        <v>1391.5065384128541</v>
      </c>
      <c r="E105" s="112">
        <f t="shared" si="31"/>
        <v>2.5323807192049208</v>
      </c>
      <c r="F105" s="113">
        <f t="shared" si="29"/>
        <v>1.8283941650077577E-2</v>
      </c>
      <c r="G105" s="3"/>
      <c r="H105" s="3"/>
      <c r="I105" s="10"/>
      <c r="J105" s="206" t="str">
        <f t="shared" si="30"/>
        <v>Nível de significância admitido</v>
      </c>
      <c r="K105" s="206"/>
      <c r="L105" s="206"/>
      <c r="V105" s="161">
        <v>-0.35652765621097238</v>
      </c>
      <c r="W105" s="161">
        <v>5.9087957364758331E-3</v>
      </c>
      <c r="X105" s="161">
        <v>-5.8136013002216408E-3</v>
      </c>
      <c r="Y105" s="161">
        <v>5.3726230644150191E-2</v>
      </c>
      <c r="Z105" s="161">
        <v>-8.1069655989372436E-2</v>
      </c>
      <c r="AA105" s="161">
        <v>-7.0558132196618328E-2</v>
      </c>
      <c r="AB105" s="161">
        <v>-0.12221225043766476</v>
      </c>
      <c r="AC105" s="161">
        <v>2.2523874328591903E-2</v>
      </c>
      <c r="AD105" s="160">
        <v>11</v>
      </c>
      <c r="AE105" s="161">
        <v>1.2303816096448747E-2</v>
      </c>
      <c r="AF105" s="161">
        <v>-3.7690867916894688E-3</v>
      </c>
      <c r="AG105" s="161">
        <v>1.9770901717959644E-2</v>
      </c>
      <c r="AH105" s="161">
        <v>1.3957300417738017E-2</v>
      </c>
      <c r="AI105" s="161">
        <v>6.768353106188818E-2</v>
      </c>
      <c r="AJ105" s="163">
        <v>7.2481018181052598E-2</v>
      </c>
      <c r="AK105" s="161">
        <v>0.12677148842664648</v>
      </c>
      <c r="AL105" s="161">
        <v>5.0851629509420071E-2</v>
      </c>
      <c r="AM105" s="161">
        <v>8.3007268860996186E-3</v>
      </c>
      <c r="AN105" s="161">
        <v>4.5592379889817236E-3</v>
      </c>
      <c r="AO105" s="161">
        <v>0.27503845085441003</v>
      </c>
      <c r="AP105" s="161">
        <v>-6.5998894207636605E-2</v>
      </c>
      <c r="AQ105" s="161">
        <v>-6.5998894207636605E-2</v>
      </c>
      <c r="AR105" s="161">
        <v>3.0919795650945714E-2</v>
      </c>
      <c r="AS105" s="161">
        <v>-6.5998894207636605E-2</v>
      </c>
      <c r="AT105" s="161">
        <v>0.17493633997541258</v>
      </c>
      <c r="AU105" s="161">
        <v>-1.2272663563486386E-2</v>
      </c>
      <c r="AV105" s="161">
        <v>-6.3638678270105387E-3</v>
      </c>
      <c r="AW105" s="161">
        <v>0.15075408801364149</v>
      </c>
      <c r="AX105" s="161">
        <v>-7.2549953396234323E-2</v>
      </c>
      <c r="AY105" s="161">
        <v>2.9088906591844432E-2</v>
      </c>
      <c r="AZ105" s="161">
        <v>0.12864394845497429</v>
      </c>
      <c r="BA105" s="161">
        <v>0.14580609606295805</v>
      </c>
      <c r="BB105" s="161">
        <v>-9.7201250523194893E-2</v>
      </c>
      <c r="BC105" s="161">
        <v>-3.1657428406093008E-2</v>
      </c>
      <c r="BD105" s="161">
        <v>-0.12444948143216292</v>
      </c>
      <c r="BE105" s="161">
        <v>2.2068802238057211E-2</v>
      </c>
      <c r="BF105" s="161">
        <v>0.13675329752860704</v>
      </c>
      <c r="BG105" s="161">
        <v>-5.5839680367864103E-2</v>
      </c>
      <c r="BH105" s="161">
        <v>-2.1134497237138838E-3</v>
      </c>
      <c r="BI105" s="161">
        <v>3.9985578319993081E-2</v>
      </c>
      <c r="BJ105" s="161">
        <v>9.3538590677210931E-2</v>
      </c>
    </row>
    <row r="106" spans="1:62" s="161" customFormat="1" ht="20.100000000000001" customHeight="1" x14ac:dyDescent="0.25">
      <c r="A106" s="21" t="s">
        <v>404</v>
      </c>
      <c r="B106" s="18" t="str">
        <f>D10</f>
        <v>Suítes</v>
      </c>
      <c r="C106" s="94">
        <f t="shared" si="28"/>
        <v>2861.2801393530681</v>
      </c>
      <c r="D106" s="94">
        <f>$B$91*(AI69^(1/2))</f>
        <v>898.19476145543751</v>
      </c>
      <c r="E106" s="112">
        <f t="shared" si="31"/>
        <v>3.1855898766506288</v>
      </c>
      <c r="F106" s="113">
        <f t="shared" si="29"/>
        <v>3.9769502156737652E-3</v>
      </c>
      <c r="G106" s="11"/>
      <c r="H106" s="11"/>
      <c r="I106" s="10"/>
      <c r="J106" s="206" t="str">
        <f t="shared" si="30"/>
        <v>Nível de significância admitido</v>
      </c>
      <c r="K106" s="206"/>
      <c r="L106" s="206"/>
      <c r="V106" s="161">
        <v>0.16923686567378798</v>
      </c>
      <c r="W106" s="161">
        <v>-2.5314352718245141E-3</v>
      </c>
      <c r="X106" s="161">
        <v>2.1090366854306E-2</v>
      </c>
      <c r="Y106" s="161">
        <v>-1.3199893669471396E-2</v>
      </c>
      <c r="Z106" s="161">
        <v>9.7753502323842563E-3</v>
      </c>
      <c r="AA106" s="161">
        <v>4.8521174564647954E-2</v>
      </c>
      <c r="AB106" s="161">
        <v>8.2408188257831499E-2</v>
      </c>
      <c r="AC106" s="161">
        <v>-9.3423510968981577E-2</v>
      </c>
      <c r="AD106" s="160">
        <v>12</v>
      </c>
      <c r="AE106" s="161">
        <v>5.1882953771902843E-2</v>
      </c>
      <c r="AF106" s="161">
        <v>3.3812516014217461E-2</v>
      </c>
      <c r="AG106" s="161">
        <v>5.1278433444379122E-3</v>
      </c>
      <c r="AH106" s="161">
        <v>2.6218210198743912E-2</v>
      </c>
      <c r="AI106" s="161">
        <v>1.3018316529272517E-2</v>
      </c>
      <c r="AJ106" s="163">
        <v>-7.2810888624235515E-2</v>
      </c>
      <c r="AK106" s="161">
        <v>-1.2296036188972626E-2</v>
      </c>
      <c r="AL106" s="161">
        <v>4.8339597424449078E-2</v>
      </c>
      <c r="AM106" s="161">
        <v>2.833466519084072E-2</v>
      </c>
      <c r="AN106" s="161">
        <v>7.0112152068858874E-2</v>
      </c>
      <c r="AO106" s="161">
        <v>-6.5998894207636216E-2</v>
      </c>
      <c r="AP106" s="161">
        <v>0.11863332663350683</v>
      </c>
      <c r="AQ106" s="161">
        <v>0.11863332663350683</v>
      </c>
      <c r="AR106" s="161">
        <v>-4.6529914195659355E-2</v>
      </c>
      <c r="AS106" s="161">
        <v>0.11863332663350683</v>
      </c>
      <c r="AT106" s="161">
        <v>-4.8205432838657122E-3</v>
      </c>
      <c r="AU106" s="161">
        <v>0.10543343296403543</v>
      </c>
      <c r="AV106" s="161">
        <v>0.10290199769221092</v>
      </c>
      <c r="AW106" s="161">
        <v>-4.2778259735168703E-3</v>
      </c>
      <c r="AX106" s="161">
        <v>9.3022806545900644E-2</v>
      </c>
      <c r="AY106" s="161">
        <v>8.7713386061263859E-2</v>
      </c>
      <c r="AZ106" s="161">
        <v>1.6952011360544056E-2</v>
      </c>
      <c r="BA106" s="161">
        <v>-6.4357040559663736E-2</v>
      </c>
      <c r="BB106" s="161">
        <v>3.840970933399665E-2</v>
      </c>
      <c r="BC106" s="161">
        <v>2.0146945120876239E-2</v>
      </c>
      <c r="BD106" s="161">
        <v>5.3544097479391012E-2</v>
      </c>
      <c r="BE106" s="161">
        <v>6.9470514514048398E-3</v>
      </c>
      <c r="BF106" s="161">
        <v>-1.661143707490112E-3</v>
      </c>
      <c r="BG106" s="161">
        <v>2.0689662431225081E-2</v>
      </c>
      <c r="BH106" s="161">
        <v>7.4897687617536818E-3</v>
      </c>
      <c r="BI106" s="161">
        <v>3.6470608800894283E-2</v>
      </c>
      <c r="BJ106" s="161">
        <v>5.0284574294244974E-2</v>
      </c>
    </row>
    <row r="107" spans="1:62" s="161" customFormat="1" ht="20.100000000000001" customHeight="1" x14ac:dyDescent="0.25">
      <c r="A107" s="21" t="s">
        <v>405</v>
      </c>
      <c r="B107" s="18" t="str">
        <f>E10</f>
        <v>Vagas na garagem</v>
      </c>
      <c r="C107" s="94">
        <f t="shared" si="28"/>
        <v>6673.0700609092019</v>
      </c>
      <c r="D107" s="94">
        <f>$B$91*(AJ70^(1/2))</f>
        <v>2123.8280726763692</v>
      </c>
      <c r="E107" s="112">
        <f t="shared" si="31"/>
        <v>3.1420010624965733</v>
      </c>
      <c r="F107" s="113">
        <f t="shared" si="29"/>
        <v>4.4181032284975079E-3</v>
      </c>
      <c r="G107" s="11"/>
      <c r="H107" s="11"/>
      <c r="I107" s="10"/>
      <c r="J107" s="206" t="str">
        <f t="shared" si="30"/>
        <v>Nível de significância admitido</v>
      </c>
      <c r="K107" s="206"/>
      <c r="L107" s="206"/>
      <c r="V107" s="161">
        <v>0.16923686567378798</v>
      </c>
      <c r="W107" s="161">
        <v>-2.5314352718245141E-3</v>
      </c>
      <c r="X107" s="161">
        <v>2.1090366854306E-2</v>
      </c>
      <c r="Y107" s="161">
        <v>-1.3199893669471396E-2</v>
      </c>
      <c r="Z107" s="161">
        <v>9.7753502323842563E-3</v>
      </c>
      <c r="AA107" s="161">
        <v>4.8521174564647954E-2</v>
      </c>
      <c r="AB107" s="161">
        <v>8.2408188257831499E-2</v>
      </c>
      <c r="AC107" s="161">
        <v>-9.3423510968981577E-2</v>
      </c>
      <c r="AD107" s="160">
        <v>13</v>
      </c>
      <c r="AE107" s="161">
        <v>5.1882953771902843E-2</v>
      </c>
      <c r="AF107" s="161">
        <v>3.3812516014217461E-2</v>
      </c>
      <c r="AG107" s="161">
        <v>5.1278433444379122E-3</v>
      </c>
      <c r="AH107" s="161">
        <v>2.6218210198743912E-2</v>
      </c>
      <c r="AI107" s="161">
        <v>1.3018316529272517E-2</v>
      </c>
      <c r="AJ107" s="163">
        <v>-7.2810888624235515E-2</v>
      </c>
      <c r="AK107" s="161">
        <v>-1.2296036188972626E-2</v>
      </c>
      <c r="AL107" s="161">
        <v>4.8339597424449078E-2</v>
      </c>
      <c r="AM107" s="161">
        <v>2.833466519084072E-2</v>
      </c>
      <c r="AN107" s="161">
        <v>7.0112152068858874E-2</v>
      </c>
      <c r="AO107" s="161">
        <v>-6.5998894207636216E-2</v>
      </c>
      <c r="AP107" s="161">
        <v>0.11863332663350683</v>
      </c>
      <c r="AQ107" s="161">
        <v>0.11863332663350683</v>
      </c>
      <c r="AR107" s="161">
        <v>-4.6529914195659355E-2</v>
      </c>
      <c r="AS107" s="161">
        <v>0.11863332663350683</v>
      </c>
      <c r="AT107" s="161">
        <v>-4.8205432838657122E-3</v>
      </c>
      <c r="AU107" s="161">
        <v>0.10543343296403543</v>
      </c>
      <c r="AV107" s="161">
        <v>0.10290199769221092</v>
      </c>
      <c r="AW107" s="161">
        <v>-4.2778259735168703E-3</v>
      </c>
      <c r="AX107" s="161">
        <v>9.3022806545900644E-2</v>
      </c>
      <c r="AY107" s="161">
        <v>8.7713386061263859E-2</v>
      </c>
      <c r="AZ107" s="161">
        <v>1.6952011360544056E-2</v>
      </c>
      <c r="BA107" s="161">
        <v>-6.4357040559663736E-2</v>
      </c>
      <c r="BB107" s="161">
        <v>3.840970933399665E-2</v>
      </c>
      <c r="BC107" s="161">
        <v>2.0146945120876239E-2</v>
      </c>
      <c r="BD107" s="161">
        <v>5.3544097479391012E-2</v>
      </c>
      <c r="BE107" s="161">
        <v>6.9470514514048398E-3</v>
      </c>
      <c r="BF107" s="161">
        <v>-1.661143707490112E-3</v>
      </c>
      <c r="BG107" s="161">
        <v>2.0689662431225081E-2</v>
      </c>
      <c r="BH107" s="161">
        <v>7.4897687617536818E-3</v>
      </c>
      <c r="BI107" s="161">
        <v>3.6470608800894283E-2</v>
      </c>
      <c r="BJ107" s="161">
        <v>5.0284574294244974E-2</v>
      </c>
    </row>
    <row r="108" spans="1:62" ht="20.100000000000001" customHeight="1" x14ac:dyDescent="0.25">
      <c r="A108" s="21" t="s">
        <v>406</v>
      </c>
      <c r="B108" s="18" t="str">
        <f>F10</f>
        <v>Piscina</v>
      </c>
      <c r="C108" s="94">
        <f t="shared" si="28"/>
        <v>45348.053477758454</v>
      </c>
      <c r="D108" s="94">
        <f>$B$91*(AK71^(1/2))</f>
        <v>1290.1899422628314</v>
      </c>
      <c r="E108" s="112">
        <f t="shared" si="31"/>
        <v>35.14835451144787</v>
      </c>
      <c r="F108" s="113">
        <f t="shared" si="29"/>
        <v>3.7299955570890317E-22</v>
      </c>
      <c r="G108" s="11"/>
      <c r="H108" s="11"/>
      <c r="I108" s="10"/>
      <c r="J108" s="206" t="str">
        <f t="shared" si="30"/>
        <v>Nível de significância admitido</v>
      </c>
      <c r="K108" s="206"/>
      <c r="L108" s="206"/>
      <c r="V108" s="150">
        <v>-0.21171051156808196</v>
      </c>
      <c r="W108" s="150">
        <v>3.3880528465232524E-3</v>
      </c>
      <c r="X108" s="150">
        <v>9.0030746331880296E-3</v>
      </c>
      <c r="Y108" s="150">
        <v>-5.263757817918796E-2</v>
      </c>
      <c r="Z108" s="150">
        <v>4.2400236973488131E-4</v>
      </c>
      <c r="AA108" s="150">
        <v>7.8911087682283387E-2</v>
      </c>
      <c r="AB108" s="150">
        <v>-0.15478953016370503</v>
      </c>
      <c r="AC108" s="150">
        <v>0.12014077095613543</v>
      </c>
      <c r="AD108" s="162">
        <v>14</v>
      </c>
      <c r="AE108" s="150">
        <v>2.488357786567183E-4</v>
      </c>
      <c r="AF108" s="150">
        <v>3.7941419460147355E-2</v>
      </c>
      <c r="AG108" s="161">
        <v>3.9102503366529082E-2</v>
      </c>
      <c r="AH108" s="150">
        <v>4.8105577999717111E-2</v>
      </c>
      <c r="AI108" s="161">
        <v>-4.5320001794708492E-3</v>
      </c>
      <c r="AJ108" s="163">
        <v>0.10544461223709482</v>
      </c>
      <c r="AK108" s="161">
        <v>2.9348528285761691E-2</v>
      </c>
      <c r="AL108" s="161">
        <v>2.1741509323624578E-2</v>
      </c>
      <c r="AM108" s="150">
        <v>0.15189411951404502</v>
      </c>
      <c r="AN108" s="150">
        <v>-0.12544100187794333</v>
      </c>
      <c r="AO108" s="150">
        <v>3.0919795650945783E-2</v>
      </c>
      <c r="AP108" s="150">
        <v>-4.6529914195659952E-2</v>
      </c>
      <c r="AQ108" s="150">
        <v>-4.6529914195659952E-2</v>
      </c>
      <c r="AR108" s="150">
        <v>0.28442601794989175</v>
      </c>
      <c r="AS108" s="150">
        <v>-4.6529914195659952E-2</v>
      </c>
      <c r="AT108" s="150">
        <v>9.2890619100612928E-2</v>
      </c>
      <c r="AU108" s="150">
        <v>-9.9167492374847913E-2</v>
      </c>
      <c r="AV108" s="150">
        <v>-9.5779439528324642E-2</v>
      </c>
      <c r="AW108" s="150">
        <v>0.16246846151241712</v>
      </c>
      <c r="AX108" s="150">
        <v>2.0820959276002776E-2</v>
      </c>
      <c r="AY108" s="150">
        <v>-7.5451122449185129E-2</v>
      </c>
      <c r="AZ108" s="150">
        <v>-5.4291892100955044E-2</v>
      </c>
      <c r="BA108" s="150">
        <v>-2.0669227789240047E-2</v>
      </c>
      <c r="BB108" s="150">
        <v>0.12624843493966342</v>
      </c>
      <c r="BC108" s="150">
        <v>8.0386962453521962E-2</v>
      </c>
      <c r="BD108" s="150">
        <v>8.6425986609921651E-2</v>
      </c>
      <c r="BE108" s="150">
        <v>2.7749384274334002E-2</v>
      </c>
      <c r="BF108" s="150">
        <v>-8.6177150831268617E-2</v>
      </c>
      <c r="BG108" s="150">
        <v>0.14996480486532621</v>
      </c>
      <c r="BH108" s="150">
        <v>9.7327226686138246E-2</v>
      </c>
      <c r="BI108" s="150">
        <v>6.2695797773326359E-2</v>
      </c>
      <c r="BJ108" s="150">
        <v>4.4947512660467842E-2</v>
      </c>
    </row>
    <row r="109" spans="1:62" ht="20.100000000000001" customHeight="1" x14ac:dyDescent="0.25">
      <c r="A109" s="21" t="s">
        <v>407</v>
      </c>
      <c r="B109" s="18" t="str">
        <f>G10</f>
        <v>Espaço social</v>
      </c>
      <c r="C109" s="94">
        <f t="shared" si="28"/>
        <v>46033.452095275396</v>
      </c>
      <c r="D109" s="94">
        <f>$B$91*(AL72^(1/2))</f>
        <v>1436.5537530726613</v>
      </c>
      <c r="E109" s="112">
        <f t="shared" si="31"/>
        <v>32.044364505549424</v>
      </c>
      <c r="F109" s="113">
        <f t="shared" si="29"/>
        <v>3.281167951536025E-21</v>
      </c>
      <c r="G109" s="2"/>
      <c r="H109" s="2"/>
      <c r="I109" s="10"/>
      <c r="J109" s="206" t="str">
        <f t="shared" si="30"/>
        <v>Nível de significância admitido</v>
      </c>
      <c r="K109" s="206"/>
      <c r="L109" s="206"/>
      <c r="V109" s="150">
        <v>0.16923686567378798</v>
      </c>
      <c r="W109" s="150">
        <v>-2.5314352718245141E-3</v>
      </c>
      <c r="X109" s="150">
        <v>2.1090366854306E-2</v>
      </c>
      <c r="Y109" s="150">
        <v>-1.3199893669471396E-2</v>
      </c>
      <c r="Z109" s="150">
        <v>9.7753502323842563E-3</v>
      </c>
      <c r="AA109" s="150">
        <v>4.8521174564647954E-2</v>
      </c>
      <c r="AB109" s="150">
        <v>8.2408188257831499E-2</v>
      </c>
      <c r="AC109" s="150">
        <v>-9.3423510968981577E-2</v>
      </c>
      <c r="AD109" s="162">
        <v>15</v>
      </c>
      <c r="AE109" s="150">
        <v>5.1882953771902843E-2</v>
      </c>
      <c r="AF109" s="150">
        <v>3.3812516014217461E-2</v>
      </c>
      <c r="AG109" s="161">
        <v>5.1278433444379122E-3</v>
      </c>
      <c r="AH109" s="150">
        <v>2.6218210198743912E-2</v>
      </c>
      <c r="AI109" s="161">
        <v>1.3018316529272517E-2</v>
      </c>
      <c r="AJ109" s="163">
        <v>-7.2810888624235515E-2</v>
      </c>
      <c r="AK109" s="161">
        <v>-1.2296036188972626E-2</v>
      </c>
      <c r="AL109" s="161">
        <v>4.8339597424449078E-2</v>
      </c>
      <c r="AM109" s="150">
        <v>2.833466519084072E-2</v>
      </c>
      <c r="AN109" s="150">
        <v>7.0112152068858874E-2</v>
      </c>
      <c r="AO109" s="150">
        <v>-6.5998894207636216E-2</v>
      </c>
      <c r="AP109" s="150">
        <v>0.11863332663350683</v>
      </c>
      <c r="AQ109" s="150">
        <v>0.11863332663350683</v>
      </c>
      <c r="AR109" s="150">
        <v>-4.6529914195659355E-2</v>
      </c>
      <c r="AS109" s="150">
        <v>0.11863332663350683</v>
      </c>
      <c r="AT109" s="150">
        <v>-4.8205432838657122E-3</v>
      </c>
      <c r="AU109" s="150">
        <v>0.10543343296403543</v>
      </c>
      <c r="AV109" s="150">
        <v>0.10290199769221092</v>
      </c>
      <c r="AW109" s="150">
        <v>-4.2778259735168703E-3</v>
      </c>
      <c r="AX109" s="150">
        <v>9.3022806545900644E-2</v>
      </c>
      <c r="AY109" s="150">
        <v>8.7713386061263859E-2</v>
      </c>
      <c r="AZ109" s="150">
        <v>1.6952011360544056E-2</v>
      </c>
      <c r="BA109" s="150">
        <v>-6.4357040559663736E-2</v>
      </c>
      <c r="BB109" s="150">
        <v>3.840970933399665E-2</v>
      </c>
      <c r="BC109" s="150">
        <v>2.0146945120876239E-2</v>
      </c>
      <c r="BD109" s="150">
        <v>5.3544097479391012E-2</v>
      </c>
      <c r="BE109" s="150">
        <v>6.9470514514048398E-3</v>
      </c>
      <c r="BF109" s="150">
        <v>-1.661143707490112E-3</v>
      </c>
      <c r="BG109" s="150">
        <v>2.0689662431225081E-2</v>
      </c>
      <c r="BH109" s="150">
        <v>7.4897687617536818E-3</v>
      </c>
      <c r="BI109" s="150">
        <v>3.6470608800894283E-2</v>
      </c>
      <c r="BJ109" s="150">
        <v>5.0284574294244974E-2</v>
      </c>
    </row>
    <row r="110" spans="1:62" ht="20.100000000000001" customHeight="1" x14ac:dyDescent="0.25">
      <c r="A110" s="21" t="s">
        <v>408</v>
      </c>
      <c r="B110" s="18" t="str">
        <f>H10</f>
        <v>Academia</v>
      </c>
      <c r="C110" s="94">
        <f t="shared" si="28"/>
        <v>44089.94912680611</v>
      </c>
      <c r="D110" s="94">
        <f>$B$91*(AM73^(1/2))</f>
        <v>1436.2704656007347</v>
      </c>
      <c r="E110" s="112">
        <f t="shared" si="31"/>
        <v>30.697525419326254</v>
      </c>
      <c r="F110" s="113">
        <f t="shared" si="29"/>
        <v>8.9812006253006122E-21</v>
      </c>
      <c r="G110" s="2"/>
      <c r="H110" s="2"/>
      <c r="I110" s="10"/>
      <c r="J110" s="206" t="str">
        <f t="shared" si="30"/>
        <v>Nível de significância admitido</v>
      </c>
      <c r="K110" s="206"/>
      <c r="L110" s="206"/>
      <c r="V110" s="150">
        <v>-0.27706435628563791</v>
      </c>
      <c r="W110" s="150">
        <v>3.2909973546591657E-3</v>
      </c>
      <c r="X110" s="150">
        <v>-6.9358902935092856E-3</v>
      </c>
      <c r="Y110" s="150">
        <v>5.9493088911581407E-2</v>
      </c>
      <c r="Z110" s="150">
        <v>-3.3840304302837014E-2</v>
      </c>
      <c r="AA110" s="150">
        <v>9.7769137187328242E-2</v>
      </c>
      <c r="AB110" s="150">
        <v>-0.16537697386047867</v>
      </c>
      <c r="AC110" s="150">
        <v>-1.1463719919077627E-2</v>
      </c>
      <c r="AD110" s="160">
        <v>16</v>
      </c>
      <c r="AE110" s="150">
        <v>-4.1849427731279774E-2</v>
      </c>
      <c r="AF110" s="150">
        <v>-3.9488761132865993E-2</v>
      </c>
      <c r="AG110" s="161">
        <v>-2.2679878775379192E-2</v>
      </c>
      <c r="AH110" s="150">
        <v>-2.9615769068888478E-2</v>
      </c>
      <c r="AI110" s="161">
        <v>2.9877319842692929E-2</v>
      </c>
      <c r="AJ110" s="163">
        <v>8.5406078596377867E-3</v>
      </c>
      <c r="AK110" s="161">
        <v>6.2787293389284585E-2</v>
      </c>
      <c r="AL110" s="161">
        <v>0.18713954594160259</v>
      </c>
      <c r="AM110" s="150">
        <v>0.10799923195854069</v>
      </c>
      <c r="AN110" s="150">
        <v>-0.10258968047119409</v>
      </c>
      <c r="AO110" s="150">
        <v>0.17493633997541264</v>
      </c>
      <c r="AP110" s="150">
        <v>-4.8205432838658302E-3</v>
      </c>
      <c r="AQ110" s="150">
        <v>-4.8205432838658302E-3</v>
      </c>
      <c r="AR110" s="150">
        <v>9.2890619100612984E-2</v>
      </c>
      <c r="AS110" s="150">
        <v>-4.8205432838658302E-3</v>
      </c>
      <c r="AT110" s="150">
        <v>0.25625049038944503</v>
      </c>
      <c r="AU110" s="150">
        <v>5.4672545627715563E-2</v>
      </c>
      <c r="AV110" s="150">
        <v>5.7963542982374799E-2</v>
      </c>
      <c r="AW110" s="150">
        <v>0.21321238825115951</v>
      </c>
      <c r="AX110" s="150">
        <v>-3.4340760419323796E-2</v>
      </c>
      <c r="AY110" s="150">
        <v>7.7709527110329718E-2</v>
      </c>
      <c r="AZ110" s="150">
        <v>-3.3478736023351607E-2</v>
      </c>
      <c r="BA110" s="150">
        <v>-1.8359340577439483E-2</v>
      </c>
      <c r="BB110" s="150">
        <v>-7.5777352114524896E-2</v>
      </c>
      <c r="BC110" s="150">
        <v>-9.7022684936250957E-3</v>
      </c>
      <c r="BD110" s="150">
        <v>-5.3769460444630574E-2</v>
      </c>
      <c r="BE110" s="150">
        <v>4.9790820417956322E-2</v>
      </c>
      <c r="BF110" s="150">
        <v>1.1920032713347767E-2</v>
      </c>
      <c r="BG110" s="150">
        <v>-5.2740370631910713E-2</v>
      </c>
      <c r="BH110" s="150">
        <v>6.7527182796707254E-3</v>
      </c>
      <c r="BI110" s="150">
        <v>5.2374026604233542E-2</v>
      </c>
      <c r="BJ110" s="150">
        <v>8.4036385291931609E-2</v>
      </c>
    </row>
    <row r="111" spans="1:62" ht="20.100000000000001" customHeight="1" x14ac:dyDescent="0.25">
      <c r="A111" s="2"/>
      <c r="B111" s="2"/>
      <c r="C111" s="2"/>
      <c r="D111" s="2"/>
      <c r="E111" s="2"/>
      <c r="F111" s="2"/>
      <c r="G111" s="2"/>
      <c r="H111" s="2"/>
      <c r="I111" s="10"/>
      <c r="V111" s="150">
        <v>0.34460694214571513</v>
      </c>
      <c r="W111" s="150">
        <v>-4.1640719993748607E-3</v>
      </c>
      <c r="X111" s="150">
        <v>-3.3244220465000529E-2</v>
      </c>
      <c r="Y111" s="150">
        <v>6.7031461392039152E-2</v>
      </c>
      <c r="Z111" s="150">
        <v>-9.6704279541486721E-5</v>
      </c>
      <c r="AA111" s="150">
        <v>4.6124849194327536E-2</v>
      </c>
      <c r="AB111" s="150">
        <v>7.1987556735235991E-2</v>
      </c>
      <c r="AC111" s="150">
        <v>-6.1417835212233166E-2</v>
      </c>
      <c r="AD111" s="160">
        <v>17</v>
      </c>
      <c r="AE111" s="150">
        <v>2.0323997906970957E-2</v>
      </c>
      <c r="AF111" s="150">
        <v>-2.5577498365694014E-2</v>
      </c>
      <c r="AG111" s="161">
        <v>-4.825493898818041E-3</v>
      </c>
      <c r="AH111" s="150">
        <v>-3.806971436381857E-2</v>
      </c>
      <c r="AI111" s="161">
        <v>2.8961747028220582E-2</v>
      </c>
      <c r="AJ111" s="163">
        <v>-1.9963872185888028E-2</v>
      </c>
      <c r="AK111" s="161">
        <v>-1.267897296552805E-2</v>
      </c>
      <c r="AL111" s="161">
        <v>0.14211805761458729</v>
      </c>
      <c r="AM111" s="150">
        <v>-3.413646982391369E-4</v>
      </c>
      <c r="AN111" s="150">
        <v>5.9308583769707941E-2</v>
      </c>
      <c r="AO111" s="150">
        <v>-1.2272663563486629E-2</v>
      </c>
      <c r="AP111" s="150">
        <v>0.10543343296403548</v>
      </c>
      <c r="AQ111" s="150">
        <v>0.10543343296403548</v>
      </c>
      <c r="AR111" s="150">
        <v>-9.9167492374847677E-2</v>
      </c>
      <c r="AS111" s="150">
        <v>0.10543343296403548</v>
      </c>
      <c r="AT111" s="150">
        <v>5.4672545627715223E-2</v>
      </c>
      <c r="AU111" s="150">
        <v>0.17246489435607465</v>
      </c>
      <c r="AV111" s="150">
        <v>0.1683008223566998</v>
      </c>
      <c r="AW111" s="150">
        <v>-3.3179275761198265E-2</v>
      </c>
      <c r="AX111" s="150">
        <v>4.2497688041372841E-2</v>
      </c>
      <c r="AY111" s="150">
        <v>0.14331639036045063</v>
      </c>
      <c r="AZ111" s="150">
        <v>-2.8136928217164126E-2</v>
      </c>
      <c r="BA111" s="150">
        <v>1.9117417956390506E-2</v>
      </c>
      <c r="BB111" s="150">
        <v>-2.3015863640236833E-2</v>
      </c>
      <c r="BC111" s="150">
        <v>3.5687453753052614E-2</v>
      </c>
      <c r="BD111" s="150">
        <v>6.510601007885447E-3</v>
      </c>
      <c r="BE111" s="150">
        <v>0.10271891514509178</v>
      </c>
      <c r="BF111" s="150">
        <v>1.3813396899084451E-2</v>
      </c>
      <c r="BG111" s="150">
        <v>-5.2164367635860853E-2</v>
      </c>
      <c r="BH111" s="150">
        <v>1.4867093756178298E-2</v>
      </c>
      <c r="BI111" s="150">
        <v>1.5410114218216406E-2</v>
      </c>
      <c r="BJ111" s="150">
        <v>-6.9965110190857022E-3</v>
      </c>
    </row>
    <row r="112" spans="1:62" ht="20.100000000000001" customHeight="1" x14ac:dyDescent="0.25">
      <c r="A112" s="2"/>
      <c r="B112" s="2"/>
      <c r="C112" s="2"/>
      <c r="D112" s="2"/>
      <c r="E112" s="2"/>
      <c r="F112" s="2"/>
      <c r="G112" s="2"/>
      <c r="H112" s="2"/>
      <c r="I112" s="10"/>
      <c r="V112" s="150">
        <v>0.3164964742648963</v>
      </c>
      <c r="W112" s="150">
        <v>-3.7518895879138938E-3</v>
      </c>
      <c r="X112" s="150">
        <v>-3.2091368236053797E-2</v>
      </c>
      <c r="Y112" s="150">
        <v>6.5398824664488833E-2</v>
      </c>
      <c r="Z112" s="150">
        <v>-5.0374283533421264E-3</v>
      </c>
      <c r="AA112" s="150">
        <v>4.5567962869815695E-2</v>
      </c>
      <c r="AB112" s="150">
        <v>6.9066493907272597E-2</v>
      </c>
      <c r="AC112" s="150">
        <v>-6.0464229060860089E-2</v>
      </c>
      <c r="AD112" s="160">
        <v>18</v>
      </c>
      <c r="AE112" s="150">
        <v>1.7951494713909031E-2</v>
      </c>
      <c r="AF112" s="150">
        <v>-2.8356719106485913E-2</v>
      </c>
      <c r="AG112" s="161">
        <v>-7.5210196341737937E-3</v>
      </c>
      <c r="AH112" s="150">
        <v>-3.961238787022759E-2</v>
      </c>
      <c r="AI112" s="161">
        <v>2.5786436794261243E-2</v>
      </c>
      <c r="AJ112" s="163">
        <v>-2.3422123502857169E-2</v>
      </c>
      <c r="AK112" s="161">
        <v>-1.1732459084877682E-2</v>
      </c>
      <c r="AL112" s="161">
        <v>0.13675322432856579</v>
      </c>
      <c r="AM112" s="150">
        <v>5.2804735650297668E-4</v>
      </c>
      <c r="AN112" s="150">
        <v>5.7334034822394915E-2</v>
      </c>
      <c r="AO112" s="150">
        <v>-6.3638678270111701E-3</v>
      </c>
      <c r="AP112" s="150">
        <v>0.10290199769221062</v>
      </c>
      <c r="AQ112" s="150">
        <v>0.10290199769221062</v>
      </c>
      <c r="AR112" s="150">
        <v>-9.5779439528324795E-2</v>
      </c>
      <c r="AS112" s="150">
        <v>0.10290199769221062</v>
      </c>
      <c r="AT112" s="150">
        <v>5.7963542982374043E-2</v>
      </c>
      <c r="AU112" s="150">
        <v>0.16830082235669946</v>
      </c>
      <c r="AV112" s="150">
        <v>0.16454893276878557</v>
      </c>
      <c r="AW112" s="150">
        <v>-2.6194729621684329E-2</v>
      </c>
      <c r="AX112" s="150">
        <v>4.3331314148378333E-2</v>
      </c>
      <c r="AY112" s="150">
        <v>0.14203759524130222</v>
      </c>
      <c r="AZ112" s="150">
        <v>-2.145564652379689E-2</v>
      </c>
      <c r="BA112" s="150">
        <v>2.0997844958970849E-2</v>
      </c>
      <c r="BB112" s="150">
        <v>-2.2961056033138305E-2</v>
      </c>
      <c r="BC112" s="150">
        <v>3.4933989455522743E-2</v>
      </c>
      <c r="BD112" s="150">
        <v>1.5570824540407091E-3</v>
      </c>
      <c r="BE112" s="150">
        <v>0.10033281412001159</v>
      </c>
      <c r="BF112" s="150">
        <v>1.6394412259866487E-2</v>
      </c>
      <c r="BG112" s="150">
        <v>-4.9224283148535553E-2</v>
      </c>
      <c r="BH112" s="150">
        <v>1.6174541515953281E-2</v>
      </c>
      <c r="BI112" s="150">
        <v>1.7390629708334535E-2</v>
      </c>
      <c r="BJ112" s="150">
        <v>1.6009788185354507E-3</v>
      </c>
    </row>
    <row r="113" spans="1:62" ht="20.100000000000001" customHeight="1" x14ac:dyDescent="0.25">
      <c r="A113" s="1" t="s">
        <v>91</v>
      </c>
      <c r="B113" s="215" t="str">
        <f>CONCATENATE("Valor previsto = ",TEXT(C103,"#.###,00")," + [",TEXT(C104,"#.###,00")," · (",B104,")] + [",TEXT(C105,"#.###,00")," · (",B105,")] + [",TEXT(C106,"#.###,00")," . (",B106,")] + [",TEXT(C107,"#.###,00")," . (",B107,")] + [",TEXT(C108,"#.###,00")," . (",B108,")]  + [",TEXT(C109,"#.###,00")," . (",B109,")] + [",TEXT(C110,"#.###,00")," . (",B110,")]")</f>
        <v>Valor previsto = 303.634,39 + [3.396,95 · (Área privativa)] + [3.523,82 · (Quartos)] + [2.861,28 . (Suítes)] + [6.673,07 . (Vagas na garagem)] + [45.348,05 . (Piscina)]  + [46.033,45 . (Espaço social)] + [44.089,95 . (Academia)]</v>
      </c>
      <c r="C113" s="215"/>
      <c r="D113" s="215"/>
      <c r="E113" s="215"/>
      <c r="F113" s="215"/>
      <c r="G113" s="215"/>
      <c r="H113" s="215"/>
      <c r="I113" s="215"/>
      <c r="V113" s="150">
        <v>-0.59298677216165796</v>
      </c>
      <c r="W113" s="150">
        <v>6.9845461395143388E-3</v>
      </c>
      <c r="X113" s="150">
        <v>5.3162958170531016E-2</v>
      </c>
      <c r="Y113" s="150">
        <v>-2.8901449787680757E-2</v>
      </c>
      <c r="Z113" s="150">
        <v>-4.8671870159914025E-2</v>
      </c>
      <c r="AA113" s="150">
        <v>9.738103093508943E-2</v>
      </c>
      <c r="AB113" s="150">
        <v>-0.16956165647770025</v>
      </c>
      <c r="AC113" s="150">
        <v>-3.8701364918960646E-2</v>
      </c>
      <c r="AD113" s="162">
        <v>19</v>
      </c>
      <c r="AE113" s="150">
        <v>-2.2152987831655951E-2</v>
      </c>
      <c r="AF113" s="150">
        <v>6.0051495430877705E-3</v>
      </c>
      <c r="AG113" s="161">
        <v>-2.6204170208900326E-2</v>
      </c>
      <c r="AH113" s="150">
        <v>2.695878796163069E-2</v>
      </c>
      <c r="AI113" s="161">
        <v>-1.9426618260500739E-3</v>
      </c>
      <c r="AJ113" s="163">
        <v>-6.1597665163553639E-2</v>
      </c>
      <c r="AK113" s="161">
        <v>6.7902799569093411E-2</v>
      </c>
      <c r="AL113" s="161">
        <v>6.6536919321358592E-2</v>
      </c>
      <c r="AM113" s="150">
        <v>0.14102232212133259</v>
      </c>
      <c r="AN113" s="150">
        <v>-0.10165885690860683</v>
      </c>
      <c r="AO113" s="150">
        <v>0.15075408801364204</v>
      </c>
      <c r="AP113" s="150">
        <v>-4.2778259735174184E-3</v>
      </c>
      <c r="AQ113" s="150">
        <v>-4.2778259735174184E-3</v>
      </c>
      <c r="AR113" s="150">
        <v>0.16246846151241723</v>
      </c>
      <c r="AS113" s="150">
        <v>-4.2778259735174184E-3</v>
      </c>
      <c r="AT113" s="150">
        <v>0.21321238825115979</v>
      </c>
      <c r="AU113" s="150">
        <v>-3.3179275761198196E-2</v>
      </c>
      <c r="AV113" s="150">
        <v>-2.6194729621683926E-2</v>
      </c>
      <c r="AW113" s="150">
        <v>0.27703656873641225</v>
      </c>
      <c r="AX113" s="150">
        <v>2.0352488620232673E-2</v>
      </c>
      <c r="AY113" s="150">
        <v>1.5712547215402134E-2</v>
      </c>
      <c r="AZ113" s="150">
        <v>4.5016612021194252E-2</v>
      </c>
      <c r="BA113" s="150">
        <v>-9.2431664080590517E-2</v>
      </c>
      <c r="BB113" s="150">
        <v>-1.4077741104797287E-2</v>
      </c>
      <c r="BC113" s="150">
        <v>-2.9010098613449414E-2</v>
      </c>
      <c r="BD113" s="150">
        <v>-3.1503556742346783E-2</v>
      </c>
      <c r="BE113" s="150">
        <v>-5.7911548401130192E-2</v>
      </c>
      <c r="BF113" s="150">
        <v>9.3505689106855305E-3</v>
      </c>
      <c r="BG113" s="150">
        <v>3.4814081871803043E-2</v>
      </c>
      <c r="BH113" s="150">
        <v>5.9126320841222657E-3</v>
      </c>
      <c r="BI113" s="150">
        <v>8.3337098637503521E-2</v>
      </c>
      <c r="BJ113" s="150">
        <v>0.18430491979336974</v>
      </c>
    </row>
    <row r="114" spans="1:62" ht="20.100000000000001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V114" s="150">
        <v>0.29767096550573119</v>
      </c>
      <c r="W114" s="150">
        <v>8.336261070058062E-4</v>
      </c>
      <c r="X114" s="150">
        <v>-0.1090684132123695</v>
      </c>
      <c r="Y114" s="150">
        <v>-5.0525118504527788E-2</v>
      </c>
      <c r="Z114" s="150">
        <v>8.4304022390438611E-3</v>
      </c>
      <c r="AA114" s="150">
        <v>4.2377323511939471E-2</v>
      </c>
      <c r="AB114" s="150">
        <v>8.6008335637760433E-2</v>
      </c>
      <c r="AC114" s="150">
        <v>-3.7552256243670493E-2</v>
      </c>
      <c r="AD114" s="162">
        <v>20</v>
      </c>
      <c r="AE114" s="150">
        <v>-1.327516290645479E-2</v>
      </c>
      <c r="AF114" s="150">
        <v>4.3251265096529226E-3</v>
      </c>
      <c r="AG114" s="161">
        <v>0.11589441804303985</v>
      </c>
      <c r="AH114" s="150">
        <v>6.8260048306703416E-3</v>
      </c>
      <c r="AI114" s="161">
        <v>-4.3699113673857447E-2</v>
      </c>
      <c r="AJ114" s="163">
        <v>-8.3752248238545351E-2</v>
      </c>
      <c r="AK114" s="161">
        <v>-3.5362852603799365E-2</v>
      </c>
      <c r="AL114" s="161">
        <v>-5.1846908666445771E-2</v>
      </c>
      <c r="AM114" s="150">
        <v>0.16660800262503739</v>
      </c>
      <c r="AN114" s="150">
        <v>5.0645483033961068E-2</v>
      </c>
      <c r="AO114" s="150">
        <v>-7.2549953396234296E-2</v>
      </c>
      <c r="AP114" s="150">
        <v>9.3022806545900533E-2</v>
      </c>
      <c r="AQ114" s="150">
        <v>9.3022806545900533E-2</v>
      </c>
      <c r="AR114" s="150">
        <v>2.0820959276003172E-2</v>
      </c>
      <c r="AS114" s="150">
        <v>9.3022806545900533E-2</v>
      </c>
      <c r="AT114" s="150">
        <v>-3.4340760419323837E-2</v>
      </c>
      <c r="AU114" s="150">
        <v>4.2497688041372744E-2</v>
      </c>
      <c r="AV114" s="150">
        <v>4.3331314148378514E-2</v>
      </c>
      <c r="AW114" s="150">
        <v>2.0352488620232971E-2</v>
      </c>
      <c r="AX114" s="150">
        <v>0.25845172101183844</v>
      </c>
      <c r="AY114" s="150">
        <v>4.8333070790413352E-2</v>
      </c>
      <c r="AZ114" s="150">
        <v>6.8151631281082953E-2</v>
      </c>
      <c r="BA114" s="150">
        <v>-2.8262004537173369E-2</v>
      </c>
      <c r="BB114" s="150">
        <v>0.10599566880675783</v>
      </c>
      <c r="BC114" s="150">
        <v>5.7137802516241634E-2</v>
      </c>
      <c r="BD114" s="150">
        <v>-4.4333834564089805E-2</v>
      </c>
      <c r="BE114" s="150">
        <v>6.6126840117138458E-3</v>
      </c>
      <c r="BF114" s="150">
        <v>3.105867165763386E-2</v>
      </c>
      <c r="BG114" s="150">
        <v>0.11183105155579846</v>
      </c>
      <c r="BH114" s="150">
        <v>6.1305933051270647E-2</v>
      </c>
      <c r="BI114" s="150">
        <v>-0.20735601187799613</v>
      </c>
      <c r="BJ114" s="150">
        <v>0.11553071143505725</v>
      </c>
    </row>
    <row r="115" spans="1:62" ht="20.100000000000001" customHeight="1" x14ac:dyDescent="0.25">
      <c r="A115" s="2"/>
      <c r="B115" s="2"/>
      <c r="C115" s="2"/>
      <c r="D115" s="2"/>
      <c r="E115" s="2"/>
      <c r="F115" s="2"/>
      <c r="G115" s="2"/>
      <c r="H115" s="2"/>
      <c r="I115" s="22"/>
      <c r="V115" s="150">
        <v>0.14783366697998462</v>
      </c>
      <c r="W115" s="150">
        <v>-1.2787951191480964E-3</v>
      </c>
      <c r="X115" s="150">
        <v>-2.5174254862373291E-2</v>
      </c>
      <c r="Y115" s="150">
        <v>5.5603004299186895E-2</v>
      </c>
      <c r="Z115" s="150">
        <v>-3.4681772796145302E-2</v>
      </c>
      <c r="AA115" s="150">
        <v>4.2226644922744652E-2</v>
      </c>
      <c r="AB115" s="150">
        <v>5.1540116939492064E-2</v>
      </c>
      <c r="AC115" s="150">
        <v>-5.4742592152621602E-2</v>
      </c>
      <c r="AD115" s="160">
        <v>21</v>
      </c>
      <c r="AE115" s="150">
        <v>3.7164755555395973E-3</v>
      </c>
      <c r="AF115" s="150">
        <v>-4.5032043551234774E-2</v>
      </c>
      <c r="AG115" s="161">
        <v>-2.3694174046305763E-2</v>
      </c>
      <c r="AH115" s="150">
        <v>-4.8868428908679054E-2</v>
      </c>
      <c r="AI115" s="161">
        <v>6.7345753905078409E-3</v>
      </c>
      <c r="AJ115" s="163">
        <v>-4.4171631404669481E-2</v>
      </c>
      <c r="AK115" s="161">
        <v>-6.0533758009731348E-3</v>
      </c>
      <c r="AL115" s="161">
        <v>0.10456422461243937</v>
      </c>
      <c r="AM115" s="150">
        <v>5.7445196849579133E-3</v>
      </c>
      <c r="AN115" s="150">
        <v>4.548674113851893E-2</v>
      </c>
      <c r="AO115" s="150">
        <v>2.908890659184421E-2</v>
      </c>
      <c r="AP115" s="150">
        <v>8.7713386061263582E-2</v>
      </c>
      <c r="AQ115" s="150">
        <v>8.7713386061263582E-2</v>
      </c>
      <c r="AR115" s="150">
        <v>-7.5451122449185073E-2</v>
      </c>
      <c r="AS115" s="150">
        <v>8.7713386061263582E-2</v>
      </c>
      <c r="AT115" s="150">
        <v>7.7709527110329343E-2</v>
      </c>
      <c r="AU115" s="150">
        <v>0.14331639036045046</v>
      </c>
      <c r="AV115" s="150">
        <v>0.14203759524130238</v>
      </c>
      <c r="AW115" s="150">
        <v>1.5712547215401981E-2</v>
      </c>
      <c r="AX115" s="150">
        <v>4.8333070790413296E-2</v>
      </c>
      <c r="AY115" s="150">
        <v>0.1343648245264138</v>
      </c>
      <c r="AZ115" s="150">
        <v>1.8632043636408913E-2</v>
      </c>
      <c r="BA115" s="150">
        <v>3.2280406974455153E-2</v>
      </c>
      <c r="BB115" s="150">
        <v>-2.2632210390544916E-2</v>
      </c>
      <c r="BC115" s="150">
        <v>3.0413203670345793E-2</v>
      </c>
      <c r="BD115" s="150">
        <v>-2.8164028869024707E-2</v>
      </c>
      <c r="BE115" s="150">
        <v>8.6016207969532674E-2</v>
      </c>
      <c r="BF115" s="150">
        <v>3.1880504424561903E-2</v>
      </c>
      <c r="BG115" s="150">
        <v>-3.1583776224581597E-2</v>
      </c>
      <c r="BH115" s="150">
        <v>2.4019228074605298E-2</v>
      </c>
      <c r="BI115" s="150">
        <v>2.9273722649045597E-2</v>
      </c>
      <c r="BJ115" s="150">
        <v>5.3185917844264977E-2</v>
      </c>
    </row>
    <row r="116" spans="1:62" ht="20.100000000000001" customHeight="1" x14ac:dyDescent="0.25">
      <c r="A116" s="206" t="s">
        <v>421</v>
      </c>
      <c r="B116" s="206"/>
      <c r="C116" s="206"/>
      <c r="D116" s="206"/>
      <c r="E116" s="206"/>
      <c r="F116" s="206"/>
      <c r="G116" s="2"/>
      <c r="H116" s="2"/>
      <c r="I116" s="22"/>
      <c r="V116" s="150">
        <v>-0.35999392034464472</v>
      </c>
      <c r="W116" s="150">
        <v>6.6812816933676158E-3</v>
      </c>
      <c r="X116" s="150">
        <v>4.0658291510741587E-2</v>
      </c>
      <c r="Y116" s="150">
        <v>-4.5088939577707765E-2</v>
      </c>
      <c r="Z116" s="150">
        <v>-0.11650558663495984</v>
      </c>
      <c r="AA116" s="150">
        <v>-0.12871627601148805</v>
      </c>
      <c r="AB116" s="150">
        <v>7.8835906433230851E-2</v>
      </c>
      <c r="AC116" s="150">
        <v>-4.4178218299342702E-2</v>
      </c>
      <c r="AD116" s="160">
        <v>22</v>
      </c>
      <c r="AE116" s="150">
        <v>6.8076146510645544E-2</v>
      </c>
      <c r="AF116" s="150">
        <v>2.5064658502729459E-2</v>
      </c>
      <c r="AG116" s="161">
        <v>4.450212072090648E-3</v>
      </c>
      <c r="AH116" s="150">
        <v>4.5108503582832277E-2</v>
      </c>
      <c r="AI116" s="150">
        <v>1.9564005124511619E-5</v>
      </c>
      <c r="AJ116" s="150">
        <v>-6.4202499374321015E-2</v>
      </c>
      <c r="AK116" s="150">
        <v>6.6832380938800756E-2</v>
      </c>
      <c r="AL116" s="150">
        <v>-0.1737856515840713</v>
      </c>
      <c r="AM116" s="150">
        <v>-5.7453247005721159E-2</v>
      </c>
      <c r="AN116" s="150">
        <v>0.14566828737203161</v>
      </c>
      <c r="AO116" s="150">
        <v>0.12864394845497476</v>
      </c>
      <c r="AP116" s="150">
        <v>1.6952011360543556E-2</v>
      </c>
      <c r="AQ116" s="150">
        <v>1.6952011360543556E-2</v>
      </c>
      <c r="AR116" s="150">
        <v>-5.4291892100954663E-2</v>
      </c>
      <c r="AS116" s="150">
        <v>1.6952011360543556E-2</v>
      </c>
      <c r="AT116" s="150">
        <v>-3.3478736023351358E-2</v>
      </c>
      <c r="AU116" s="150">
        <v>-2.8136928217164209E-2</v>
      </c>
      <c r="AV116" s="150">
        <v>-2.145564652379664E-2</v>
      </c>
      <c r="AW116" s="150">
        <v>4.5016612021194474E-2</v>
      </c>
      <c r="AX116" s="150">
        <v>6.8151631281083008E-2</v>
      </c>
      <c r="AY116" s="150">
        <v>1.8632043636409107E-2</v>
      </c>
      <c r="AZ116" s="150">
        <v>0.28597520293275158</v>
      </c>
      <c r="BA116" s="150">
        <v>0.12989522812202484</v>
      </c>
      <c r="BB116" s="150">
        <v>1.786273263890862E-2</v>
      </c>
      <c r="BC116" s="150">
        <v>-1.3863643552064008E-2</v>
      </c>
      <c r="BD116" s="150">
        <v>-9.6392220369649839E-2</v>
      </c>
      <c r="BE116" s="150">
        <v>-5.8952583129771773E-2</v>
      </c>
      <c r="BF116" s="150">
        <v>0.1644683668802896</v>
      </c>
      <c r="BG116" s="150">
        <v>6.4631704492481928E-2</v>
      </c>
      <c r="BH116" s="150">
        <v>1.954276491477417E-2</v>
      </c>
      <c r="BI116" s="150">
        <v>5.5770408358549552E-2</v>
      </c>
      <c r="BJ116" s="150">
        <v>0.19734661708146914</v>
      </c>
    </row>
    <row r="117" spans="1:62" ht="20.100000000000001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N117" s="164"/>
      <c r="O117" s="164"/>
      <c r="P117" s="164"/>
      <c r="Q117" s="164"/>
      <c r="R117" s="164"/>
      <c r="S117" s="164"/>
      <c r="T117" s="164"/>
      <c r="U117" s="164"/>
      <c r="V117" s="150">
        <v>0.23147015378869268</v>
      </c>
      <c r="W117" s="150">
        <v>1.8804270025806658E-3</v>
      </c>
      <c r="X117" s="150">
        <v>-0.10640650552048068</v>
      </c>
      <c r="Y117" s="150">
        <v>8.3474458516054562E-2</v>
      </c>
      <c r="Z117" s="150">
        <v>-0.11185744349816484</v>
      </c>
      <c r="AA117" s="150">
        <v>-0.15476330162749416</v>
      </c>
      <c r="AB117" s="150">
        <v>5.8161455562217884E-2</v>
      </c>
      <c r="AC117" s="150">
        <v>0.18344329984611554</v>
      </c>
      <c r="AD117" s="160">
        <v>23</v>
      </c>
      <c r="AE117" s="150">
        <v>1.5497542425786937E-2</v>
      </c>
      <c r="AF117" s="150">
        <v>-7.5675204043990529E-2</v>
      </c>
      <c r="AG117" s="150">
        <v>3.6372582484232141E-2</v>
      </c>
      <c r="AH117" s="150">
        <v>-7.0033923036248558E-2</v>
      </c>
      <c r="AI117" s="150">
        <v>1.3440535479806004E-2</v>
      </c>
      <c r="AJ117" s="150">
        <v>0.19124255431817958</v>
      </c>
      <c r="AK117" s="150">
        <v>3.224480550561265E-2</v>
      </c>
      <c r="AL117" s="150">
        <v>-5.7848307631633594E-2</v>
      </c>
      <c r="AM117" s="150">
        <v>-9.9586449117455372E-2</v>
      </c>
      <c r="AN117" s="150">
        <v>9.0406261067830535E-2</v>
      </c>
      <c r="AO117" s="150">
        <v>0.14580609606295786</v>
      </c>
      <c r="AP117" s="150">
        <v>-6.4357040559663625E-2</v>
      </c>
      <c r="AQ117" s="150">
        <v>-6.4357040559663625E-2</v>
      </c>
      <c r="AR117" s="150">
        <v>-2.0669227789239852E-2</v>
      </c>
      <c r="AS117" s="150">
        <v>-6.4357040559663625E-2</v>
      </c>
      <c r="AT117" s="150">
        <v>-1.8359340577439626E-2</v>
      </c>
      <c r="AU117" s="150">
        <v>1.9117417956390936E-2</v>
      </c>
      <c r="AV117" s="150">
        <v>2.0997844958971612E-2</v>
      </c>
      <c r="AW117" s="150">
        <v>-9.2431664080590864E-2</v>
      </c>
      <c r="AX117" s="150">
        <v>-2.8262004537172813E-2</v>
      </c>
      <c r="AY117" s="150">
        <v>3.2280406974455611E-2</v>
      </c>
      <c r="AZ117" s="150">
        <v>0.12989522812202456</v>
      </c>
      <c r="BA117" s="150">
        <v>0.37800871645838796</v>
      </c>
      <c r="BB117" s="150">
        <v>3.5611800770397356E-2</v>
      </c>
      <c r="BC117" s="150">
        <v>0.12284711329161327</v>
      </c>
      <c r="BD117" s="150">
        <v>-9.7297262729613004E-2</v>
      </c>
      <c r="BE117" s="150">
        <v>0.20632157180766783</v>
      </c>
      <c r="BF117" s="150">
        <v>0.11279480515539822</v>
      </c>
      <c r="BG117" s="150">
        <v>4.8774789788462031E-2</v>
      </c>
      <c r="BH117" s="150">
        <v>0.13224924830451659</v>
      </c>
      <c r="BI117" s="150">
        <v>2.9106957796098121E-3</v>
      </c>
      <c r="BJ117" s="150">
        <v>-1.3585511489985658E-2</v>
      </c>
    </row>
    <row r="118" spans="1:62" ht="20.100000000000001" customHeight="1" x14ac:dyDescent="0.25">
      <c r="A118" s="23" t="s">
        <v>402</v>
      </c>
      <c r="B118" s="24" t="str">
        <f>B10</f>
        <v>Área privativa</v>
      </c>
      <c r="C118" s="17" t="s">
        <v>375</v>
      </c>
      <c r="D118" s="126">
        <f>C104</f>
        <v>3396.9516425208867</v>
      </c>
      <c r="F118" s="2"/>
      <c r="G118" s="2"/>
      <c r="H118" s="2"/>
      <c r="I118" s="22"/>
      <c r="N118" s="164"/>
      <c r="O118" s="164"/>
      <c r="P118" s="164"/>
      <c r="Q118" s="164"/>
      <c r="R118" s="164"/>
      <c r="S118" s="164"/>
      <c r="T118" s="164"/>
      <c r="U118" s="164"/>
      <c r="V118" s="150">
        <v>0.12885610805508496</v>
      </c>
      <c r="W118" s="150">
        <v>5.4807607098889856E-5</v>
      </c>
      <c r="X118" s="150">
        <v>-5.776733248835722E-3</v>
      </c>
      <c r="Y118" s="150">
        <v>-6.1425572974233428E-2</v>
      </c>
      <c r="Z118" s="150">
        <v>-1.5239638344974878E-2</v>
      </c>
      <c r="AA118" s="150">
        <v>2.1697936444164272E-2</v>
      </c>
      <c r="AB118" s="150">
        <v>5.3364372152375467E-2</v>
      </c>
      <c r="AC118" s="150">
        <v>7.97227171767107E-2</v>
      </c>
      <c r="AD118" s="162">
        <v>24</v>
      </c>
      <c r="AE118" s="150">
        <v>3.869722948629177E-2</v>
      </c>
      <c r="AF118" s="150">
        <v>2.4060474819404702E-2</v>
      </c>
      <c r="AG118" s="150">
        <v>3.0001630889537091E-2</v>
      </c>
      <c r="AH118" s="150">
        <v>2.4224897640701369E-2</v>
      </c>
      <c r="AI118" s="150">
        <v>-3.7200675333532059E-2</v>
      </c>
      <c r="AJ118" s="150">
        <v>4.2357619021881975E-2</v>
      </c>
      <c r="AK118" s="150">
        <v>-3.6652599262543169E-2</v>
      </c>
      <c r="AL118" s="150">
        <v>-7.6928311863601204E-2</v>
      </c>
      <c r="AM118" s="150">
        <v>5.224764340469025E-2</v>
      </c>
      <c r="AN118" s="150">
        <v>1.6711772889832298E-2</v>
      </c>
      <c r="AO118" s="150">
        <v>-9.7201250523194366E-2</v>
      </c>
      <c r="AP118" s="150">
        <v>3.8409709333996567E-2</v>
      </c>
      <c r="AQ118" s="150">
        <v>3.8409709333996567E-2</v>
      </c>
      <c r="AR118" s="150">
        <v>0.12624843493966412</v>
      </c>
      <c r="AS118" s="150">
        <v>3.8409709333996567E-2</v>
      </c>
      <c r="AT118" s="150">
        <v>-7.5777352114524535E-2</v>
      </c>
      <c r="AU118" s="150">
        <v>-2.3015863640236847E-2</v>
      </c>
      <c r="AV118" s="150">
        <v>-2.2961056033137958E-2</v>
      </c>
      <c r="AW118" s="150">
        <v>-1.4077741104796673E-2</v>
      </c>
      <c r="AX118" s="150">
        <v>0.10599566880675794</v>
      </c>
      <c r="AY118" s="150">
        <v>-2.2632210390544624E-2</v>
      </c>
      <c r="AZ118" s="150">
        <v>1.7862732638908994E-2</v>
      </c>
      <c r="BA118" s="150">
        <v>3.5611800770397356E-2</v>
      </c>
      <c r="BB118" s="150">
        <v>0.17955799948494069</v>
      </c>
      <c r="BC118" s="150">
        <v>0.11824204172490504</v>
      </c>
      <c r="BD118" s="150">
        <v>9.7170862523995566E-2</v>
      </c>
      <c r="BE118" s="150">
        <v>5.6816468750671631E-2</v>
      </c>
      <c r="BF118" s="150">
        <v>-5.8473633037705974E-2</v>
      </c>
      <c r="BG118" s="150">
        <v>0.17994165273463292</v>
      </c>
      <c r="BH118" s="150">
        <v>0.11851607976039949</v>
      </c>
      <c r="BI118" s="150">
        <v>4.5537040288494632E-2</v>
      </c>
      <c r="BJ118" s="150">
        <v>3.9889514725666597E-2</v>
      </c>
    </row>
    <row r="119" spans="1:62" ht="20.100000000000001" customHeight="1" x14ac:dyDescent="0.25">
      <c r="A119" s="23" t="s">
        <v>403</v>
      </c>
      <c r="B119" s="24" t="str">
        <f>C10</f>
        <v>Quartos</v>
      </c>
      <c r="C119" s="17" t="s">
        <v>375</v>
      </c>
      <c r="D119" s="126">
        <f t="shared" ref="D119:D124" si="32">C105</f>
        <v>3523.8243285242934</v>
      </c>
      <c r="F119" s="2"/>
      <c r="G119" s="2"/>
      <c r="H119" s="2"/>
      <c r="N119" s="164"/>
      <c r="O119" s="164"/>
      <c r="P119" s="164"/>
      <c r="Q119" s="164"/>
      <c r="R119" s="164"/>
      <c r="S119" s="164"/>
      <c r="T119" s="164"/>
      <c r="U119" s="164"/>
      <c r="V119" s="150">
        <v>0.24800524876537489</v>
      </c>
      <c r="W119" s="150">
        <v>-7.5346429752952502E-4</v>
      </c>
      <c r="X119" s="150">
        <v>-5.7805616110248786E-2</v>
      </c>
      <c r="Y119" s="150">
        <v>1.5540508632176504E-2</v>
      </c>
      <c r="Z119" s="150">
        <v>-3.4993141004501571E-2</v>
      </c>
      <c r="AA119" s="150">
        <v>1.8187838424820173E-2</v>
      </c>
      <c r="AB119" s="150">
        <v>3.7101614973853114E-2</v>
      </c>
      <c r="AC119" s="150">
        <v>0.11363560523620525</v>
      </c>
      <c r="AD119" s="162">
        <v>25</v>
      </c>
      <c r="AE119" s="150">
        <v>2.3932672352367096E-3</v>
      </c>
      <c r="AF119" s="150">
        <v>-4.0887981042089641E-2</v>
      </c>
      <c r="AG119" s="150">
        <v>1.4657242175570587E-2</v>
      </c>
      <c r="AH119" s="150">
        <v>-4.31483739346782E-2</v>
      </c>
      <c r="AI119" s="150">
        <v>-2.7607865302501693E-2</v>
      </c>
      <c r="AJ119" s="150">
        <v>8.8288132826292109E-2</v>
      </c>
      <c r="AK119" s="150">
        <v>-3.5142508277796962E-2</v>
      </c>
      <c r="AL119" s="165">
        <v>6.1204817544949879E-3</v>
      </c>
      <c r="AM119" s="150">
        <v>2.5310437625095491E-2</v>
      </c>
      <c r="AN119" s="150">
        <v>1.9591066960561523E-3</v>
      </c>
      <c r="AO119" s="150">
        <v>-3.1657428406092841E-2</v>
      </c>
      <c r="AP119" s="166">
        <v>2.0146945120876326E-2</v>
      </c>
      <c r="AQ119" s="150">
        <v>2.0146945120876326E-2</v>
      </c>
      <c r="AR119" s="150">
        <v>8.038696245352242E-2</v>
      </c>
      <c r="AS119" s="150">
        <v>2.0146945120876326E-2</v>
      </c>
      <c r="AT119" s="150">
        <v>-9.702268493625061E-3</v>
      </c>
      <c r="AU119" s="150">
        <v>3.5687453753052836E-2</v>
      </c>
      <c r="AV119" s="150">
        <v>3.4933989455523298E-2</v>
      </c>
      <c r="AW119" s="150">
        <v>-2.9010098613449175E-2</v>
      </c>
      <c r="AX119" s="150">
        <v>5.7137802516241953E-2</v>
      </c>
      <c r="AY119" s="150">
        <v>3.0413203670346178E-2</v>
      </c>
      <c r="AZ119" s="150">
        <v>-1.3863643552063869E-2</v>
      </c>
      <c r="BA119" s="150">
        <v>0.12284711329161313</v>
      </c>
      <c r="BB119" s="150">
        <v>0.11824204172490507</v>
      </c>
      <c r="BC119" s="150">
        <v>0.13227562176202254</v>
      </c>
      <c r="BD119" s="150">
        <v>4.0230328944801677E-2</v>
      </c>
      <c r="BE119" s="150">
        <v>0.14781613039419905</v>
      </c>
      <c r="BF119" s="150">
        <v>-3.7837061709566105E-2</v>
      </c>
      <c r="BG119" s="150">
        <v>0.11296779164219842</v>
      </c>
      <c r="BH119" s="150">
        <v>0.12850830027437493</v>
      </c>
      <c r="BI119" s="150">
        <v>2.8437576686053831E-2</v>
      </c>
      <c r="BJ119" s="150">
        <v>-1.9659091242087146E-4</v>
      </c>
    </row>
    <row r="120" spans="1:62" ht="20.100000000000001" customHeight="1" x14ac:dyDescent="0.25">
      <c r="A120" s="21" t="s">
        <v>404</v>
      </c>
      <c r="B120" s="24" t="str">
        <f>D10</f>
        <v>Suítes</v>
      </c>
      <c r="C120" s="17" t="s">
        <v>375</v>
      </c>
      <c r="D120" s="126">
        <f t="shared" si="32"/>
        <v>2861.2801393530681</v>
      </c>
      <c r="F120" s="2"/>
      <c r="G120" s="2"/>
      <c r="H120" s="2"/>
      <c r="I120" s="22"/>
      <c r="N120" s="164"/>
      <c r="O120" s="164"/>
      <c r="P120" s="164"/>
      <c r="Q120" s="164"/>
      <c r="R120" s="164"/>
      <c r="S120" s="164"/>
      <c r="T120" s="164"/>
      <c r="U120" s="164"/>
      <c r="V120" s="150">
        <v>-0.55949530413709025</v>
      </c>
      <c r="W120" s="150">
        <v>-4.9535185538442158E-3</v>
      </c>
      <c r="X120" s="150">
        <v>0.11023679863807807</v>
      </c>
      <c r="Y120" s="150">
        <v>-4.7033496471505995E-2</v>
      </c>
      <c r="Z120" s="150">
        <v>0.3951614785640376</v>
      </c>
      <c r="AA120" s="150">
        <v>4.5912428218310333E-2</v>
      </c>
      <c r="AB120" s="150">
        <v>5.791357360229149E-3</v>
      </c>
      <c r="AC120" s="150">
        <v>-3.4067314269014826E-3</v>
      </c>
      <c r="AD120" s="160">
        <v>26</v>
      </c>
      <c r="AE120" s="150">
        <v>-0.22740322489941955</v>
      </c>
      <c r="AF120" s="150">
        <v>0.11326954957233171</v>
      </c>
      <c r="AG120" s="150">
        <v>-1.1827804727279068E-2</v>
      </c>
      <c r="AH120" s="150">
        <v>9.8408993910799047E-2</v>
      </c>
      <c r="AI120" s="150">
        <v>5.1375497439293039E-2</v>
      </c>
      <c r="AJ120" s="150">
        <v>6.2829321673924216E-2</v>
      </c>
      <c r="AK120" s="150">
        <v>1.8403119008508773E-3</v>
      </c>
      <c r="AL120" s="165">
        <v>5.0254429186097363E-2</v>
      </c>
      <c r="AM120" s="150">
        <v>-1.5450562047410896E-2</v>
      </c>
      <c r="AN120" s="150">
        <v>7.6316692610800263E-3</v>
      </c>
      <c r="AO120" s="150">
        <v>-0.12444948143216261</v>
      </c>
      <c r="AP120" s="166">
        <v>5.354409747939036E-2</v>
      </c>
      <c r="AQ120" s="150">
        <v>5.354409747939036E-2</v>
      </c>
      <c r="AR120" s="150">
        <v>8.6425986609921665E-2</v>
      </c>
      <c r="AS120" s="150">
        <v>5.354409747939036E-2</v>
      </c>
      <c r="AT120" s="150">
        <v>-5.3769460444631031E-2</v>
      </c>
      <c r="AU120" s="150">
        <v>6.5106010078844617E-3</v>
      </c>
      <c r="AV120" s="150">
        <v>1.5570824540403899E-3</v>
      </c>
      <c r="AW120" s="150">
        <v>-3.1503556742346381E-2</v>
      </c>
      <c r="AX120" s="150">
        <v>-4.4333834564091137E-2</v>
      </c>
      <c r="AY120" s="150">
        <v>-2.8164028869024929E-2</v>
      </c>
      <c r="AZ120" s="150">
        <v>-9.639222036964859E-2</v>
      </c>
      <c r="BA120" s="150">
        <v>-9.7297262729613698E-2</v>
      </c>
      <c r="BB120" s="150">
        <v>9.7170862523994886E-2</v>
      </c>
      <c r="BC120" s="150">
        <v>4.0230328944800511E-2</v>
      </c>
      <c r="BD120" s="150">
        <v>0.5505821247007604</v>
      </c>
      <c r="BE120" s="150">
        <v>-6.8031675267053865E-3</v>
      </c>
      <c r="BF120" s="150">
        <v>0.2220146503998178</v>
      </c>
      <c r="BG120" s="150">
        <v>6.2496232647085495E-2</v>
      </c>
      <c r="BH120" s="150">
        <v>1.5462736175579486E-2</v>
      </c>
      <c r="BI120" s="150">
        <v>0.18890283698022958</v>
      </c>
      <c r="BJ120" s="150">
        <v>-8.0200903474403576E-2</v>
      </c>
    </row>
    <row r="121" spans="1:62" ht="20.100000000000001" customHeight="1" x14ac:dyDescent="0.25">
      <c r="A121" s="21" t="s">
        <v>405</v>
      </c>
      <c r="B121" s="24" t="str">
        <f>E10</f>
        <v>Vagas na garagem</v>
      </c>
      <c r="C121" s="17" t="s">
        <v>375</v>
      </c>
      <c r="D121" s="126">
        <f t="shared" si="32"/>
        <v>6673.0700609092019</v>
      </c>
      <c r="F121" s="2"/>
      <c r="G121" s="2"/>
      <c r="I121" s="8"/>
      <c r="N121" s="164"/>
      <c r="O121" s="164"/>
      <c r="P121" s="164"/>
      <c r="Q121" s="164"/>
      <c r="R121" s="164"/>
      <c r="S121" s="164"/>
      <c r="T121" s="164"/>
      <c r="U121" s="164"/>
      <c r="V121" s="150">
        <v>0.42337532523730204</v>
      </c>
      <c r="W121" s="150">
        <v>-2.3861010250798712E-3</v>
      </c>
      <c r="X121" s="150">
        <v>-0.11214020342955532</v>
      </c>
      <c r="Y121" s="150">
        <v>9.5771863693687051E-2</v>
      </c>
      <c r="Z121" s="150">
        <v>-4.4865195516427314E-2</v>
      </c>
      <c r="AA121" s="150">
        <v>1.5791513054499755E-2</v>
      </c>
      <c r="AB121" s="150">
        <v>2.6680983451257606E-2</v>
      </c>
      <c r="AC121" s="150">
        <v>0.14564128099295365</v>
      </c>
      <c r="AD121" s="160">
        <v>27</v>
      </c>
      <c r="AE121" s="150">
        <v>-2.9165688629695111E-2</v>
      </c>
      <c r="AF121" s="150">
        <v>-0.10027799542200104</v>
      </c>
      <c r="AG121" s="150">
        <v>4.703904932314637E-3</v>
      </c>
      <c r="AH121" s="150">
        <v>-0.10743629849724066</v>
      </c>
      <c r="AI121" s="150">
        <v>-1.1664434803553614E-2</v>
      </c>
      <c r="AJ121" s="150">
        <v>0.14113514926463966</v>
      </c>
      <c r="AK121" s="150">
        <v>-3.5525445054352317E-2</v>
      </c>
      <c r="AL121" s="165">
        <v>9.9898941944633182E-2</v>
      </c>
      <c r="AM121" s="150">
        <v>-3.3655922639843107E-3</v>
      </c>
      <c r="AN121" s="150">
        <v>-8.844461603094711E-3</v>
      </c>
      <c r="AO121" s="150">
        <v>2.2068802238056795E-2</v>
      </c>
      <c r="AP121" s="166">
        <v>6.9470514514050445E-3</v>
      </c>
      <c r="AQ121" s="150">
        <v>6.9470514514050445E-3</v>
      </c>
      <c r="AR121" s="150">
        <v>2.7749384274334196E-2</v>
      </c>
      <c r="AS121" s="150">
        <v>6.9470514514050445E-3</v>
      </c>
      <c r="AT121" s="150">
        <v>4.9790820417955892E-2</v>
      </c>
      <c r="AU121" s="150">
        <v>0.10271891514509209</v>
      </c>
      <c r="AV121" s="150">
        <v>0.10033281412001223</v>
      </c>
      <c r="AW121" s="150">
        <v>-5.7911548401130483E-2</v>
      </c>
      <c r="AX121" s="150">
        <v>6.6126840117141893E-3</v>
      </c>
      <c r="AY121" s="150">
        <v>8.6016207969532979E-2</v>
      </c>
      <c r="AZ121" s="150">
        <v>-5.8952583129772029E-2</v>
      </c>
      <c r="BA121" s="150">
        <v>0.20632157180766739</v>
      </c>
      <c r="BB121" s="150">
        <v>5.6816468750671659E-2</v>
      </c>
      <c r="BC121" s="150">
        <v>0.14781613039419894</v>
      </c>
      <c r="BD121" s="150">
        <v>-6.8031675267038183E-3</v>
      </c>
      <c r="BE121" s="150">
        <v>0.24358799408788601</v>
      </c>
      <c r="BF121" s="150">
        <v>-2.2362521102991501E-2</v>
      </c>
      <c r="BG121" s="150">
        <v>4.0113761575112539E-2</v>
      </c>
      <c r="BH121" s="150">
        <v>0.1358856252687996</v>
      </c>
      <c r="BI121" s="150">
        <v>7.3770821033760092E-3</v>
      </c>
      <c r="BJ121" s="150">
        <v>-5.7477676225751465E-2</v>
      </c>
    </row>
    <row r="122" spans="1:62" ht="20.100000000000001" customHeight="1" x14ac:dyDescent="0.25">
      <c r="A122" s="21" t="s">
        <v>406</v>
      </c>
      <c r="B122" s="24" t="str">
        <f>F10</f>
        <v>Piscina</v>
      </c>
      <c r="C122" s="17" t="s">
        <v>375</v>
      </c>
      <c r="D122" s="126">
        <f t="shared" si="32"/>
        <v>45348.053477758454</v>
      </c>
      <c r="F122" s="2"/>
      <c r="G122" s="2"/>
      <c r="H122" s="22"/>
      <c r="I122" s="25"/>
      <c r="V122" s="150">
        <v>-0.68832022047131147</v>
      </c>
      <c r="W122" s="150">
        <v>2.5810153607825435E-3</v>
      </c>
      <c r="X122" s="150">
        <v>-3.0127248446220015E-2</v>
      </c>
      <c r="Y122" s="150">
        <v>1.5474540606574457E-2</v>
      </c>
      <c r="Z122" s="150">
        <v>0.29255997591638766</v>
      </c>
      <c r="AA122" s="150">
        <v>-0.11192818801134727</v>
      </c>
      <c r="AB122" s="150">
        <v>3.0284533154344706E-2</v>
      </c>
      <c r="AC122" s="150">
        <v>-4.1337948723641611E-2</v>
      </c>
      <c r="AD122" s="160">
        <v>28</v>
      </c>
      <c r="AE122" s="150">
        <v>-0.28999637403223139</v>
      </c>
      <c r="AF122" s="150">
        <v>3.0954770852764324E-2</v>
      </c>
      <c r="AG122" s="150">
        <v>6.8825065381331929E-2</v>
      </c>
      <c r="AH122" s="150">
        <v>3.8697816935111984E-2</v>
      </c>
      <c r="AI122" s="150">
        <v>5.4172357541686367E-2</v>
      </c>
      <c r="AJ122" s="150">
        <v>5.0913627356970956E-3</v>
      </c>
      <c r="AK122" s="150">
        <v>7.9982511149511715E-2</v>
      </c>
      <c r="AL122" s="165">
        <v>-4.2281289863086408E-2</v>
      </c>
      <c r="AM122" s="150">
        <v>-1.7292969022189936E-2</v>
      </c>
      <c r="AN122" s="150">
        <v>0.11026704430385642</v>
      </c>
      <c r="AO122" s="150">
        <v>0.13675329752860693</v>
      </c>
      <c r="AP122" s="166">
        <v>-1.6611437074908475E-3</v>
      </c>
      <c r="AQ122" s="150">
        <v>-1.6611437074908475E-3</v>
      </c>
      <c r="AR122" s="150">
        <v>-8.617715083126895E-2</v>
      </c>
      <c r="AS122" s="150">
        <v>-1.6611437074908475E-3</v>
      </c>
      <c r="AT122" s="150">
        <v>1.192003271334699E-2</v>
      </c>
      <c r="AU122" s="150">
        <v>1.3813396899083646E-2</v>
      </c>
      <c r="AV122" s="150">
        <v>1.6394412259866237E-2</v>
      </c>
      <c r="AW122" s="150">
        <v>9.3505689106852252E-3</v>
      </c>
      <c r="AX122" s="150">
        <v>3.1058671657632569E-2</v>
      </c>
      <c r="AY122" s="150">
        <v>3.1880504424561557E-2</v>
      </c>
      <c r="AZ122" s="150">
        <v>0.16446836688028993</v>
      </c>
      <c r="BA122" s="150">
        <v>0.11279480515539736</v>
      </c>
      <c r="BB122" s="150">
        <v>-5.8473633037706842E-2</v>
      </c>
      <c r="BC122" s="150">
        <v>-3.7837061709567223E-2</v>
      </c>
      <c r="BD122" s="150">
        <v>0.22201465039981783</v>
      </c>
      <c r="BE122" s="150">
        <v>-2.2362521102992784E-2</v>
      </c>
      <c r="BF122" s="150">
        <v>0.48798897556794724</v>
      </c>
      <c r="BG122" s="150">
        <v>-4.0406525512228932E-2</v>
      </c>
      <c r="BH122" s="150">
        <v>-2.4931984905654493E-2</v>
      </c>
      <c r="BI122" s="150">
        <v>-6.9711941191520049E-2</v>
      </c>
      <c r="BJ122" s="150">
        <v>6.8026271033637925E-2</v>
      </c>
    </row>
    <row r="123" spans="1:62" ht="20.100000000000001" customHeight="1" x14ac:dyDescent="0.25">
      <c r="A123" s="21" t="s">
        <v>407</v>
      </c>
      <c r="B123" s="24" t="str">
        <f>G10</f>
        <v>Espaço social</v>
      </c>
      <c r="C123" s="17" t="s">
        <v>375</v>
      </c>
      <c r="D123" s="126">
        <f t="shared" si="32"/>
        <v>46033.452095275396</v>
      </c>
      <c r="F123" s="2"/>
      <c r="G123" s="2"/>
      <c r="H123" s="22"/>
      <c r="I123" s="25"/>
      <c r="V123" s="150">
        <v>-6.7917167110645493E-2</v>
      </c>
      <c r="W123" s="150">
        <v>2.9400844873256533E-3</v>
      </c>
      <c r="X123" s="150">
        <v>2.2932323537915161E-3</v>
      </c>
      <c r="Y123" s="150">
        <v>-7.2854030067085684E-2</v>
      </c>
      <c r="Z123" s="150">
        <v>-4.9824706861578694E-2</v>
      </c>
      <c r="AA123" s="150">
        <v>1.7799732172581389E-2</v>
      </c>
      <c r="AB123" s="150">
        <v>3.291693235663154E-2</v>
      </c>
      <c r="AC123" s="150">
        <v>8.6397960236322263E-2</v>
      </c>
      <c r="AD123" s="162">
        <v>29</v>
      </c>
      <c r="AE123" s="150">
        <v>2.2089707134860415E-2</v>
      </c>
      <c r="AF123" s="150">
        <v>4.6059296338639144E-3</v>
      </c>
      <c r="AG123" s="150">
        <v>1.1132950742049341E-2</v>
      </c>
      <c r="AH123" s="150">
        <v>1.3426183095840871E-2</v>
      </c>
      <c r="AI123" s="150">
        <v>-5.9427846971244813E-2</v>
      </c>
      <c r="AJ123" s="150">
        <v>1.8149859803100493E-2</v>
      </c>
      <c r="AK123" s="150">
        <v>-3.0027002097988309E-2</v>
      </c>
      <c r="AL123" s="165">
        <v>-0.11448214486574911</v>
      </c>
      <c r="AM123" s="150">
        <v>5.8333527787887265E-2</v>
      </c>
      <c r="AN123" s="150">
        <v>2.8899302586432307E-3</v>
      </c>
      <c r="AO123" s="150">
        <v>-5.583968036786352E-2</v>
      </c>
      <c r="AP123" s="166">
        <v>2.068966243122462E-2</v>
      </c>
      <c r="AQ123" s="150">
        <v>2.068966243122462E-2</v>
      </c>
      <c r="AR123" s="150">
        <v>0.14996480486532665</v>
      </c>
      <c r="AS123" s="150">
        <v>2.068966243122462E-2</v>
      </c>
      <c r="AT123" s="150">
        <v>-5.2740370631910408E-2</v>
      </c>
      <c r="AU123" s="150">
        <v>-5.2164367635861061E-2</v>
      </c>
      <c r="AV123" s="150">
        <v>-4.9224283148535428E-2</v>
      </c>
      <c r="AW123" s="150">
        <v>3.4814081871803557E-2</v>
      </c>
      <c r="AX123" s="150">
        <v>0.11183105155579841</v>
      </c>
      <c r="AY123" s="150">
        <v>-3.1583776224581459E-2</v>
      </c>
      <c r="AZ123" s="150">
        <v>6.4631704492481928E-2</v>
      </c>
      <c r="BA123" s="150">
        <v>4.8774789788462003E-2</v>
      </c>
      <c r="BB123" s="150">
        <v>0.17994165273463258</v>
      </c>
      <c r="BC123" s="150">
        <v>0.11296779164219821</v>
      </c>
      <c r="BD123" s="150">
        <v>6.2496232647085356E-2</v>
      </c>
      <c r="BE123" s="150">
        <v>4.0113761575112525E-2</v>
      </c>
      <c r="BF123" s="150">
        <v>-4.0406525512228481E-2</v>
      </c>
      <c r="BG123" s="150">
        <v>0.20052224414591219</v>
      </c>
      <c r="BH123" s="150">
        <v>0.1276682140788265</v>
      </c>
      <c r="BI123" s="150">
        <v>5.9400648719323865E-2</v>
      </c>
      <c r="BJ123" s="150">
        <v>0.10007194358901729</v>
      </c>
    </row>
    <row r="124" spans="1:62" ht="20.100000000000001" customHeight="1" x14ac:dyDescent="0.25">
      <c r="A124" s="21" t="s">
        <v>408</v>
      </c>
      <c r="B124" s="24" t="str">
        <f>H10</f>
        <v>Academia</v>
      </c>
      <c r="C124" s="17" t="s">
        <v>375</v>
      </c>
      <c r="D124" s="126">
        <f t="shared" si="32"/>
        <v>44089.94912680611</v>
      </c>
      <c r="F124" s="2"/>
      <c r="G124" s="2"/>
      <c r="H124" s="2"/>
      <c r="I124" s="26"/>
      <c r="V124" s="150">
        <v>0.1074529093612816</v>
      </c>
      <c r="W124" s="156">
        <v>1.3074477597753075E-3</v>
      </c>
      <c r="X124" s="150">
        <v>-5.2041354965515013E-2</v>
      </c>
      <c r="Y124" s="150">
        <v>7.3773249944248838E-3</v>
      </c>
      <c r="Z124" s="150">
        <v>-5.9696761373504326E-2</v>
      </c>
      <c r="AA124" s="150">
        <v>1.5403406802260971E-2</v>
      </c>
      <c r="AB124" s="150">
        <v>2.2496300834036032E-2</v>
      </c>
      <c r="AC124" s="150">
        <v>0.11840363599307066</v>
      </c>
      <c r="AD124" s="162">
        <v>30</v>
      </c>
      <c r="AE124" s="150">
        <v>-9.469248730071364E-3</v>
      </c>
      <c r="AF124" s="150">
        <v>-5.4784084746047304E-2</v>
      </c>
      <c r="AG124" s="150">
        <v>1.1796134987936274E-3</v>
      </c>
      <c r="AH124" s="150">
        <v>-5.0861741466721386E-2</v>
      </c>
      <c r="AI124" s="150">
        <v>-4.3484416472296505E-2</v>
      </c>
      <c r="AJ124" s="150">
        <v>7.0996876241448237E-2</v>
      </c>
      <c r="AK124" s="150">
        <v>-3.0409938874543407E-2</v>
      </c>
      <c r="AL124" s="165">
        <v>-2.070368467561064E-2</v>
      </c>
      <c r="AM124" s="150">
        <v>2.965749789880771E-2</v>
      </c>
      <c r="AN124" s="150">
        <v>-7.9136380405073758E-3</v>
      </c>
      <c r="AO124" s="150">
        <v>-2.113449723713634E-3</v>
      </c>
      <c r="AP124" s="166">
        <v>7.489768761753595E-3</v>
      </c>
      <c r="AQ124" s="150">
        <v>7.489768761753595E-3</v>
      </c>
      <c r="AR124" s="150">
        <v>9.7327226686138663E-2</v>
      </c>
      <c r="AS124" s="150">
        <v>7.489768761753595E-3</v>
      </c>
      <c r="AT124" s="150">
        <v>6.7527182796708156E-3</v>
      </c>
      <c r="AU124" s="150">
        <v>1.4867093756178489E-2</v>
      </c>
      <c r="AV124" s="150">
        <v>1.6174541515953805E-2</v>
      </c>
      <c r="AW124" s="150">
        <v>5.9126320841224426E-3</v>
      </c>
      <c r="AX124" s="150">
        <v>6.1305933051270897E-2</v>
      </c>
      <c r="AY124" s="150">
        <v>2.4019228074605641E-2</v>
      </c>
      <c r="AZ124" s="150">
        <v>1.954276491477408E-2</v>
      </c>
      <c r="BA124" s="150">
        <v>0.13224924830451654</v>
      </c>
      <c r="BB124" s="150">
        <v>0.11851607976039938</v>
      </c>
      <c r="BC124" s="150">
        <v>0.12850830027437485</v>
      </c>
      <c r="BD124" s="150">
        <v>1.5462736175580222E-2</v>
      </c>
      <c r="BE124" s="150">
        <v>0.13588562526879974</v>
      </c>
      <c r="BF124" s="150">
        <v>-2.4931984905653515E-2</v>
      </c>
      <c r="BG124" s="150">
        <v>0.12766821407882653</v>
      </c>
      <c r="BH124" s="150">
        <v>0.1350455390732514</v>
      </c>
      <c r="BI124" s="150">
        <v>3.8340154136646307E-2</v>
      </c>
      <c r="BJ124" s="150">
        <v>4.2790858275686891E-2</v>
      </c>
    </row>
    <row r="125" spans="1:62" ht="20.100000000000001" customHeight="1" x14ac:dyDescent="0.25">
      <c r="G125" s="22"/>
      <c r="H125" s="22"/>
      <c r="I125" s="26"/>
      <c r="V125" s="150">
        <v>-0.71833191710599364</v>
      </c>
      <c r="W125" s="150">
        <v>1.980515490118549E-3</v>
      </c>
      <c r="X125" s="150">
        <v>0.27875072369239678</v>
      </c>
      <c r="Y125" s="150">
        <v>-2.1060494582677405E-2</v>
      </c>
      <c r="Z125" s="150">
        <v>-0.11630494790810542</v>
      </c>
      <c r="AA125" s="150">
        <v>2.2291025734832614E-2</v>
      </c>
      <c r="AB125" s="150">
        <v>-1.5178241994714153E-2</v>
      </c>
      <c r="AC125" s="150">
        <v>-1.1994063095076696E-2</v>
      </c>
      <c r="AD125" s="160">
        <v>31</v>
      </c>
      <c r="AE125" s="150">
        <v>0.11919089578871239</v>
      </c>
      <c r="AF125" s="150">
        <v>2.4671618271911055E-2</v>
      </c>
      <c r="AG125" s="150">
        <v>-0.24813755895013018</v>
      </c>
      <c r="AH125" s="150">
        <v>3.0613164742266663E-2</v>
      </c>
      <c r="AI125" s="150">
        <v>9.5526701595892438E-3</v>
      </c>
      <c r="AJ125" s="150">
        <v>-8.3829394058430595E-3</v>
      </c>
      <c r="AK125" s="150">
        <v>2.9357825060774778E-2</v>
      </c>
      <c r="AL125" s="165">
        <v>1.0783201311744438E-2</v>
      </c>
      <c r="AM125" s="150">
        <v>-0.20604137831411207</v>
      </c>
      <c r="AN125" s="150">
        <v>1.4179583066060625E-2</v>
      </c>
      <c r="AO125" s="150">
        <v>3.9985578319994053E-2</v>
      </c>
      <c r="AP125" s="166">
        <v>3.6470608800893242E-2</v>
      </c>
      <c r="AQ125" s="150">
        <v>3.6470608800893242E-2</v>
      </c>
      <c r="AR125" s="150">
        <v>6.2695797773326553E-2</v>
      </c>
      <c r="AS125" s="150">
        <v>3.6470608800893242E-2</v>
      </c>
      <c r="AT125" s="150">
        <v>5.2374026604233917E-2</v>
      </c>
      <c r="AU125" s="150">
        <v>1.5410114218215792E-2</v>
      </c>
      <c r="AV125" s="150">
        <v>1.7390629708334257E-2</v>
      </c>
      <c r="AW125" s="150">
        <v>8.3337098637504117E-2</v>
      </c>
      <c r="AX125" s="150">
        <v>-0.20735601187799643</v>
      </c>
      <c r="AY125" s="150">
        <v>2.9273722649045583E-2</v>
      </c>
      <c r="AZ125" s="150">
        <v>5.57704083585501E-2</v>
      </c>
      <c r="BA125" s="150">
        <v>2.9106957796104505E-3</v>
      </c>
      <c r="BB125" s="150">
        <v>4.5537040288493938E-2</v>
      </c>
      <c r="BC125" s="150">
        <v>2.8437576686053692E-2</v>
      </c>
      <c r="BD125" s="150">
        <v>0.18890283698022631</v>
      </c>
      <c r="BE125" s="150">
        <v>7.3770821033762451E-3</v>
      </c>
      <c r="BF125" s="150">
        <v>-6.9711941191521437E-2</v>
      </c>
      <c r="BG125" s="150">
        <v>5.9400648719323726E-2</v>
      </c>
      <c r="BH125" s="150">
        <v>3.8340154136646334E-2</v>
      </c>
      <c r="BI125" s="150">
        <v>0.57478110693876239</v>
      </c>
      <c r="BJ125" s="150">
        <v>8.9944527034094043E-2</v>
      </c>
    </row>
    <row r="126" spans="1:62" ht="20.100000000000001" customHeight="1" x14ac:dyDescent="0.25">
      <c r="A126" s="240" t="s">
        <v>92</v>
      </c>
      <c r="B126" s="240"/>
      <c r="C126" s="240"/>
      <c r="D126" s="240"/>
      <c r="E126" s="240"/>
      <c r="F126" s="240"/>
      <c r="I126" s="26"/>
      <c r="V126" s="150">
        <v>-0.58974576710831483</v>
      </c>
      <c r="W126" s="150">
        <v>8.5974898376215674E-3</v>
      </c>
      <c r="X126" s="150">
        <v>5.221737703586822E-2</v>
      </c>
      <c r="Y126" s="150">
        <v>-5.728108531333008E-2</v>
      </c>
      <c r="Z126" s="150">
        <v>-0.12362419976023035</v>
      </c>
      <c r="AA126" s="150">
        <v>3.3485243802828232E-2</v>
      </c>
      <c r="AB126" s="150">
        <v>3.539491902819325E-3</v>
      </c>
      <c r="AC126" s="150">
        <v>-6.7676144881908387E-2</v>
      </c>
      <c r="AD126" s="160">
        <v>32</v>
      </c>
      <c r="AE126" s="150">
        <v>-1.2174632440760919E-2</v>
      </c>
      <c r="AF126" s="150">
        <v>-4.1226443987153999E-2</v>
      </c>
      <c r="AG126" s="150">
        <v>-6.765135151015747E-2</v>
      </c>
      <c r="AH126" s="150">
        <v>-1.5433974474289264E-2</v>
      </c>
      <c r="AI126" s="150">
        <v>-7.2715059787619329E-2</v>
      </c>
      <c r="AJ126" s="150">
        <v>-0.16618367418239244</v>
      </c>
      <c r="AK126" s="150">
        <v>1.3259838588596279E-2</v>
      </c>
      <c r="AL126" s="165">
        <v>-9.6510901298121163E-2</v>
      </c>
      <c r="AM126" s="150">
        <v>5.1808790668886343E-2</v>
      </c>
      <c r="AN126" s="150">
        <v>1.6799330491415604E-2</v>
      </c>
      <c r="AO126" s="150">
        <v>9.3538590677211347E-2</v>
      </c>
      <c r="AP126" s="166">
        <v>5.0284574294243836E-2</v>
      </c>
      <c r="AQ126" s="150">
        <v>5.0284574294243836E-2</v>
      </c>
      <c r="AR126" s="150">
        <v>4.4947512660467759E-2</v>
      </c>
      <c r="AS126" s="150">
        <v>5.0284574294243836E-2</v>
      </c>
      <c r="AT126" s="150">
        <v>8.4036385291931762E-2</v>
      </c>
      <c r="AU126" s="150">
        <v>-6.9965110190862018E-3</v>
      </c>
      <c r="AV126" s="150">
        <v>1.6009788185353396E-3</v>
      </c>
      <c r="AW126" s="150">
        <v>0.1843049197933696</v>
      </c>
      <c r="AX126" s="150">
        <v>0.11553071143505668</v>
      </c>
      <c r="AY126" s="150">
        <v>5.318591784426481E-2</v>
      </c>
      <c r="AZ126" s="150">
        <v>0.19734661708146853</v>
      </c>
      <c r="BA126" s="150">
        <v>-1.3585511489985533E-2</v>
      </c>
      <c r="BB126" s="150">
        <v>3.9889514725665542E-2</v>
      </c>
      <c r="BC126" s="150">
        <v>-1.965909124214682E-4</v>
      </c>
      <c r="BD126" s="150">
        <v>-8.0200903474405089E-2</v>
      </c>
      <c r="BE126" s="150">
        <v>-5.7477676225751506E-2</v>
      </c>
      <c r="BF126" s="150">
        <v>6.8026271033637509E-2</v>
      </c>
      <c r="BG126" s="150">
        <v>0.10007194358901654</v>
      </c>
      <c r="BH126" s="150">
        <v>4.2790858275686461E-2</v>
      </c>
      <c r="BI126" s="150">
        <v>8.9944527034092822E-2</v>
      </c>
      <c r="BJ126" s="150">
        <v>0.28241679991002611</v>
      </c>
    </row>
    <row r="127" spans="1:62" ht="20.100000000000001" customHeight="1" x14ac:dyDescent="0.25">
      <c r="G127" s="22"/>
      <c r="H127" s="22"/>
      <c r="I127" s="26"/>
      <c r="W127" s="167"/>
      <c r="AL127" s="165"/>
      <c r="AP127" s="166"/>
    </row>
    <row r="128" spans="1:62" ht="20.100000000000001" customHeight="1" x14ac:dyDescent="0.25">
      <c r="A128" s="228" t="s">
        <v>144</v>
      </c>
      <c r="B128" s="228"/>
      <c r="C128" s="228"/>
      <c r="D128" s="228"/>
      <c r="E128" s="228"/>
      <c r="F128" s="228"/>
      <c r="G128" s="228"/>
      <c r="H128" s="228"/>
      <c r="I128" s="228"/>
      <c r="AC128" s="168"/>
      <c r="AL128" s="165"/>
      <c r="AP128" s="166"/>
    </row>
    <row r="129" spans="1:42" ht="20.100000000000001" customHeight="1" x14ac:dyDescent="0.25">
      <c r="A129" s="228"/>
      <c r="B129" s="228"/>
      <c r="C129" s="228"/>
      <c r="D129" s="228"/>
      <c r="E129" s="228"/>
      <c r="F129" s="228"/>
      <c r="G129" s="228"/>
      <c r="H129" s="228"/>
      <c r="I129" s="228"/>
      <c r="AC129" s="168"/>
      <c r="AL129" s="165"/>
      <c r="AP129" s="166"/>
    </row>
    <row r="130" spans="1:42" ht="20.100000000000001" customHeight="1" x14ac:dyDescent="0.25">
      <c r="A130" s="228"/>
      <c r="B130" s="228"/>
      <c r="C130" s="228"/>
      <c r="D130" s="228"/>
      <c r="E130" s="228"/>
      <c r="F130" s="228"/>
      <c r="G130" s="228"/>
      <c r="H130" s="228"/>
      <c r="I130" s="228"/>
      <c r="AC130" s="168"/>
      <c r="AL130" s="165"/>
      <c r="AP130" s="166"/>
    </row>
    <row r="131" spans="1:42" ht="20.100000000000001" customHeight="1" x14ac:dyDescent="0.25">
      <c r="A131" s="228"/>
      <c r="B131" s="228"/>
      <c r="C131" s="228"/>
      <c r="D131" s="228"/>
      <c r="E131" s="228"/>
      <c r="F131" s="228"/>
      <c r="G131" s="228"/>
      <c r="H131" s="228"/>
      <c r="I131" s="228"/>
      <c r="AC131" s="168"/>
      <c r="AL131" s="165"/>
    </row>
    <row r="132" spans="1:42" ht="20.100000000000001" customHeight="1" x14ac:dyDescent="0.25">
      <c r="G132" s="26"/>
      <c r="H132" s="26"/>
      <c r="I132" s="26"/>
      <c r="AC132" s="168"/>
    </row>
    <row r="133" spans="1:42" ht="20.100000000000001" customHeight="1" x14ac:dyDescent="0.25">
      <c r="A133" s="218" t="s">
        <v>48</v>
      </c>
      <c r="B133" s="239" t="s">
        <v>0</v>
      </c>
      <c r="C133" s="239" t="s">
        <v>32</v>
      </c>
      <c r="D133" s="239" t="s">
        <v>49</v>
      </c>
      <c r="E133" s="239"/>
      <c r="F133" s="239"/>
      <c r="G133" s="26"/>
      <c r="H133" s="26"/>
      <c r="I133" s="26"/>
      <c r="AC133" s="168"/>
    </row>
    <row r="134" spans="1:42" ht="20.100000000000001" customHeight="1" x14ac:dyDescent="0.25">
      <c r="A134" s="218"/>
      <c r="B134" s="239"/>
      <c r="C134" s="239"/>
      <c r="D134" s="27" t="s">
        <v>50</v>
      </c>
      <c r="E134" s="27" t="s">
        <v>51</v>
      </c>
      <c r="F134" s="27" t="s">
        <v>52</v>
      </c>
      <c r="G134" s="26"/>
      <c r="H134" s="26"/>
      <c r="I134" s="26"/>
      <c r="AC134" s="168"/>
    </row>
    <row r="135" spans="1:42" ht="20.100000000000001" customHeight="1" x14ac:dyDescent="0.25">
      <c r="A135" s="218"/>
      <c r="B135" s="216">
        <v>1</v>
      </c>
      <c r="C135" s="214" t="s">
        <v>33</v>
      </c>
      <c r="D135" s="214" t="s">
        <v>34</v>
      </c>
      <c r="E135" s="214" t="s">
        <v>35</v>
      </c>
      <c r="F135" s="214" t="s">
        <v>36</v>
      </c>
      <c r="G135" s="26"/>
      <c r="H135" s="26"/>
      <c r="I135" s="26"/>
      <c r="AC135" s="168"/>
    </row>
    <row r="136" spans="1:42" ht="20.100000000000001" customHeight="1" x14ac:dyDescent="0.25">
      <c r="A136" s="218"/>
      <c r="B136" s="216"/>
      <c r="C136" s="214"/>
      <c r="D136" s="214"/>
      <c r="E136" s="214"/>
      <c r="F136" s="214"/>
      <c r="G136" s="26"/>
      <c r="H136" s="26"/>
      <c r="I136" s="26"/>
      <c r="AC136" s="168"/>
    </row>
    <row r="137" spans="1:42" ht="20.100000000000001" customHeight="1" x14ac:dyDescent="0.25">
      <c r="A137" s="218"/>
      <c r="B137" s="216">
        <v>2</v>
      </c>
      <c r="C137" s="214" t="s">
        <v>37</v>
      </c>
      <c r="D137" s="214" t="s">
        <v>38</v>
      </c>
      <c r="E137" s="214" t="s">
        <v>39</v>
      </c>
      <c r="F137" s="214" t="s">
        <v>40</v>
      </c>
      <c r="G137" s="26"/>
      <c r="H137" s="26"/>
      <c r="I137" s="26"/>
      <c r="AC137" s="168"/>
    </row>
    <row r="138" spans="1:42" ht="20.100000000000001" customHeight="1" x14ac:dyDescent="0.25">
      <c r="A138" s="218"/>
      <c r="B138" s="216"/>
      <c r="C138" s="214"/>
      <c r="D138" s="214"/>
      <c r="E138" s="214"/>
      <c r="F138" s="214"/>
      <c r="G138" s="26"/>
      <c r="H138" s="26"/>
      <c r="I138" s="26"/>
      <c r="AC138" s="168"/>
    </row>
    <row r="139" spans="1:42" ht="20.100000000000001" customHeight="1" x14ac:dyDescent="0.25">
      <c r="A139" s="218"/>
      <c r="B139" s="216"/>
      <c r="C139" s="214"/>
      <c r="D139" s="214"/>
      <c r="E139" s="214"/>
      <c r="F139" s="214"/>
      <c r="G139" s="26"/>
      <c r="H139" s="26"/>
      <c r="I139" s="26"/>
      <c r="AC139" s="168"/>
    </row>
    <row r="140" spans="1:42" ht="20.100000000000001" customHeight="1" x14ac:dyDescent="0.25">
      <c r="A140" s="218"/>
      <c r="B140" s="216">
        <v>3</v>
      </c>
      <c r="C140" s="214" t="s">
        <v>41</v>
      </c>
      <c r="D140" s="214" t="s">
        <v>42</v>
      </c>
      <c r="E140" s="214" t="s">
        <v>43</v>
      </c>
      <c r="F140" s="214" t="s">
        <v>44</v>
      </c>
      <c r="G140" s="26"/>
      <c r="H140" s="26"/>
      <c r="I140" s="26"/>
      <c r="AC140" s="168"/>
    </row>
    <row r="141" spans="1:42" ht="20.100000000000001" customHeight="1" x14ac:dyDescent="0.25">
      <c r="A141" s="218"/>
      <c r="B141" s="216"/>
      <c r="C141" s="214"/>
      <c r="D141" s="214"/>
      <c r="E141" s="214"/>
      <c r="F141" s="214"/>
      <c r="G141" s="26"/>
      <c r="H141" s="26"/>
      <c r="I141" s="26"/>
      <c r="AC141" s="168"/>
    </row>
    <row r="142" spans="1:42" ht="20.100000000000001" customHeight="1" x14ac:dyDescent="0.25">
      <c r="A142" s="218"/>
      <c r="B142" s="216"/>
      <c r="C142" s="214"/>
      <c r="D142" s="214"/>
      <c r="E142" s="214"/>
      <c r="F142" s="214"/>
      <c r="G142" s="26"/>
      <c r="H142" s="26"/>
      <c r="I142" s="26"/>
      <c r="AC142" s="168"/>
    </row>
    <row r="143" spans="1:42" ht="20.100000000000001" customHeight="1" x14ac:dyDescent="0.25">
      <c r="A143" s="218"/>
      <c r="B143" s="216"/>
      <c r="C143" s="214"/>
      <c r="D143" s="214"/>
      <c r="E143" s="214"/>
      <c r="F143" s="214"/>
      <c r="G143" s="26"/>
      <c r="H143" s="26"/>
      <c r="I143" s="26"/>
      <c r="V143" s="160"/>
      <c r="AC143" s="168"/>
    </row>
    <row r="144" spans="1:42" ht="20.100000000000001" customHeight="1" x14ac:dyDescent="0.25">
      <c r="A144" s="218"/>
      <c r="B144" s="216"/>
      <c r="C144" s="214"/>
      <c r="D144" s="214"/>
      <c r="E144" s="214"/>
      <c r="F144" s="214"/>
      <c r="G144" s="26"/>
      <c r="H144" s="26"/>
      <c r="I144" s="26"/>
      <c r="V144" s="165"/>
      <c r="AC144" s="168"/>
    </row>
    <row r="145" spans="1:33" ht="20.100000000000001" customHeight="1" x14ac:dyDescent="0.25">
      <c r="A145" s="218"/>
      <c r="B145" s="216">
        <v>4</v>
      </c>
      <c r="C145" s="214" t="s">
        <v>45</v>
      </c>
      <c r="D145" s="214" t="s">
        <v>46</v>
      </c>
      <c r="E145" s="214" t="s">
        <v>53</v>
      </c>
      <c r="F145" s="214" t="s">
        <v>391</v>
      </c>
      <c r="G145" s="26"/>
      <c r="H145" s="26"/>
      <c r="I145" s="26"/>
      <c r="V145" s="165"/>
      <c r="AC145" s="168"/>
      <c r="AG145" s="156"/>
    </row>
    <row r="146" spans="1:33" ht="20.100000000000001" customHeight="1" x14ac:dyDescent="0.25">
      <c r="A146" s="218"/>
      <c r="B146" s="216"/>
      <c r="C146" s="214"/>
      <c r="D146" s="214"/>
      <c r="E146" s="214"/>
      <c r="F146" s="214"/>
      <c r="G146" s="26"/>
      <c r="H146" s="26"/>
      <c r="I146" s="28"/>
      <c r="V146" s="165" t="s">
        <v>415</v>
      </c>
      <c r="W146" s="150" t="s">
        <v>416</v>
      </c>
      <c r="X146" s="150" t="s">
        <v>417</v>
      </c>
      <c r="AC146" s="168"/>
      <c r="AG146" s="156"/>
    </row>
    <row r="147" spans="1:33" ht="20.100000000000001" customHeight="1" x14ac:dyDescent="0.25">
      <c r="A147" s="218"/>
      <c r="B147" s="216"/>
      <c r="C147" s="214"/>
      <c r="D147" s="214"/>
      <c r="E147" s="214"/>
      <c r="F147" s="214"/>
      <c r="G147" s="26"/>
      <c r="H147" s="26"/>
      <c r="I147" s="28"/>
      <c r="V147" s="164"/>
      <c r="AC147" s="168"/>
    </row>
    <row r="148" spans="1:33" ht="20.100000000000001" customHeight="1" x14ac:dyDescent="0.25">
      <c r="A148" s="218"/>
      <c r="B148" s="216"/>
      <c r="C148" s="214"/>
      <c r="D148" s="214"/>
      <c r="E148" s="214"/>
      <c r="F148" s="214"/>
      <c r="G148" s="26"/>
      <c r="H148" s="26"/>
      <c r="I148" s="28"/>
      <c r="V148" s="164">
        <f>AE95</f>
        <v>0.48260040106835178</v>
      </c>
      <c r="W148" s="150">
        <f>($B$86-1)*(V148-(1/$B$86))</f>
        <v>13.991862433118905</v>
      </c>
      <c r="X148" s="150">
        <f t="shared" ref="X148:X179" si="33">((D209^2)/($B$88*$D$98))*(V148/(1-V148)^2)</f>
        <v>5.2242772010545252E-2</v>
      </c>
      <c r="AC148" s="168"/>
    </row>
    <row r="149" spans="1:33" ht="20.100000000000001" customHeight="1" x14ac:dyDescent="0.25">
      <c r="A149" s="218"/>
      <c r="B149" s="216"/>
      <c r="C149" s="214"/>
      <c r="D149" s="214"/>
      <c r="E149" s="214"/>
      <c r="F149" s="214"/>
      <c r="G149" s="26"/>
      <c r="H149" s="26"/>
      <c r="I149" s="28"/>
      <c r="V149" s="164">
        <f>AF96</f>
        <v>0.19560834345108702</v>
      </c>
      <c r="W149" s="150">
        <f t="shared" ref="W149:W179" si="34">($B$86-1)*(V149-(1/$B$86))</f>
        <v>5.0951086469836975</v>
      </c>
      <c r="X149" s="150">
        <f t="shared" si="33"/>
        <v>7.3873031675600498E-2</v>
      </c>
      <c r="AC149" s="168"/>
    </row>
    <row r="150" spans="1:33" ht="20.100000000000001" customHeight="1" x14ac:dyDescent="0.25">
      <c r="A150" s="218"/>
      <c r="B150" s="216"/>
      <c r="C150" s="214"/>
      <c r="D150" s="214"/>
      <c r="E150" s="214"/>
      <c r="F150" s="214"/>
      <c r="G150" s="26"/>
      <c r="H150" s="26"/>
      <c r="I150" s="28"/>
      <c r="V150" s="164">
        <f>AG97</f>
        <v>0.22944316292654476</v>
      </c>
      <c r="W150" s="150">
        <f t="shared" si="34"/>
        <v>6.1439880507228875</v>
      </c>
      <c r="X150" s="150">
        <f t="shared" si="33"/>
        <v>2.396121435960576E-2</v>
      </c>
      <c r="AC150" s="168"/>
    </row>
    <row r="151" spans="1:33" ht="20.100000000000001" customHeight="1" x14ac:dyDescent="0.25">
      <c r="A151" s="218"/>
      <c r="B151" s="216"/>
      <c r="C151" s="214"/>
      <c r="D151" s="214"/>
      <c r="E151" s="214"/>
      <c r="F151" s="214"/>
      <c r="G151" s="26"/>
      <c r="H151" s="26"/>
      <c r="I151" s="28"/>
      <c r="V151" s="164">
        <f>AH98</f>
        <v>0.18264266070948687</v>
      </c>
      <c r="W151" s="150">
        <f t="shared" si="34"/>
        <v>4.6931724819940932</v>
      </c>
      <c r="X151" s="150">
        <f t="shared" si="33"/>
        <v>6.1177700856922132E-2</v>
      </c>
      <c r="AC151" s="168"/>
    </row>
    <row r="152" spans="1:33" ht="20.100000000000001" customHeight="1" x14ac:dyDescent="0.25">
      <c r="A152" s="218"/>
      <c r="B152" s="216"/>
      <c r="C152" s="214"/>
      <c r="D152" s="214"/>
      <c r="E152" s="214"/>
      <c r="F152" s="214"/>
      <c r="G152" s="26"/>
      <c r="H152" s="26"/>
      <c r="I152" s="28"/>
      <c r="V152" s="164">
        <f>AI99</f>
        <v>0.13429816664587257</v>
      </c>
      <c r="W152" s="150">
        <f t="shared" si="34"/>
        <v>3.1944931660220499</v>
      </c>
      <c r="X152" s="150">
        <f t="shared" si="33"/>
        <v>4.2515808655158426E-3</v>
      </c>
    </row>
    <row r="153" spans="1:33" ht="20.100000000000001" customHeight="1" x14ac:dyDescent="0.25">
      <c r="A153" s="218"/>
      <c r="B153" s="216"/>
      <c r="C153" s="214"/>
      <c r="D153" s="214"/>
      <c r="E153" s="214"/>
      <c r="F153" s="214"/>
      <c r="G153" s="29"/>
      <c r="H153" s="29"/>
      <c r="I153" s="28"/>
      <c r="V153" s="164">
        <f>AJ100</f>
        <v>0.28793881401926397</v>
      </c>
      <c r="W153" s="150">
        <f t="shared" si="34"/>
        <v>7.9573532345971829</v>
      </c>
      <c r="X153" s="150">
        <f t="shared" si="33"/>
        <v>4.4745459025119283E-2</v>
      </c>
    </row>
    <row r="154" spans="1:33" ht="20.100000000000001" customHeight="1" x14ac:dyDescent="0.25">
      <c r="A154" s="218"/>
      <c r="B154" s="216"/>
      <c r="C154" s="214"/>
      <c r="D154" s="214"/>
      <c r="E154" s="214"/>
      <c r="F154" s="214"/>
      <c r="G154" s="29"/>
      <c r="H154" s="29"/>
      <c r="I154" s="28"/>
      <c r="V154" s="164">
        <f>AK101</f>
        <v>0.11201020311279039</v>
      </c>
      <c r="W154" s="150">
        <f t="shared" si="34"/>
        <v>2.5035662964965022</v>
      </c>
      <c r="X154" s="150">
        <f t="shared" si="33"/>
        <v>1.1827355378569404E-2</v>
      </c>
    </row>
    <row r="155" spans="1:33" ht="20.100000000000001" customHeight="1" x14ac:dyDescent="0.25">
      <c r="A155" s="218"/>
      <c r="B155" s="216"/>
      <c r="C155" s="214"/>
      <c r="D155" s="214"/>
      <c r="E155" s="214"/>
      <c r="F155" s="214"/>
      <c r="G155" s="29"/>
      <c r="H155" s="29"/>
      <c r="I155" s="28"/>
      <c r="V155" s="164">
        <f>AL102</f>
        <v>0.29980104494804571</v>
      </c>
      <c r="W155" s="150">
        <f t="shared" si="34"/>
        <v>8.3250823933894171</v>
      </c>
      <c r="X155" s="150">
        <f t="shared" si="33"/>
        <v>7.6492029502251854E-2</v>
      </c>
    </row>
    <row r="156" spans="1:33" ht="20.100000000000001" customHeight="1" x14ac:dyDescent="0.25">
      <c r="A156" s="218"/>
      <c r="B156" s="216"/>
      <c r="C156" s="214"/>
      <c r="D156" s="214"/>
      <c r="E156" s="214"/>
      <c r="F156" s="214"/>
      <c r="G156" s="29"/>
      <c r="H156" s="29"/>
      <c r="V156" s="164">
        <f>AM103</f>
        <v>0.25929918229645288</v>
      </c>
      <c r="W156" s="150">
        <f t="shared" si="34"/>
        <v>7.0695246511900391</v>
      </c>
      <c r="X156" s="150">
        <f t="shared" si="33"/>
        <v>1.4132888283224202E-2</v>
      </c>
    </row>
    <row r="157" spans="1:33" ht="20.100000000000001" customHeight="1" x14ac:dyDescent="0.25">
      <c r="A157" s="218"/>
      <c r="B157" s="216">
        <v>5</v>
      </c>
      <c r="C157" s="214" t="s">
        <v>54</v>
      </c>
      <c r="D157" s="217">
        <v>0.1</v>
      </c>
      <c r="E157" s="217">
        <v>0.2</v>
      </c>
      <c r="F157" s="217">
        <v>0.3</v>
      </c>
      <c r="G157" s="29"/>
      <c r="H157" s="29"/>
      <c r="V157" s="164">
        <f>AN104</f>
        <v>0.18713381526559833</v>
      </c>
      <c r="W157" s="150">
        <f t="shared" si="34"/>
        <v>4.8323982732335482</v>
      </c>
      <c r="X157" s="150">
        <f t="shared" si="33"/>
        <v>6.6905649919258318E-3</v>
      </c>
    </row>
    <row r="158" spans="1:33" ht="20.100000000000001" customHeight="1" x14ac:dyDescent="0.25">
      <c r="A158" s="218"/>
      <c r="B158" s="216"/>
      <c r="C158" s="214"/>
      <c r="D158" s="217"/>
      <c r="E158" s="217"/>
      <c r="F158" s="217"/>
      <c r="G158" s="29"/>
      <c r="H158" s="29"/>
      <c r="I158" s="14"/>
      <c r="V158" s="164">
        <f>AO105</f>
        <v>0.27503845085441003</v>
      </c>
      <c r="W158" s="150">
        <f t="shared" si="34"/>
        <v>7.5574419764867109</v>
      </c>
      <c r="X158" s="150">
        <f t="shared" si="33"/>
        <v>2.5886766220706498E-4</v>
      </c>
    </row>
    <row r="159" spans="1:33" ht="20.100000000000001" customHeight="1" x14ac:dyDescent="0.25">
      <c r="A159" s="218"/>
      <c r="B159" s="216"/>
      <c r="C159" s="214"/>
      <c r="D159" s="217"/>
      <c r="E159" s="217"/>
      <c r="F159" s="217"/>
      <c r="G159" s="29"/>
      <c r="H159" s="29"/>
      <c r="V159" s="164">
        <f>AP106</f>
        <v>0.11863332663350683</v>
      </c>
      <c r="W159" s="150">
        <f t="shared" si="34"/>
        <v>2.7088831256387116</v>
      </c>
      <c r="X159" s="150">
        <f t="shared" si="33"/>
        <v>2.9914533962696672E-2</v>
      </c>
    </row>
    <row r="160" spans="1:33" ht="20.100000000000001" customHeight="1" x14ac:dyDescent="0.25">
      <c r="A160" s="218"/>
      <c r="B160" s="216"/>
      <c r="C160" s="214"/>
      <c r="D160" s="217"/>
      <c r="E160" s="217"/>
      <c r="F160" s="217"/>
      <c r="G160" s="29"/>
      <c r="H160" s="29"/>
      <c r="I160" s="30"/>
      <c r="V160" s="164">
        <f>AQ107</f>
        <v>0.11863332663350683</v>
      </c>
      <c r="W160" s="150">
        <f t="shared" si="34"/>
        <v>2.7088831256387116</v>
      </c>
      <c r="X160" s="150">
        <f t="shared" si="33"/>
        <v>2.9914533962696672E-2</v>
      </c>
    </row>
    <row r="161" spans="1:31" s="169" customFormat="1" ht="39.950000000000003" customHeight="1" x14ac:dyDescent="0.25">
      <c r="A161" s="218"/>
      <c r="B161" s="216"/>
      <c r="C161" s="214"/>
      <c r="D161" s="217"/>
      <c r="E161" s="217"/>
      <c r="F161" s="217"/>
      <c r="G161" s="29"/>
      <c r="H161" s="29"/>
      <c r="I161" s="30"/>
      <c r="J161" s="1"/>
      <c r="V161" s="164">
        <f>AR108</f>
        <v>0.28442601794989175</v>
      </c>
      <c r="W161" s="150">
        <f t="shared" si="34"/>
        <v>7.848456556446644</v>
      </c>
      <c r="X161" s="150">
        <f t="shared" si="33"/>
        <v>4.531328100708968E-2</v>
      </c>
      <c r="Y161" s="150"/>
      <c r="Z161" s="150"/>
      <c r="AA161" s="150"/>
      <c r="AB161" s="150"/>
      <c r="AC161" s="150"/>
      <c r="AD161" s="150"/>
      <c r="AE161" s="150"/>
    </row>
    <row r="162" spans="1:31" ht="20.100000000000001" customHeight="1" x14ac:dyDescent="0.25">
      <c r="A162" s="218"/>
      <c r="B162" s="216">
        <v>6</v>
      </c>
      <c r="C162" s="214" t="s">
        <v>47</v>
      </c>
      <c r="D162" s="217">
        <v>0.01</v>
      </c>
      <c r="E162" s="217">
        <v>0.02</v>
      </c>
      <c r="F162" s="217">
        <v>0.05</v>
      </c>
      <c r="G162" s="29"/>
      <c r="H162" s="29"/>
      <c r="V162" s="164">
        <f>AS109</f>
        <v>0.11863332663350683</v>
      </c>
      <c r="W162" s="150">
        <f t="shared" si="34"/>
        <v>2.7088831256387116</v>
      </c>
      <c r="X162" s="150">
        <f t="shared" si="33"/>
        <v>2.9914533962696672E-2</v>
      </c>
    </row>
    <row r="163" spans="1:31" ht="20.100000000000001" customHeight="1" x14ac:dyDescent="0.25">
      <c r="A163" s="218"/>
      <c r="B163" s="216"/>
      <c r="C163" s="214"/>
      <c r="D163" s="217"/>
      <c r="E163" s="217"/>
      <c r="F163" s="217"/>
      <c r="V163" s="164">
        <f>AT110</f>
        <v>0.25625049038944503</v>
      </c>
      <c r="W163" s="150">
        <f t="shared" si="34"/>
        <v>6.9750152020727958</v>
      </c>
      <c r="X163" s="150">
        <f t="shared" si="33"/>
        <v>1.9415896261765698E-2</v>
      </c>
    </row>
    <row r="164" spans="1:31" ht="20.100000000000001" customHeight="1" x14ac:dyDescent="0.25">
      <c r="A164" s="218"/>
      <c r="B164" s="216"/>
      <c r="C164" s="214"/>
      <c r="D164" s="217"/>
      <c r="E164" s="217"/>
      <c r="F164" s="217"/>
      <c r="I164" s="10"/>
      <c r="V164" s="164">
        <f>AU111</f>
        <v>0.17246489435607465</v>
      </c>
      <c r="W164" s="150">
        <f t="shared" si="34"/>
        <v>4.3776617250383145</v>
      </c>
      <c r="X164" s="150">
        <f t="shared" si="33"/>
        <v>3.144420397660086E-2</v>
      </c>
    </row>
    <row r="165" spans="1:31" ht="20.100000000000001" customHeight="1" x14ac:dyDescent="0.25">
      <c r="A165" s="218"/>
      <c r="B165" s="216"/>
      <c r="C165" s="214"/>
      <c r="D165" s="217"/>
      <c r="E165" s="217"/>
      <c r="F165" s="217"/>
      <c r="V165" s="164">
        <f>AV112</f>
        <v>0.16454893276878557</v>
      </c>
      <c r="W165" s="150">
        <f t="shared" si="34"/>
        <v>4.1322669158323526</v>
      </c>
      <c r="X165" s="150">
        <f t="shared" si="33"/>
        <v>1.5201424170735084E-4</v>
      </c>
    </row>
    <row r="166" spans="1:31" ht="20.100000000000001" customHeight="1" x14ac:dyDescent="0.25">
      <c r="A166" s="218"/>
      <c r="B166" s="216"/>
      <c r="C166" s="214"/>
      <c r="D166" s="217"/>
      <c r="E166" s="217"/>
      <c r="F166" s="217"/>
      <c r="V166" s="164">
        <f>AW113</f>
        <v>0.27703656873641225</v>
      </c>
      <c r="W166" s="150">
        <f t="shared" si="34"/>
        <v>7.6193836308287795</v>
      </c>
      <c r="X166" s="150">
        <f t="shared" si="33"/>
        <v>3.4471569275111802E-2</v>
      </c>
    </row>
    <row r="167" spans="1:31" ht="20.100000000000001" customHeight="1" x14ac:dyDescent="0.25">
      <c r="V167" s="164">
        <f>AX114</f>
        <v>0.25845172101183844</v>
      </c>
      <c r="W167" s="150">
        <f t="shared" si="34"/>
        <v>7.0432533513669915</v>
      </c>
      <c r="X167" s="150">
        <f t="shared" si="33"/>
        <v>1.0855593243825309E-2</v>
      </c>
    </row>
    <row r="168" spans="1:31" ht="20.100000000000001" customHeight="1" x14ac:dyDescent="0.25">
      <c r="V168" s="164">
        <f>AY115</f>
        <v>0.1343648245264138</v>
      </c>
      <c r="W168" s="150">
        <f t="shared" si="34"/>
        <v>3.1965595603188275</v>
      </c>
      <c r="X168" s="150">
        <f t="shared" si="33"/>
        <v>8.2797957127274467E-4</v>
      </c>
    </row>
    <row r="169" spans="1:31" ht="20.100000000000001" customHeight="1" x14ac:dyDescent="0.25">
      <c r="A169" s="205" t="s">
        <v>10</v>
      </c>
      <c r="B169" s="205"/>
      <c r="C169" s="205"/>
      <c r="D169" s="205"/>
      <c r="E169" s="205"/>
      <c r="F169" s="205"/>
      <c r="G169" s="205"/>
      <c r="H169" s="205"/>
      <c r="I169" s="205"/>
      <c r="V169" s="164">
        <f>AZ116</f>
        <v>0.28597520293275158</v>
      </c>
      <c r="W169" s="150">
        <f t="shared" si="34"/>
        <v>7.8964812909152986</v>
      </c>
      <c r="X169" s="150">
        <f t="shared" si="33"/>
        <v>1.262473731774578E-5</v>
      </c>
    </row>
    <row r="170" spans="1:31" ht="20.100000000000001" customHeight="1" x14ac:dyDescent="0.25">
      <c r="V170" s="164">
        <f>BA117</f>
        <v>0.37800871645838796</v>
      </c>
      <c r="W170" s="150">
        <f t="shared" si="34"/>
        <v>10.749520210210028</v>
      </c>
      <c r="X170" s="150">
        <f t="shared" si="33"/>
        <v>0.10492850805128988</v>
      </c>
    </row>
    <row r="171" spans="1:31" ht="39.950000000000003" customHeight="1" x14ac:dyDescent="0.25">
      <c r="A171" s="81" t="str">
        <f t="shared" ref="A171:A203" si="35">A10</f>
        <v>Itens da amostra</v>
      </c>
      <c r="B171" s="8" t="s">
        <v>103</v>
      </c>
      <c r="C171" s="8" t="s">
        <v>97</v>
      </c>
      <c r="D171" s="8" t="s">
        <v>3</v>
      </c>
      <c r="E171" s="144"/>
      <c r="F171" s="144"/>
      <c r="G171" s="144"/>
      <c r="H171" s="144"/>
      <c r="I171" s="144"/>
      <c r="V171" s="164">
        <f>BB118</f>
        <v>0.17955799948494069</v>
      </c>
      <c r="W171" s="150">
        <f t="shared" si="34"/>
        <v>4.5975479840331612</v>
      </c>
      <c r="X171" s="150">
        <f t="shared" si="33"/>
        <v>7.6459680167392144E-2</v>
      </c>
    </row>
    <row r="172" spans="1:31" ht="20.100000000000001" customHeight="1" x14ac:dyDescent="0.25">
      <c r="A172" s="138">
        <f t="shared" si="35"/>
        <v>1</v>
      </c>
      <c r="B172" s="94">
        <f t="shared" ref="B172:B203" si="36">$C$103+B11*$C$104+C11*$C$105+D11*$C$106+E11*$C$107+F11*$C$108+G11*$C$109+H11*$C$110</f>
        <v>561526.82338299742</v>
      </c>
      <c r="C172" s="94">
        <f t="shared" ref="C172:C203" si="37">AVERAGE($I$11:$I$42)</f>
        <v>730937.5</v>
      </c>
      <c r="D172" s="94">
        <f>B172-C172</f>
        <v>-169410.67661700258</v>
      </c>
      <c r="E172" s="144"/>
      <c r="F172" s="144"/>
      <c r="G172" s="144"/>
      <c r="H172" s="144"/>
      <c r="I172" s="144"/>
      <c r="V172" s="164">
        <f>BC119</f>
        <v>0.13227562176202254</v>
      </c>
      <c r="W172" s="150">
        <f t="shared" si="34"/>
        <v>3.1317942746226985</v>
      </c>
      <c r="X172" s="150">
        <f t="shared" si="33"/>
        <v>5.7846228138518127E-2</v>
      </c>
    </row>
    <row r="173" spans="1:31" ht="20.100000000000001" customHeight="1" x14ac:dyDescent="0.25">
      <c r="A173" s="138">
        <f t="shared" si="35"/>
        <v>2</v>
      </c>
      <c r="B173" s="94">
        <f t="shared" si="36"/>
        <v>605566.36151163641</v>
      </c>
      <c r="C173" s="94">
        <f t="shared" si="37"/>
        <v>730937.5</v>
      </c>
      <c r="D173" s="94">
        <f t="shared" ref="D173:D195" si="38">B173-C173</f>
        <v>-125371.13848836359</v>
      </c>
      <c r="E173" s="144"/>
      <c r="F173" s="144"/>
      <c r="G173" s="144"/>
      <c r="H173" s="144"/>
      <c r="I173" s="144"/>
      <c r="V173" s="164">
        <f>BD120</f>
        <v>0.5505821247007604</v>
      </c>
      <c r="W173" s="150">
        <f t="shared" si="34"/>
        <v>16.099295865723573</v>
      </c>
      <c r="X173" s="150">
        <f t="shared" si="33"/>
        <v>9.262859471148456E-2</v>
      </c>
    </row>
    <row r="174" spans="1:31" ht="20.100000000000001" customHeight="1" x14ac:dyDescent="0.25">
      <c r="A174" s="138">
        <f t="shared" si="35"/>
        <v>3</v>
      </c>
      <c r="B174" s="94">
        <f t="shared" si="36"/>
        <v>612233.39211067476</v>
      </c>
      <c r="C174" s="94">
        <f t="shared" si="37"/>
        <v>730937.5</v>
      </c>
      <c r="D174" s="94">
        <f t="shared" si="38"/>
        <v>-118704.10788932524</v>
      </c>
      <c r="E174" s="144"/>
      <c r="F174" s="144"/>
      <c r="G174" s="144"/>
      <c r="H174" s="144"/>
      <c r="I174" s="144"/>
      <c r="V174" s="164">
        <f>BE121</f>
        <v>0.24358799408788601</v>
      </c>
      <c r="W174" s="150">
        <f t="shared" si="34"/>
        <v>6.5824778167244666</v>
      </c>
      <c r="X174" s="150">
        <f t="shared" si="33"/>
        <v>2.7641217675342611E-2</v>
      </c>
    </row>
    <row r="175" spans="1:31" ht="20.100000000000001" customHeight="1" x14ac:dyDescent="0.25">
      <c r="A175" s="138">
        <f t="shared" si="35"/>
        <v>4</v>
      </c>
      <c r="B175" s="94">
        <f t="shared" si="36"/>
        <v>615757.21643919905</v>
      </c>
      <c r="C175" s="94">
        <f t="shared" si="37"/>
        <v>730937.5</v>
      </c>
      <c r="D175" s="94">
        <f t="shared" si="38"/>
        <v>-115180.28356080095</v>
      </c>
      <c r="E175" s="144"/>
      <c r="F175" s="144"/>
      <c r="G175" s="144"/>
      <c r="H175" s="144"/>
      <c r="I175" s="144"/>
      <c r="V175" s="164">
        <f>BF122</f>
        <v>0.48798897556794724</v>
      </c>
      <c r="W175" s="150">
        <f t="shared" si="34"/>
        <v>14.158908242606364</v>
      </c>
      <c r="X175" s="150">
        <f t="shared" si="33"/>
        <v>3.7023655629257594E-4</v>
      </c>
    </row>
    <row r="176" spans="1:31" ht="20.100000000000001" customHeight="1" x14ac:dyDescent="0.25">
      <c r="A176" s="138">
        <f t="shared" si="35"/>
        <v>5</v>
      </c>
      <c r="B176" s="94">
        <f t="shared" si="36"/>
        <v>618618.49657855206</v>
      </c>
      <c r="C176" s="94">
        <f t="shared" si="37"/>
        <v>730937.5</v>
      </c>
      <c r="D176" s="94">
        <f t="shared" si="38"/>
        <v>-112319.00342144794</v>
      </c>
      <c r="E176" s="144"/>
      <c r="F176" s="144"/>
      <c r="G176" s="144"/>
      <c r="H176" s="144"/>
      <c r="I176" s="144"/>
      <c r="V176" s="164">
        <f>BG123</f>
        <v>0.20052224414591219</v>
      </c>
      <c r="W176" s="150">
        <f t="shared" si="34"/>
        <v>5.2474395685232782</v>
      </c>
      <c r="X176" s="150">
        <f t="shared" si="33"/>
        <v>4.0826514581289502E-3</v>
      </c>
    </row>
    <row r="177" spans="1:24" ht="20.100000000000001" customHeight="1" x14ac:dyDescent="0.25">
      <c r="A177" s="138">
        <f t="shared" si="35"/>
        <v>6</v>
      </c>
      <c r="B177" s="94">
        <f t="shared" si="36"/>
        <v>652517.59077779553</v>
      </c>
      <c r="C177" s="94">
        <f t="shared" si="37"/>
        <v>730937.5</v>
      </c>
      <c r="D177" s="94">
        <f t="shared" si="38"/>
        <v>-78419.909222204471</v>
      </c>
      <c r="E177" s="144"/>
      <c r="F177" s="144"/>
      <c r="G177" s="144"/>
      <c r="H177" s="144"/>
      <c r="I177" s="144"/>
      <c r="V177" s="164">
        <f>BH124</f>
        <v>0.1350455390732514</v>
      </c>
      <c r="W177" s="150">
        <f t="shared" si="34"/>
        <v>3.2176617112707935</v>
      </c>
      <c r="X177" s="150">
        <f t="shared" si="33"/>
        <v>7.5815661873434798E-3</v>
      </c>
    </row>
    <row r="178" spans="1:24" ht="20.100000000000001" customHeight="1" x14ac:dyDescent="0.25">
      <c r="A178" s="138">
        <f t="shared" si="35"/>
        <v>7</v>
      </c>
      <c r="B178" s="94">
        <f t="shared" si="36"/>
        <v>652588.01300376095</v>
      </c>
      <c r="C178" s="94">
        <f t="shared" si="37"/>
        <v>730937.5</v>
      </c>
      <c r="D178" s="94">
        <f t="shared" si="38"/>
        <v>-78349.486996239051</v>
      </c>
      <c r="E178" s="144"/>
      <c r="F178" s="144"/>
      <c r="G178" s="144"/>
      <c r="H178" s="144"/>
      <c r="I178" s="144"/>
      <c r="V178" s="164">
        <f>BI125</f>
        <v>0.57478110693876239</v>
      </c>
      <c r="W178" s="150">
        <f t="shared" si="34"/>
        <v>16.849464315101635</v>
      </c>
      <c r="X178" s="150">
        <f t="shared" si="33"/>
        <v>0.12061605759546296</v>
      </c>
    </row>
    <row r="179" spans="1:24" ht="20.100000000000001" customHeight="1" x14ac:dyDescent="0.25">
      <c r="A179" s="138">
        <f t="shared" si="35"/>
        <v>8</v>
      </c>
      <c r="B179" s="94">
        <f t="shared" si="36"/>
        <v>666827.8301956635</v>
      </c>
      <c r="C179" s="94">
        <f t="shared" si="37"/>
        <v>730937.5</v>
      </c>
      <c r="D179" s="94">
        <f t="shared" si="38"/>
        <v>-64109.669804336503</v>
      </c>
      <c r="E179" s="144"/>
      <c r="F179" s="144"/>
      <c r="G179" s="144"/>
      <c r="H179" s="144"/>
      <c r="I179" s="144"/>
      <c r="V179" s="164">
        <f>BJ126</f>
        <v>0.28241679991002611</v>
      </c>
      <c r="W179" s="150">
        <f t="shared" si="34"/>
        <v>7.7861707972108096</v>
      </c>
      <c r="X179" s="150">
        <f t="shared" si="33"/>
        <v>0.12681631863907714</v>
      </c>
    </row>
    <row r="180" spans="1:24" ht="20.100000000000001" customHeight="1" x14ac:dyDescent="0.25">
      <c r="A180" s="138">
        <f t="shared" si="35"/>
        <v>9</v>
      </c>
      <c r="B180" s="94">
        <f t="shared" si="36"/>
        <v>691550.96201364207</v>
      </c>
      <c r="C180" s="94">
        <f t="shared" si="37"/>
        <v>730937.5</v>
      </c>
      <c r="D180" s="94">
        <f t="shared" si="38"/>
        <v>-39386.537986357929</v>
      </c>
      <c r="E180" s="144"/>
      <c r="F180" s="144"/>
      <c r="G180" s="144"/>
      <c r="H180" s="144"/>
      <c r="I180" s="144"/>
      <c r="V180" s="164"/>
    </row>
    <row r="181" spans="1:24" ht="20.100000000000001" customHeight="1" x14ac:dyDescent="0.25">
      <c r="A181" s="138">
        <f t="shared" si="35"/>
        <v>10</v>
      </c>
      <c r="B181" s="94">
        <f t="shared" si="36"/>
        <v>698621.46509903634</v>
      </c>
      <c r="C181" s="94">
        <f t="shared" si="37"/>
        <v>730937.5</v>
      </c>
      <c r="D181" s="94">
        <f t="shared" si="38"/>
        <v>-32316.034900963656</v>
      </c>
      <c r="E181" s="144"/>
      <c r="F181" s="144"/>
      <c r="G181" s="144"/>
      <c r="H181" s="144"/>
      <c r="I181" s="144"/>
      <c r="V181" s="164"/>
    </row>
    <row r="182" spans="1:24" ht="20.100000000000001" customHeight="1" x14ac:dyDescent="0.25">
      <c r="A182" s="138">
        <f t="shared" si="35"/>
        <v>11</v>
      </c>
      <c r="B182" s="94">
        <f t="shared" si="36"/>
        <v>709800.51942344813</v>
      </c>
      <c r="C182" s="94">
        <f t="shared" si="37"/>
        <v>730937.5</v>
      </c>
      <c r="D182" s="94">
        <f t="shared" si="38"/>
        <v>-21136.980576551869</v>
      </c>
      <c r="E182" s="144"/>
      <c r="F182" s="144"/>
      <c r="G182" s="144"/>
      <c r="H182" s="144"/>
      <c r="I182" s="144"/>
      <c r="V182" s="164"/>
    </row>
    <row r="183" spans="1:24" ht="20.100000000000001" customHeight="1" x14ac:dyDescent="0.25">
      <c r="A183" s="138">
        <f t="shared" si="35"/>
        <v>12</v>
      </c>
      <c r="B183" s="94">
        <f t="shared" si="36"/>
        <v>743969.51857679477</v>
      </c>
      <c r="C183" s="94">
        <f t="shared" si="37"/>
        <v>730937.5</v>
      </c>
      <c r="D183" s="94">
        <f t="shared" si="38"/>
        <v>13032.01857679477</v>
      </c>
      <c r="E183" s="144"/>
      <c r="F183" s="144"/>
      <c r="G183" s="144"/>
      <c r="H183" s="144"/>
      <c r="I183" s="144"/>
      <c r="V183" s="164"/>
    </row>
    <row r="184" spans="1:24" ht="20.100000000000001" customHeight="1" x14ac:dyDescent="0.25">
      <c r="A184" s="138">
        <f t="shared" si="35"/>
        <v>13</v>
      </c>
      <c r="B184" s="94">
        <f t="shared" si="36"/>
        <v>743969.51857679477</v>
      </c>
      <c r="C184" s="94">
        <f t="shared" si="37"/>
        <v>730937.5</v>
      </c>
      <c r="D184" s="94">
        <f t="shared" si="38"/>
        <v>13032.01857679477</v>
      </c>
      <c r="E184" s="144"/>
      <c r="F184" s="144"/>
      <c r="G184" s="144"/>
      <c r="H184" s="144"/>
      <c r="I184" s="144"/>
      <c r="V184" s="164"/>
    </row>
    <row r="185" spans="1:24" ht="20.100000000000001" customHeight="1" x14ac:dyDescent="0.25">
      <c r="A185" s="138">
        <f t="shared" si="35"/>
        <v>14</v>
      </c>
      <c r="B185" s="94">
        <f t="shared" si="36"/>
        <v>742561.68711149343</v>
      </c>
      <c r="C185" s="94">
        <f t="shared" si="37"/>
        <v>730937.5</v>
      </c>
      <c r="D185" s="94">
        <f t="shared" si="38"/>
        <v>11624.187111493433</v>
      </c>
      <c r="E185" s="144"/>
      <c r="F185" s="144"/>
      <c r="G185" s="144"/>
      <c r="H185" s="144"/>
      <c r="I185" s="144"/>
      <c r="V185" s="164"/>
    </row>
    <row r="186" spans="1:24" ht="20.100000000000001" customHeight="1" x14ac:dyDescent="0.25">
      <c r="A186" s="138">
        <f t="shared" si="35"/>
        <v>15</v>
      </c>
      <c r="B186" s="94">
        <f t="shared" si="36"/>
        <v>743969.51857679477</v>
      </c>
      <c r="C186" s="94">
        <f t="shared" si="37"/>
        <v>730937.5</v>
      </c>
      <c r="D186" s="94">
        <f t="shared" si="38"/>
        <v>13032.01857679477</v>
      </c>
      <c r="E186" s="144"/>
      <c r="F186" s="144"/>
      <c r="G186" s="144"/>
      <c r="H186" s="144"/>
      <c r="I186" s="144"/>
      <c r="V186" s="164"/>
    </row>
    <row r="187" spans="1:24" ht="20.100000000000001" customHeight="1" x14ac:dyDescent="0.25">
      <c r="A187" s="138">
        <f t="shared" si="35"/>
        <v>16</v>
      </c>
      <c r="B187" s="94">
        <f t="shared" si="36"/>
        <v>738163.81468860223</v>
      </c>
      <c r="C187" s="94">
        <f t="shared" si="37"/>
        <v>730937.5</v>
      </c>
      <c r="D187" s="94">
        <f t="shared" si="38"/>
        <v>7226.3146886022296</v>
      </c>
      <c r="E187" s="144"/>
      <c r="F187" s="144"/>
      <c r="G187" s="144"/>
      <c r="H187" s="144"/>
      <c r="I187" s="144"/>
      <c r="V187" s="164"/>
    </row>
    <row r="188" spans="1:24" ht="20.100000000000001" customHeight="1" x14ac:dyDescent="0.25">
      <c r="A188" s="138">
        <f t="shared" si="35"/>
        <v>17</v>
      </c>
      <c r="B188" s="94">
        <f t="shared" si="36"/>
        <v>746830.79871614778</v>
      </c>
      <c r="C188" s="94">
        <f t="shared" si="37"/>
        <v>730937.5</v>
      </c>
      <c r="D188" s="94">
        <f t="shared" si="38"/>
        <v>15893.298716147779</v>
      </c>
      <c r="E188" s="144"/>
      <c r="F188" s="144"/>
      <c r="G188" s="144"/>
      <c r="H188" s="144"/>
      <c r="I188" s="144"/>
      <c r="V188" s="164"/>
    </row>
    <row r="189" spans="1:24" ht="20.100000000000001" customHeight="1" x14ac:dyDescent="0.25">
      <c r="A189" s="138">
        <f t="shared" si="35"/>
        <v>18</v>
      </c>
      <c r="B189" s="94">
        <f t="shared" si="36"/>
        <v>750227.75035866874</v>
      </c>
      <c r="C189" s="94">
        <f t="shared" si="37"/>
        <v>730937.5</v>
      </c>
      <c r="D189" s="94">
        <f t="shared" si="38"/>
        <v>19290.250358668738</v>
      </c>
      <c r="E189" s="144"/>
      <c r="F189" s="144"/>
      <c r="G189" s="144"/>
      <c r="H189" s="144"/>
      <c r="I189" s="144"/>
      <c r="V189" s="164"/>
    </row>
    <row r="190" spans="1:24" ht="20.100000000000001" customHeight="1" x14ac:dyDescent="0.25">
      <c r="A190" s="138">
        <f t="shared" si="35"/>
        <v>19</v>
      </c>
      <c r="B190" s="94">
        <f t="shared" si="36"/>
        <v>752287.29276185355</v>
      </c>
      <c r="C190" s="94">
        <f t="shared" si="37"/>
        <v>730937.5</v>
      </c>
      <c r="D190" s="94">
        <f t="shared" si="38"/>
        <v>21349.792761853547</v>
      </c>
      <c r="E190" s="144"/>
      <c r="F190" s="144"/>
      <c r="G190" s="144"/>
      <c r="H190" s="144"/>
      <c r="I190" s="144"/>
      <c r="V190" s="164"/>
    </row>
    <row r="191" spans="1:24" ht="20.100000000000001" customHeight="1" x14ac:dyDescent="0.25">
      <c r="A191" s="138">
        <f t="shared" si="35"/>
        <v>20</v>
      </c>
      <c r="B191" s="94">
        <f t="shared" si="36"/>
        <v>761363.07560656371</v>
      </c>
      <c r="C191" s="94">
        <f t="shared" si="37"/>
        <v>730937.5</v>
      </c>
      <c r="D191" s="94">
        <f t="shared" si="38"/>
        <v>30425.575606563711</v>
      </c>
      <c r="E191" s="144"/>
      <c r="F191" s="144"/>
      <c r="G191" s="144"/>
      <c r="H191" s="144"/>
      <c r="I191" s="144"/>
      <c r="V191" s="164"/>
    </row>
    <row r="192" spans="1:24" ht="20.100000000000001" customHeight="1" x14ac:dyDescent="0.25">
      <c r="A192" s="138">
        <f t="shared" si="35"/>
        <v>21</v>
      </c>
      <c r="B192" s="94">
        <f t="shared" si="36"/>
        <v>770609.46021379402</v>
      </c>
      <c r="C192" s="94">
        <f t="shared" si="37"/>
        <v>730937.5</v>
      </c>
      <c r="D192" s="94">
        <f t="shared" si="38"/>
        <v>39671.960213794024</v>
      </c>
      <c r="E192" s="144"/>
      <c r="F192" s="144"/>
      <c r="G192" s="144"/>
      <c r="H192" s="144"/>
      <c r="I192" s="144"/>
      <c r="V192" s="164"/>
    </row>
    <row r="193" spans="1:22" ht="20.100000000000001" customHeight="1" x14ac:dyDescent="0.25">
      <c r="A193" s="138">
        <f t="shared" si="35"/>
        <v>22</v>
      </c>
      <c r="B193" s="94">
        <f t="shared" si="36"/>
        <v>769957.44959197496</v>
      </c>
      <c r="C193" s="94">
        <f t="shared" si="37"/>
        <v>730937.5</v>
      </c>
      <c r="D193" s="94">
        <f t="shared" si="38"/>
        <v>39019.949591974961</v>
      </c>
      <c r="E193" s="144"/>
      <c r="F193" s="144"/>
      <c r="G193" s="144"/>
      <c r="H193" s="144"/>
      <c r="I193" s="144"/>
      <c r="V193" s="164"/>
    </row>
    <row r="194" spans="1:22" ht="20.100000000000001" customHeight="1" x14ac:dyDescent="0.25">
      <c r="A194" s="138">
        <f t="shared" si="35"/>
        <v>23</v>
      </c>
      <c r="B194" s="94">
        <f t="shared" si="36"/>
        <v>782939.16243292531</v>
      </c>
      <c r="C194" s="94">
        <f t="shared" si="37"/>
        <v>730937.5</v>
      </c>
      <c r="D194" s="94">
        <f t="shared" si="38"/>
        <v>52001.66243292531</v>
      </c>
      <c r="E194" s="144"/>
      <c r="F194" s="144"/>
      <c r="G194" s="144"/>
      <c r="H194" s="144"/>
      <c r="I194" s="144"/>
      <c r="V194" s="164"/>
    </row>
    <row r="195" spans="1:22" ht="20.100000000000001" customHeight="1" x14ac:dyDescent="0.25">
      <c r="A195" s="138">
        <f t="shared" si="35"/>
        <v>24</v>
      </c>
      <c r="B195" s="94">
        <f t="shared" si="36"/>
        <v>785198.18756424787</v>
      </c>
      <c r="C195" s="94">
        <f t="shared" si="37"/>
        <v>730937.5</v>
      </c>
      <c r="D195" s="94">
        <f t="shared" si="38"/>
        <v>54260.68756424787</v>
      </c>
      <c r="E195" s="144"/>
      <c r="F195" s="144"/>
      <c r="G195" s="144"/>
      <c r="H195" s="144"/>
      <c r="I195" s="144"/>
      <c r="V195" s="164"/>
    </row>
    <row r="196" spans="1:22" ht="20.100000000000001" customHeight="1" x14ac:dyDescent="0.25">
      <c r="A196" s="138">
        <f t="shared" si="35"/>
        <v>25</v>
      </c>
      <c r="B196" s="94">
        <f t="shared" si="36"/>
        <v>794853.37098864268</v>
      </c>
      <c r="C196" s="94">
        <f t="shared" si="37"/>
        <v>730937.5</v>
      </c>
      <c r="D196" s="94">
        <f t="shared" ref="D196:D203" si="39">B196-C196</f>
        <v>63915.87098864268</v>
      </c>
      <c r="E196" s="144"/>
      <c r="F196" s="144"/>
      <c r="G196" s="144"/>
      <c r="H196" s="144"/>
      <c r="I196" s="144"/>
      <c r="V196" s="164"/>
    </row>
    <row r="197" spans="1:22" ht="20.100000000000001" customHeight="1" x14ac:dyDescent="0.25">
      <c r="A197" s="138">
        <f t="shared" si="35"/>
        <v>26</v>
      </c>
      <c r="B197" s="94">
        <f t="shared" si="36"/>
        <v>801653.31373555539</v>
      </c>
      <c r="C197" s="94">
        <f t="shared" si="37"/>
        <v>730937.5</v>
      </c>
      <c r="D197" s="94">
        <f t="shared" si="39"/>
        <v>70715.813735555392</v>
      </c>
      <c r="E197" s="144"/>
      <c r="F197" s="144"/>
      <c r="G197" s="145"/>
      <c r="H197" s="145"/>
      <c r="I197" s="92"/>
      <c r="V197" s="164"/>
    </row>
    <row r="198" spans="1:22" ht="20.100000000000001" customHeight="1" x14ac:dyDescent="0.25">
      <c r="A198" s="138">
        <f t="shared" si="35"/>
        <v>27</v>
      </c>
      <c r="B198" s="94">
        <f t="shared" si="36"/>
        <v>797714.65112799581</v>
      </c>
      <c r="C198" s="94">
        <f t="shared" si="37"/>
        <v>730937.5</v>
      </c>
      <c r="D198" s="94">
        <f t="shared" si="39"/>
        <v>66777.151127995807</v>
      </c>
      <c r="E198" s="92"/>
      <c r="F198" s="144"/>
      <c r="G198" s="145"/>
      <c r="H198" s="145"/>
      <c r="I198" s="92"/>
      <c r="V198" s="164"/>
    </row>
    <row r="199" spans="1:22" ht="20.100000000000001" customHeight="1" x14ac:dyDescent="0.25">
      <c r="A199" s="138">
        <f t="shared" si="35"/>
        <v>28</v>
      </c>
      <c r="B199" s="94">
        <f t="shared" si="36"/>
        <v>799873.50964736252</v>
      </c>
      <c r="C199" s="94">
        <f t="shared" si="37"/>
        <v>730937.5</v>
      </c>
      <c r="D199" s="94">
        <f t="shared" si="39"/>
        <v>68936.009647362516</v>
      </c>
      <c r="E199" s="92"/>
      <c r="F199" s="144"/>
      <c r="G199" s="145"/>
      <c r="H199" s="145"/>
      <c r="I199" s="92"/>
      <c r="V199" s="164"/>
    </row>
    <row r="200" spans="1:22" ht="20.100000000000001" customHeight="1" x14ac:dyDescent="0.25">
      <c r="A200" s="138">
        <f t="shared" si="35"/>
        <v>29</v>
      </c>
      <c r="B200" s="94">
        <f t="shared" si="36"/>
        <v>808976.84906189411</v>
      </c>
      <c r="C200" s="94">
        <f t="shared" si="37"/>
        <v>730937.5</v>
      </c>
      <c r="D200" s="94">
        <f t="shared" si="39"/>
        <v>78039.349061894114</v>
      </c>
      <c r="E200" s="92"/>
      <c r="F200" s="144"/>
      <c r="G200" s="145"/>
      <c r="H200" s="145"/>
      <c r="I200" s="92"/>
      <c r="V200" s="164"/>
    </row>
    <row r="201" spans="1:22" ht="20.100000000000001" customHeight="1" x14ac:dyDescent="0.25">
      <c r="A201" s="138">
        <f t="shared" si="35"/>
        <v>30</v>
      </c>
      <c r="B201" s="94">
        <f t="shared" si="36"/>
        <v>811838.12920124712</v>
      </c>
      <c r="C201" s="94">
        <f t="shared" si="37"/>
        <v>730937.5</v>
      </c>
      <c r="D201" s="94">
        <f t="shared" si="39"/>
        <v>80900.629201247124</v>
      </c>
      <c r="E201" s="92"/>
      <c r="F201" s="144"/>
      <c r="G201" s="145"/>
      <c r="H201" s="145"/>
      <c r="I201" s="92"/>
      <c r="V201" s="164"/>
    </row>
    <row r="202" spans="1:22" ht="20.100000000000001" customHeight="1" x14ac:dyDescent="0.25">
      <c r="A202" s="138">
        <f t="shared" si="35"/>
        <v>31</v>
      </c>
      <c r="B202" s="94">
        <f t="shared" si="36"/>
        <v>821747.05799764872</v>
      </c>
      <c r="C202" s="94">
        <f t="shared" si="37"/>
        <v>730937.5</v>
      </c>
      <c r="D202" s="94">
        <f t="shared" si="39"/>
        <v>90809.557997648721</v>
      </c>
      <c r="E202" s="92"/>
      <c r="F202" s="144"/>
      <c r="G202" s="145"/>
      <c r="H202" s="145"/>
      <c r="I202" s="92"/>
      <c r="V202" s="164"/>
    </row>
    <row r="203" spans="1:22" ht="20.100000000000001" customHeight="1" x14ac:dyDescent="0.25">
      <c r="A203" s="138">
        <f t="shared" si="35"/>
        <v>32</v>
      </c>
      <c r="B203" s="94">
        <f t="shared" si="36"/>
        <v>835687.21292485879</v>
      </c>
      <c r="C203" s="94">
        <f t="shared" si="37"/>
        <v>730937.5</v>
      </c>
      <c r="D203" s="94">
        <f t="shared" si="39"/>
        <v>104749.71292485879</v>
      </c>
      <c r="E203" s="92"/>
      <c r="F203" s="144"/>
      <c r="G203" s="145"/>
      <c r="H203" s="145"/>
      <c r="I203" s="92"/>
      <c r="V203" s="164"/>
    </row>
    <row r="204" spans="1:22" ht="20.100000000000001" customHeight="1" x14ac:dyDescent="0.25">
      <c r="A204" s="142"/>
      <c r="B204" s="92"/>
      <c r="C204" s="92"/>
      <c r="D204" s="92"/>
      <c r="E204" s="92"/>
      <c r="F204" s="144"/>
      <c r="G204" s="145"/>
      <c r="H204" s="145"/>
      <c r="I204" s="92"/>
    </row>
    <row r="205" spans="1:22" ht="20.100000000000001" customHeight="1" x14ac:dyDescent="0.25">
      <c r="A205" s="12"/>
      <c r="B205" s="213" t="s">
        <v>420</v>
      </c>
      <c r="C205" s="213"/>
      <c r="D205" s="102">
        <f>SUMSQ(D172:D203)</f>
        <v>165430546757.51636</v>
      </c>
    </row>
    <row r="208" spans="1:22" ht="20.100000000000001" customHeight="1" x14ac:dyDescent="0.25">
      <c r="A208" s="81" t="str">
        <f t="shared" ref="A208:A240" si="40">A10</f>
        <v>Itens da amostra</v>
      </c>
      <c r="B208" s="8" t="s">
        <v>102</v>
      </c>
      <c r="C208" s="8" t="s">
        <v>103</v>
      </c>
      <c r="D208" s="8" t="s">
        <v>3</v>
      </c>
      <c r="F208" s="8" t="s">
        <v>410</v>
      </c>
      <c r="G208" s="8" t="s">
        <v>359</v>
      </c>
    </row>
    <row r="209" spans="1:7" ht="20.100000000000001" customHeight="1" x14ac:dyDescent="0.25">
      <c r="A209" s="138">
        <f t="shared" si="40"/>
        <v>1</v>
      </c>
      <c r="B209" s="94">
        <f t="shared" ref="B209:B240" si="41">I11</f>
        <v>560000</v>
      </c>
      <c r="C209" s="94">
        <f t="shared" ref="C209:C240" si="42">B172</f>
        <v>561526.82338299742</v>
      </c>
      <c r="D209" s="94">
        <f>B209-C209</f>
        <v>-1526.8233829974197</v>
      </c>
      <c r="F209" s="114">
        <f>D209/$B$91</f>
        <v>-0.48149341088269842</v>
      </c>
      <c r="G209" s="152">
        <f>D209/B209</f>
        <v>-2.7264703267811064E-3</v>
      </c>
    </row>
    <row r="210" spans="1:7" ht="20.100000000000001" customHeight="1" x14ac:dyDescent="0.25">
      <c r="A210" s="138">
        <f t="shared" si="40"/>
        <v>2</v>
      </c>
      <c r="B210" s="94">
        <f t="shared" si="41"/>
        <v>610000</v>
      </c>
      <c r="C210" s="94">
        <f t="shared" si="42"/>
        <v>605566.36151163641</v>
      </c>
      <c r="D210" s="94">
        <f t="shared" ref="D210:D240" si="43">B210-C210</f>
        <v>4433.638488363591</v>
      </c>
      <c r="F210" s="114">
        <f t="shared" ref="F210:F240" si="44">D210/$B$91</f>
        <v>1.3981759397685385</v>
      </c>
      <c r="G210" s="152">
        <f t="shared" ref="G210:G240" si="45">D210/B210</f>
        <v>7.2682598169894934E-3</v>
      </c>
    </row>
    <row r="211" spans="1:7" ht="20.100000000000001" customHeight="1" x14ac:dyDescent="0.25">
      <c r="A211" s="138">
        <f t="shared" si="40"/>
        <v>3</v>
      </c>
      <c r="B211" s="94">
        <f t="shared" si="41"/>
        <v>610000</v>
      </c>
      <c r="C211" s="94">
        <f t="shared" si="42"/>
        <v>612233.39211067476</v>
      </c>
      <c r="D211" s="94">
        <f t="shared" si="43"/>
        <v>-2233.3921106747584</v>
      </c>
      <c r="F211" s="114">
        <f t="shared" si="44"/>
        <v>-0.70431432815508299</v>
      </c>
      <c r="G211" s="152">
        <f t="shared" si="45"/>
        <v>-3.6612985420897679E-3</v>
      </c>
    </row>
    <row r="212" spans="1:7" ht="20.100000000000001" customHeight="1" x14ac:dyDescent="0.25">
      <c r="A212" s="138">
        <f t="shared" si="40"/>
        <v>4</v>
      </c>
      <c r="B212" s="94">
        <f t="shared" si="41"/>
        <v>620000</v>
      </c>
      <c r="C212" s="94">
        <f t="shared" si="42"/>
        <v>615757.21643919905</v>
      </c>
      <c r="D212" s="94">
        <f t="shared" si="43"/>
        <v>4242.7835608009482</v>
      </c>
      <c r="F212" s="114">
        <f t="shared" si="44"/>
        <v>1.3379886312171718</v>
      </c>
      <c r="G212" s="152">
        <f t="shared" si="45"/>
        <v>6.8431992916144326E-3</v>
      </c>
    </row>
    <row r="213" spans="1:7" ht="20.100000000000001" customHeight="1" x14ac:dyDescent="0.25">
      <c r="A213" s="138">
        <f t="shared" si="40"/>
        <v>5</v>
      </c>
      <c r="B213" s="94">
        <f t="shared" si="41"/>
        <v>620000</v>
      </c>
      <c r="C213" s="94">
        <f t="shared" si="42"/>
        <v>618618.49657855206</v>
      </c>
      <c r="D213" s="94">
        <f t="shared" si="43"/>
        <v>1381.5034214479383</v>
      </c>
      <c r="F213" s="114">
        <f t="shared" si="44"/>
        <v>0.43566584186915747</v>
      </c>
      <c r="G213" s="152">
        <f t="shared" si="45"/>
        <v>2.2282313249160296E-3</v>
      </c>
    </row>
    <row r="214" spans="1:7" ht="20.100000000000001" customHeight="1" x14ac:dyDescent="0.25">
      <c r="A214" s="138">
        <f t="shared" si="40"/>
        <v>6</v>
      </c>
      <c r="B214" s="94">
        <f t="shared" si="41"/>
        <v>650000</v>
      </c>
      <c r="C214" s="94">
        <f t="shared" si="42"/>
        <v>652517.59077779553</v>
      </c>
      <c r="D214" s="94">
        <f t="shared" si="43"/>
        <v>-2517.590777795529</v>
      </c>
      <c r="F214" s="114">
        <f t="shared" si="44"/>
        <v>-0.79393817536893441</v>
      </c>
      <c r="G214" s="152">
        <f t="shared" si="45"/>
        <v>-3.8732165812238907E-3</v>
      </c>
    </row>
    <row r="215" spans="1:7" ht="20.100000000000001" customHeight="1" x14ac:dyDescent="0.25">
      <c r="A215" s="138">
        <f t="shared" si="40"/>
        <v>7</v>
      </c>
      <c r="B215" s="94">
        <f t="shared" si="41"/>
        <v>650000</v>
      </c>
      <c r="C215" s="94">
        <f t="shared" si="42"/>
        <v>652588.01300376095</v>
      </c>
      <c r="D215" s="94">
        <f t="shared" si="43"/>
        <v>-2588.0130037609488</v>
      </c>
      <c r="F215" s="114">
        <f t="shared" si="44"/>
        <v>-0.81614626974293791</v>
      </c>
      <c r="G215" s="152">
        <f t="shared" si="45"/>
        <v>-3.9815584673245363E-3</v>
      </c>
    </row>
    <row r="216" spans="1:7" ht="20.100000000000001" customHeight="1" x14ac:dyDescent="0.25">
      <c r="A216" s="138">
        <f t="shared" si="40"/>
        <v>8</v>
      </c>
      <c r="B216" s="94">
        <f t="shared" si="41"/>
        <v>670000</v>
      </c>
      <c r="C216" s="94">
        <f t="shared" si="42"/>
        <v>666827.8301956635</v>
      </c>
      <c r="D216" s="94">
        <f t="shared" si="43"/>
        <v>3172.1698043365031</v>
      </c>
      <c r="F216" s="114">
        <f t="shared" si="44"/>
        <v>1.0003638115566287</v>
      </c>
      <c r="G216" s="152">
        <f t="shared" si="45"/>
        <v>4.7345817975171685E-3</v>
      </c>
    </row>
    <row r="217" spans="1:7" ht="20.100000000000001" customHeight="1" x14ac:dyDescent="0.25">
      <c r="A217" s="138">
        <f t="shared" si="40"/>
        <v>9</v>
      </c>
      <c r="B217" s="94">
        <f t="shared" si="41"/>
        <v>690000</v>
      </c>
      <c r="C217" s="94">
        <f t="shared" si="42"/>
        <v>691550.96201364207</v>
      </c>
      <c r="D217" s="94">
        <f t="shared" si="43"/>
        <v>-1550.9620136420708</v>
      </c>
      <c r="F217" s="114">
        <f t="shared" si="44"/>
        <v>-0.48910568073169275</v>
      </c>
      <c r="G217" s="152">
        <f t="shared" si="45"/>
        <v>-2.2477710342638708E-3</v>
      </c>
    </row>
    <row r="218" spans="1:7" ht="20.100000000000001" customHeight="1" x14ac:dyDescent="0.25">
      <c r="A218" s="138">
        <f t="shared" si="40"/>
        <v>10</v>
      </c>
      <c r="B218" s="94">
        <f t="shared" si="41"/>
        <v>700000</v>
      </c>
      <c r="C218" s="94">
        <f t="shared" si="42"/>
        <v>698621.46509903634</v>
      </c>
      <c r="D218" s="94">
        <f t="shared" si="43"/>
        <v>1378.5349009636557</v>
      </c>
      <c r="F218" s="114">
        <f t="shared" si="44"/>
        <v>0.43472970015874796</v>
      </c>
      <c r="G218" s="152">
        <f t="shared" si="45"/>
        <v>1.9693355728052225E-3</v>
      </c>
    </row>
    <row r="219" spans="1:7" ht="20.100000000000001" customHeight="1" x14ac:dyDescent="0.25">
      <c r="A219" s="138">
        <f t="shared" si="40"/>
        <v>11</v>
      </c>
      <c r="B219" s="94">
        <f t="shared" si="41"/>
        <v>710000</v>
      </c>
      <c r="C219" s="94">
        <f t="shared" si="42"/>
        <v>709800.51942344813</v>
      </c>
      <c r="D219" s="94">
        <f t="shared" si="43"/>
        <v>199.48057655186858</v>
      </c>
      <c r="F219" s="114">
        <f t="shared" si="44"/>
        <v>6.2907461516764546E-2</v>
      </c>
      <c r="G219" s="152">
        <f t="shared" si="45"/>
        <v>2.8095855852375859E-4</v>
      </c>
    </row>
    <row r="220" spans="1:7" ht="20.100000000000001" customHeight="1" x14ac:dyDescent="0.25">
      <c r="A220" s="138">
        <f t="shared" si="40"/>
        <v>12</v>
      </c>
      <c r="B220" s="94">
        <f t="shared" si="41"/>
        <v>740000</v>
      </c>
      <c r="C220" s="94">
        <f t="shared" si="42"/>
        <v>743969.51857679477</v>
      </c>
      <c r="D220" s="94">
        <f t="shared" si="43"/>
        <v>-3969.5185767947696</v>
      </c>
      <c r="F220" s="114">
        <f t="shared" si="44"/>
        <v>-1.251812790128312</v>
      </c>
      <c r="G220" s="152">
        <f t="shared" si="45"/>
        <v>-5.364214292965905E-3</v>
      </c>
    </row>
    <row r="221" spans="1:7" ht="20.100000000000001" customHeight="1" x14ac:dyDescent="0.25">
      <c r="A221" s="138">
        <f t="shared" si="40"/>
        <v>13</v>
      </c>
      <c r="B221" s="94">
        <f t="shared" si="41"/>
        <v>740000</v>
      </c>
      <c r="C221" s="94">
        <f t="shared" si="42"/>
        <v>743969.51857679477</v>
      </c>
      <c r="D221" s="94">
        <f t="shared" si="43"/>
        <v>-3969.5185767947696</v>
      </c>
      <c r="F221" s="114">
        <f t="shared" si="44"/>
        <v>-1.251812790128312</v>
      </c>
      <c r="G221" s="152">
        <f t="shared" si="45"/>
        <v>-5.364214292965905E-3</v>
      </c>
    </row>
    <row r="222" spans="1:7" ht="20.100000000000001" customHeight="1" x14ac:dyDescent="0.25">
      <c r="A222" s="138">
        <f t="shared" si="40"/>
        <v>14</v>
      </c>
      <c r="B222" s="94">
        <f t="shared" si="41"/>
        <v>740000</v>
      </c>
      <c r="C222" s="94">
        <f t="shared" si="42"/>
        <v>742561.68711149343</v>
      </c>
      <c r="D222" s="94">
        <f t="shared" si="43"/>
        <v>-2561.6871114934329</v>
      </c>
      <c r="F222" s="114">
        <f t="shared" si="44"/>
        <v>-0.80784423310689168</v>
      </c>
      <c r="G222" s="152">
        <f t="shared" si="45"/>
        <v>-3.4617393398559903E-3</v>
      </c>
    </row>
    <row r="223" spans="1:7" ht="20.100000000000001" customHeight="1" x14ac:dyDescent="0.25">
      <c r="A223" s="138">
        <f t="shared" si="40"/>
        <v>15</v>
      </c>
      <c r="B223" s="94">
        <f t="shared" si="41"/>
        <v>740000</v>
      </c>
      <c r="C223" s="94">
        <f t="shared" si="42"/>
        <v>743969.51857679477</v>
      </c>
      <c r="D223" s="94">
        <f t="shared" si="43"/>
        <v>-3969.5185767947696</v>
      </c>
      <c r="F223" s="114">
        <f t="shared" si="44"/>
        <v>-1.251812790128312</v>
      </c>
      <c r="G223" s="152">
        <f t="shared" si="45"/>
        <v>-5.364214292965905E-3</v>
      </c>
    </row>
    <row r="224" spans="1:7" ht="20.100000000000001" customHeight="1" x14ac:dyDescent="0.25">
      <c r="A224" s="138">
        <f t="shared" si="40"/>
        <v>16</v>
      </c>
      <c r="B224" s="94">
        <f t="shared" si="41"/>
        <v>740000</v>
      </c>
      <c r="C224" s="94">
        <f t="shared" si="42"/>
        <v>738163.81468860223</v>
      </c>
      <c r="D224" s="94">
        <f t="shared" si="43"/>
        <v>1836.1853113977704</v>
      </c>
      <c r="F224" s="114">
        <f t="shared" si="44"/>
        <v>0.57905265169698839</v>
      </c>
      <c r="G224" s="152">
        <f t="shared" si="45"/>
        <v>2.4813315018888788E-3</v>
      </c>
    </row>
    <row r="225" spans="1:7" ht="20.100000000000001" customHeight="1" x14ac:dyDescent="0.25">
      <c r="A225" s="138">
        <f t="shared" si="40"/>
        <v>17</v>
      </c>
      <c r="B225" s="94">
        <f t="shared" si="41"/>
        <v>750000</v>
      </c>
      <c r="C225" s="94">
        <f t="shared" si="42"/>
        <v>746830.79871614778</v>
      </c>
      <c r="D225" s="94">
        <f t="shared" si="43"/>
        <v>3169.2012838522205</v>
      </c>
      <c r="F225" s="114">
        <f t="shared" si="44"/>
        <v>0.99942766984621922</v>
      </c>
      <c r="G225" s="152">
        <f t="shared" si="45"/>
        <v>4.225601711802961E-3</v>
      </c>
    </row>
    <row r="226" spans="1:7" ht="20.100000000000001" customHeight="1" x14ac:dyDescent="0.25">
      <c r="A226" s="138">
        <f t="shared" si="40"/>
        <v>18</v>
      </c>
      <c r="B226" s="94">
        <f t="shared" si="41"/>
        <v>750000</v>
      </c>
      <c r="C226" s="94">
        <f t="shared" si="42"/>
        <v>750227.75035866874</v>
      </c>
      <c r="D226" s="94">
        <f t="shared" si="43"/>
        <v>-227.75035866873804</v>
      </c>
      <c r="F226" s="114">
        <f t="shared" si="44"/>
        <v>-7.1822516111776077E-2</v>
      </c>
      <c r="G226" s="152">
        <f t="shared" si="45"/>
        <v>-3.0366714489165074E-4</v>
      </c>
    </row>
    <row r="227" spans="1:7" ht="20.100000000000001" customHeight="1" x14ac:dyDescent="0.25">
      <c r="A227" s="138">
        <f t="shared" si="40"/>
        <v>19</v>
      </c>
      <c r="B227" s="94">
        <f t="shared" si="41"/>
        <v>750000</v>
      </c>
      <c r="C227" s="94">
        <f t="shared" si="42"/>
        <v>752287.29276185355</v>
      </c>
      <c r="D227" s="94">
        <f t="shared" si="43"/>
        <v>-2287.2927618535468</v>
      </c>
      <c r="F227" s="114">
        <f t="shared" si="44"/>
        <v>-0.72131223942228107</v>
      </c>
      <c r="G227" s="152">
        <f t="shared" si="45"/>
        <v>-3.0497236824713956E-3</v>
      </c>
    </row>
    <row r="228" spans="1:7" ht="20.100000000000001" customHeight="1" x14ac:dyDescent="0.25">
      <c r="A228" s="138">
        <f t="shared" si="40"/>
        <v>20</v>
      </c>
      <c r="B228" s="94">
        <f t="shared" si="41"/>
        <v>760000</v>
      </c>
      <c r="C228" s="94">
        <f t="shared" si="42"/>
        <v>761363.07560656371</v>
      </c>
      <c r="D228" s="94">
        <f t="shared" si="43"/>
        <v>-1363.0756065637106</v>
      </c>
      <c r="F228" s="114">
        <f t="shared" si="44"/>
        <v>-0.42985451389073553</v>
      </c>
      <c r="G228" s="152">
        <f t="shared" si="45"/>
        <v>-1.7935205349522507E-3</v>
      </c>
    </row>
    <row r="229" spans="1:7" ht="20.100000000000001" customHeight="1" x14ac:dyDescent="0.25">
      <c r="A229" s="138">
        <f t="shared" si="40"/>
        <v>21</v>
      </c>
      <c r="B229" s="94">
        <f t="shared" si="41"/>
        <v>770000</v>
      </c>
      <c r="C229" s="94">
        <f t="shared" si="42"/>
        <v>770609.46021379402</v>
      </c>
      <c r="D229" s="94">
        <f t="shared" si="43"/>
        <v>-609.46021379402373</v>
      </c>
      <c r="F229" s="114">
        <f t="shared" si="44"/>
        <v>-0.19219713321450949</v>
      </c>
      <c r="G229" s="152">
        <f t="shared" si="45"/>
        <v>-7.9150677116106977E-4</v>
      </c>
    </row>
    <row r="230" spans="1:7" ht="20.100000000000001" customHeight="1" x14ac:dyDescent="0.25">
      <c r="A230" s="138">
        <f t="shared" si="40"/>
        <v>22</v>
      </c>
      <c r="B230" s="94">
        <f t="shared" si="41"/>
        <v>770000</v>
      </c>
      <c r="C230" s="94">
        <f t="shared" si="42"/>
        <v>769957.44959197496</v>
      </c>
      <c r="D230" s="94">
        <f t="shared" si="43"/>
        <v>42.55040802503936</v>
      </c>
      <c r="F230" s="114">
        <f t="shared" si="44"/>
        <v>1.3418540299144325E-2</v>
      </c>
      <c r="G230" s="152">
        <f t="shared" si="45"/>
        <v>5.5260270162388781E-5</v>
      </c>
    </row>
    <row r="231" spans="1:7" ht="20.100000000000001" customHeight="1" x14ac:dyDescent="0.25">
      <c r="A231" s="138">
        <f t="shared" si="40"/>
        <v>23</v>
      </c>
      <c r="B231" s="94">
        <f t="shared" si="41"/>
        <v>780000</v>
      </c>
      <c r="C231" s="94">
        <f t="shared" si="42"/>
        <v>782939.16243292531</v>
      </c>
      <c r="D231" s="94">
        <f t="shared" si="43"/>
        <v>-2939.16243292531</v>
      </c>
      <c r="F231" s="114">
        <f t="shared" si="44"/>
        <v>-0.92688346322626991</v>
      </c>
      <c r="G231" s="152">
        <f t="shared" si="45"/>
        <v>-3.7681569652888588E-3</v>
      </c>
    </row>
    <row r="232" spans="1:7" ht="20.100000000000001" customHeight="1" x14ac:dyDescent="0.25">
      <c r="A232" s="138">
        <f t="shared" si="40"/>
        <v>24</v>
      </c>
      <c r="B232" s="94">
        <f t="shared" si="41"/>
        <v>790000</v>
      </c>
      <c r="C232" s="94">
        <f t="shared" si="42"/>
        <v>785198.18756424787</v>
      </c>
      <c r="D232" s="94">
        <f t="shared" si="43"/>
        <v>4801.8124357521301</v>
      </c>
      <c r="F232" s="114">
        <f t="shared" si="44"/>
        <v>1.5142819227527895</v>
      </c>
      <c r="G232" s="152">
        <f t="shared" si="45"/>
        <v>6.0782435895596586E-3</v>
      </c>
    </row>
    <row r="233" spans="1:7" ht="20.100000000000001" customHeight="1" x14ac:dyDescent="0.25">
      <c r="A233" s="138">
        <f t="shared" si="40"/>
        <v>25</v>
      </c>
      <c r="B233" s="94">
        <f t="shared" si="41"/>
        <v>800000</v>
      </c>
      <c r="C233" s="94">
        <f t="shared" si="42"/>
        <v>794853.37098864268</v>
      </c>
      <c r="D233" s="94">
        <f t="shared" si="43"/>
        <v>5146.6290113573195</v>
      </c>
      <c r="F233" s="114">
        <f t="shared" si="44"/>
        <v>1.6230220108113669</v>
      </c>
      <c r="G233" s="152">
        <f t="shared" si="45"/>
        <v>6.4332862641966497E-3</v>
      </c>
    </row>
    <row r="234" spans="1:7" ht="20.100000000000001" customHeight="1" x14ac:dyDescent="0.25">
      <c r="A234" s="138">
        <f t="shared" si="40"/>
        <v>26</v>
      </c>
      <c r="B234" s="94">
        <f t="shared" si="41"/>
        <v>800000</v>
      </c>
      <c r="C234" s="94">
        <f t="shared" si="42"/>
        <v>801653.31373555539</v>
      </c>
      <c r="D234" s="94">
        <f t="shared" si="43"/>
        <v>-1653.3137355553918</v>
      </c>
      <c r="F234" s="114">
        <f t="shared" si="44"/>
        <v>-0.52138294360476578</v>
      </c>
      <c r="G234" s="152">
        <f t="shared" si="45"/>
        <v>-2.0666421694442395E-3</v>
      </c>
    </row>
    <row r="235" spans="1:7" ht="20.100000000000001" customHeight="1" x14ac:dyDescent="0.25">
      <c r="A235" s="138">
        <f t="shared" si="40"/>
        <v>27</v>
      </c>
      <c r="B235" s="94">
        <f t="shared" si="41"/>
        <v>800000</v>
      </c>
      <c r="C235" s="94">
        <f t="shared" si="42"/>
        <v>797714.65112799581</v>
      </c>
      <c r="D235" s="94">
        <f t="shared" si="43"/>
        <v>2285.3488720041933</v>
      </c>
      <c r="F235" s="114">
        <f t="shared" si="44"/>
        <v>0.72069922146331578</v>
      </c>
      <c r="G235" s="152">
        <f t="shared" si="45"/>
        <v>2.8566860900052417E-3</v>
      </c>
    </row>
    <row r="236" spans="1:7" ht="20.100000000000001" customHeight="1" x14ac:dyDescent="0.25">
      <c r="A236" s="138">
        <f t="shared" si="40"/>
        <v>28</v>
      </c>
      <c r="B236" s="94">
        <f t="shared" si="41"/>
        <v>800000</v>
      </c>
      <c r="C236" s="94">
        <f t="shared" si="42"/>
        <v>799873.50964736252</v>
      </c>
      <c r="D236" s="94">
        <f t="shared" si="43"/>
        <v>126.49035263748374</v>
      </c>
      <c r="F236" s="114">
        <f t="shared" si="44"/>
        <v>3.9889532747141784E-2</v>
      </c>
      <c r="G236" s="152">
        <f t="shared" si="45"/>
        <v>1.5811294079685467E-4</v>
      </c>
    </row>
    <row r="237" spans="1:7" ht="20.100000000000001" customHeight="1" x14ac:dyDescent="0.25">
      <c r="A237" s="138">
        <f t="shared" si="40"/>
        <v>29</v>
      </c>
      <c r="B237" s="94">
        <f t="shared" si="41"/>
        <v>810000</v>
      </c>
      <c r="C237" s="94">
        <f t="shared" si="42"/>
        <v>808976.84906189411</v>
      </c>
      <c r="D237" s="94">
        <f t="shared" si="43"/>
        <v>1023.1509381058859</v>
      </c>
      <c r="F237" s="114">
        <f t="shared" si="44"/>
        <v>0.32265711969206085</v>
      </c>
      <c r="G237" s="152">
        <f t="shared" si="45"/>
        <v>1.2631493063035629E-3</v>
      </c>
    </row>
    <row r="238" spans="1:7" ht="20.100000000000001" customHeight="1" x14ac:dyDescent="0.25">
      <c r="A238" s="138">
        <f t="shared" si="40"/>
        <v>30</v>
      </c>
      <c r="B238" s="94">
        <f t="shared" si="41"/>
        <v>810000</v>
      </c>
      <c r="C238" s="94">
        <f t="shared" si="42"/>
        <v>811838.12920124712</v>
      </c>
      <c r="D238" s="94">
        <f t="shared" si="43"/>
        <v>-1838.129201247124</v>
      </c>
      <c r="F238" s="114">
        <f t="shared" si="44"/>
        <v>-0.57966566965595356</v>
      </c>
      <c r="G238" s="152">
        <f t="shared" si="45"/>
        <v>-2.2692953101816345E-3</v>
      </c>
    </row>
    <row r="239" spans="1:7" ht="20.100000000000001" customHeight="1" x14ac:dyDescent="0.25">
      <c r="A239" s="138">
        <f t="shared" si="40"/>
        <v>31</v>
      </c>
      <c r="B239" s="94">
        <f t="shared" si="41"/>
        <v>820000</v>
      </c>
      <c r="C239" s="94">
        <f t="shared" si="42"/>
        <v>821747.05799764872</v>
      </c>
      <c r="D239" s="94">
        <f t="shared" si="43"/>
        <v>-1747.0579976487206</v>
      </c>
      <c r="F239" s="114">
        <f t="shared" si="44"/>
        <v>-0.55094578958200402</v>
      </c>
      <c r="G239" s="152">
        <f t="shared" si="45"/>
        <v>-2.1305585337179521E-3</v>
      </c>
    </row>
    <row r="240" spans="1:7" ht="20.100000000000001" customHeight="1" x14ac:dyDescent="0.25">
      <c r="A240" s="138">
        <f t="shared" si="40"/>
        <v>32</v>
      </c>
      <c r="B240" s="94">
        <f t="shared" si="41"/>
        <v>840000</v>
      </c>
      <c r="C240" s="94">
        <f t="shared" si="42"/>
        <v>835687.21292485879</v>
      </c>
      <c r="D240" s="94">
        <f t="shared" si="43"/>
        <v>4312.787075141212</v>
      </c>
      <c r="F240" s="114">
        <f t="shared" si="44"/>
        <v>1.3600646822318598</v>
      </c>
      <c r="G240" s="152">
        <f t="shared" si="45"/>
        <v>5.1342703275490615E-3</v>
      </c>
    </row>
    <row r="242" spans="1:4" ht="20.100000000000001" customHeight="1" x14ac:dyDescent="0.25">
      <c r="B242" s="213" t="s">
        <v>419</v>
      </c>
      <c r="C242" s="213"/>
      <c r="D242" s="102">
        <f>SUMSQ(D209:D240)</f>
        <v>241328242.47203013</v>
      </c>
    </row>
    <row r="245" spans="1:4" ht="20.100000000000001" customHeight="1" x14ac:dyDescent="0.25">
      <c r="A245" s="81" t="str">
        <f t="shared" ref="A245:A277" si="46">A10</f>
        <v>Itens da amostra</v>
      </c>
      <c r="B245" s="8" t="s">
        <v>102</v>
      </c>
      <c r="C245" s="8" t="s">
        <v>97</v>
      </c>
      <c r="D245" s="8" t="s">
        <v>3</v>
      </c>
    </row>
    <row r="246" spans="1:4" ht="20.100000000000001" customHeight="1" x14ac:dyDescent="0.25">
      <c r="A246" s="138">
        <f t="shared" si="46"/>
        <v>1</v>
      </c>
      <c r="B246" s="94">
        <f t="shared" ref="B246:B277" si="47">I11</f>
        <v>560000</v>
      </c>
      <c r="C246" s="94">
        <f t="shared" ref="C246:C277" si="48">C172</f>
        <v>730937.5</v>
      </c>
      <c r="D246" s="94">
        <f>B246-C246</f>
        <v>-170937.5</v>
      </c>
    </row>
    <row r="247" spans="1:4" ht="20.100000000000001" customHeight="1" x14ac:dyDescent="0.25">
      <c r="A247" s="138">
        <f t="shared" si="46"/>
        <v>2</v>
      </c>
      <c r="B247" s="94">
        <f t="shared" si="47"/>
        <v>610000</v>
      </c>
      <c r="C247" s="94">
        <f t="shared" si="48"/>
        <v>730937.5</v>
      </c>
      <c r="D247" s="94">
        <f t="shared" ref="D247:D277" si="49">B247-C247</f>
        <v>-120937.5</v>
      </c>
    </row>
    <row r="248" spans="1:4" ht="20.100000000000001" customHeight="1" x14ac:dyDescent="0.25">
      <c r="A248" s="138">
        <f t="shared" si="46"/>
        <v>3</v>
      </c>
      <c r="B248" s="94">
        <f t="shared" si="47"/>
        <v>610000</v>
      </c>
      <c r="C248" s="94">
        <f t="shared" si="48"/>
        <v>730937.5</v>
      </c>
      <c r="D248" s="94">
        <f t="shared" si="49"/>
        <v>-120937.5</v>
      </c>
    </row>
    <row r="249" spans="1:4" ht="20.100000000000001" customHeight="1" x14ac:dyDescent="0.25">
      <c r="A249" s="138">
        <f t="shared" si="46"/>
        <v>4</v>
      </c>
      <c r="B249" s="94">
        <f t="shared" si="47"/>
        <v>620000</v>
      </c>
      <c r="C249" s="94">
        <f t="shared" si="48"/>
        <v>730937.5</v>
      </c>
      <c r="D249" s="94">
        <f t="shared" si="49"/>
        <v>-110937.5</v>
      </c>
    </row>
    <row r="250" spans="1:4" ht="20.100000000000001" customHeight="1" x14ac:dyDescent="0.25">
      <c r="A250" s="138">
        <f t="shared" si="46"/>
        <v>5</v>
      </c>
      <c r="B250" s="94">
        <f t="shared" si="47"/>
        <v>620000</v>
      </c>
      <c r="C250" s="94">
        <f t="shared" si="48"/>
        <v>730937.5</v>
      </c>
      <c r="D250" s="94">
        <f t="shared" si="49"/>
        <v>-110937.5</v>
      </c>
    </row>
    <row r="251" spans="1:4" ht="20.100000000000001" customHeight="1" x14ac:dyDescent="0.25">
      <c r="A251" s="138">
        <f t="shared" si="46"/>
        <v>6</v>
      </c>
      <c r="B251" s="94">
        <f t="shared" si="47"/>
        <v>650000</v>
      </c>
      <c r="C251" s="94">
        <f t="shared" si="48"/>
        <v>730937.5</v>
      </c>
      <c r="D251" s="94">
        <f t="shared" si="49"/>
        <v>-80937.5</v>
      </c>
    </row>
    <row r="252" spans="1:4" ht="20.100000000000001" customHeight="1" x14ac:dyDescent="0.25">
      <c r="A252" s="138">
        <f t="shared" si="46"/>
        <v>7</v>
      </c>
      <c r="B252" s="94">
        <f t="shared" si="47"/>
        <v>650000</v>
      </c>
      <c r="C252" s="94">
        <f t="shared" si="48"/>
        <v>730937.5</v>
      </c>
      <c r="D252" s="94">
        <f t="shared" si="49"/>
        <v>-80937.5</v>
      </c>
    </row>
    <row r="253" spans="1:4" ht="20.100000000000001" customHeight="1" x14ac:dyDescent="0.25">
      <c r="A253" s="138">
        <f t="shared" si="46"/>
        <v>8</v>
      </c>
      <c r="B253" s="94">
        <f t="shared" si="47"/>
        <v>670000</v>
      </c>
      <c r="C253" s="94">
        <f t="shared" si="48"/>
        <v>730937.5</v>
      </c>
      <c r="D253" s="94">
        <f t="shared" si="49"/>
        <v>-60937.5</v>
      </c>
    </row>
    <row r="254" spans="1:4" ht="20.100000000000001" customHeight="1" x14ac:dyDescent="0.25">
      <c r="A254" s="138">
        <f t="shared" si="46"/>
        <v>9</v>
      </c>
      <c r="B254" s="94">
        <f t="shared" si="47"/>
        <v>690000</v>
      </c>
      <c r="C254" s="94">
        <f t="shared" si="48"/>
        <v>730937.5</v>
      </c>
      <c r="D254" s="94">
        <f t="shared" si="49"/>
        <v>-40937.5</v>
      </c>
    </row>
    <row r="255" spans="1:4" ht="20.100000000000001" customHeight="1" x14ac:dyDescent="0.25">
      <c r="A255" s="138">
        <f t="shared" si="46"/>
        <v>10</v>
      </c>
      <c r="B255" s="94">
        <f t="shared" si="47"/>
        <v>700000</v>
      </c>
      <c r="C255" s="94">
        <f t="shared" si="48"/>
        <v>730937.5</v>
      </c>
      <c r="D255" s="94">
        <f t="shared" si="49"/>
        <v>-30937.5</v>
      </c>
    </row>
    <row r="256" spans="1:4" ht="20.100000000000001" customHeight="1" x14ac:dyDescent="0.25">
      <c r="A256" s="138">
        <f t="shared" si="46"/>
        <v>11</v>
      </c>
      <c r="B256" s="94">
        <f t="shared" si="47"/>
        <v>710000</v>
      </c>
      <c r="C256" s="94">
        <f t="shared" si="48"/>
        <v>730937.5</v>
      </c>
      <c r="D256" s="94">
        <f t="shared" si="49"/>
        <v>-20937.5</v>
      </c>
    </row>
    <row r="257" spans="1:4" ht="20.100000000000001" customHeight="1" x14ac:dyDescent="0.25">
      <c r="A257" s="138">
        <f t="shared" si="46"/>
        <v>12</v>
      </c>
      <c r="B257" s="94">
        <f t="shared" si="47"/>
        <v>740000</v>
      </c>
      <c r="C257" s="94">
        <f t="shared" si="48"/>
        <v>730937.5</v>
      </c>
      <c r="D257" s="94">
        <f t="shared" si="49"/>
        <v>9062.5</v>
      </c>
    </row>
    <row r="258" spans="1:4" ht="20.100000000000001" customHeight="1" x14ac:dyDescent="0.25">
      <c r="A258" s="138">
        <f t="shared" si="46"/>
        <v>13</v>
      </c>
      <c r="B258" s="94">
        <f t="shared" si="47"/>
        <v>740000</v>
      </c>
      <c r="C258" s="94">
        <f t="shared" si="48"/>
        <v>730937.5</v>
      </c>
      <c r="D258" s="94">
        <f t="shared" si="49"/>
        <v>9062.5</v>
      </c>
    </row>
    <row r="259" spans="1:4" ht="20.100000000000001" customHeight="1" x14ac:dyDescent="0.25">
      <c r="A259" s="138">
        <f t="shared" si="46"/>
        <v>14</v>
      </c>
      <c r="B259" s="94">
        <f t="shared" si="47"/>
        <v>740000</v>
      </c>
      <c r="C259" s="94">
        <f t="shared" si="48"/>
        <v>730937.5</v>
      </c>
      <c r="D259" s="94">
        <f t="shared" si="49"/>
        <v>9062.5</v>
      </c>
    </row>
    <row r="260" spans="1:4" ht="20.100000000000001" customHeight="1" x14ac:dyDescent="0.25">
      <c r="A260" s="138">
        <f t="shared" si="46"/>
        <v>15</v>
      </c>
      <c r="B260" s="94">
        <f t="shared" si="47"/>
        <v>740000</v>
      </c>
      <c r="C260" s="94">
        <f t="shared" si="48"/>
        <v>730937.5</v>
      </c>
      <c r="D260" s="94">
        <f t="shared" si="49"/>
        <v>9062.5</v>
      </c>
    </row>
    <row r="261" spans="1:4" ht="20.100000000000001" customHeight="1" x14ac:dyDescent="0.25">
      <c r="A261" s="138">
        <f t="shared" si="46"/>
        <v>16</v>
      </c>
      <c r="B261" s="94">
        <f t="shared" si="47"/>
        <v>740000</v>
      </c>
      <c r="C261" s="94">
        <f t="shared" si="48"/>
        <v>730937.5</v>
      </c>
      <c r="D261" s="94">
        <f t="shared" si="49"/>
        <v>9062.5</v>
      </c>
    </row>
    <row r="262" spans="1:4" ht="20.100000000000001" customHeight="1" x14ac:dyDescent="0.25">
      <c r="A262" s="138">
        <f t="shared" si="46"/>
        <v>17</v>
      </c>
      <c r="B262" s="94">
        <f t="shared" si="47"/>
        <v>750000</v>
      </c>
      <c r="C262" s="94">
        <f t="shared" si="48"/>
        <v>730937.5</v>
      </c>
      <c r="D262" s="94">
        <f t="shared" si="49"/>
        <v>19062.5</v>
      </c>
    </row>
    <row r="263" spans="1:4" ht="20.100000000000001" customHeight="1" x14ac:dyDescent="0.25">
      <c r="A263" s="138">
        <f t="shared" si="46"/>
        <v>18</v>
      </c>
      <c r="B263" s="94">
        <f t="shared" si="47"/>
        <v>750000</v>
      </c>
      <c r="C263" s="94">
        <f t="shared" si="48"/>
        <v>730937.5</v>
      </c>
      <c r="D263" s="94">
        <f t="shared" si="49"/>
        <v>19062.5</v>
      </c>
    </row>
    <row r="264" spans="1:4" ht="20.100000000000001" customHeight="1" x14ac:dyDescent="0.25">
      <c r="A264" s="138">
        <f t="shared" si="46"/>
        <v>19</v>
      </c>
      <c r="B264" s="94">
        <f t="shared" si="47"/>
        <v>750000</v>
      </c>
      <c r="C264" s="94">
        <f t="shared" si="48"/>
        <v>730937.5</v>
      </c>
      <c r="D264" s="94">
        <f t="shared" si="49"/>
        <v>19062.5</v>
      </c>
    </row>
    <row r="265" spans="1:4" ht="20.100000000000001" customHeight="1" x14ac:dyDescent="0.25">
      <c r="A265" s="138">
        <f t="shared" si="46"/>
        <v>20</v>
      </c>
      <c r="B265" s="94">
        <f t="shared" si="47"/>
        <v>760000</v>
      </c>
      <c r="C265" s="94">
        <f t="shared" si="48"/>
        <v>730937.5</v>
      </c>
      <c r="D265" s="94">
        <f t="shared" si="49"/>
        <v>29062.5</v>
      </c>
    </row>
    <row r="266" spans="1:4" ht="20.100000000000001" customHeight="1" x14ac:dyDescent="0.25">
      <c r="A266" s="138">
        <f t="shared" si="46"/>
        <v>21</v>
      </c>
      <c r="B266" s="94">
        <f t="shared" si="47"/>
        <v>770000</v>
      </c>
      <c r="C266" s="94">
        <f t="shared" si="48"/>
        <v>730937.5</v>
      </c>
      <c r="D266" s="94">
        <f t="shared" si="49"/>
        <v>39062.5</v>
      </c>
    </row>
    <row r="267" spans="1:4" ht="20.100000000000001" customHeight="1" x14ac:dyDescent="0.25">
      <c r="A267" s="138">
        <f t="shared" si="46"/>
        <v>22</v>
      </c>
      <c r="B267" s="94">
        <f t="shared" si="47"/>
        <v>770000</v>
      </c>
      <c r="C267" s="94">
        <f t="shared" si="48"/>
        <v>730937.5</v>
      </c>
      <c r="D267" s="94">
        <f t="shared" si="49"/>
        <v>39062.5</v>
      </c>
    </row>
    <row r="268" spans="1:4" ht="20.100000000000001" customHeight="1" x14ac:dyDescent="0.25">
      <c r="A268" s="138">
        <f t="shared" si="46"/>
        <v>23</v>
      </c>
      <c r="B268" s="94">
        <f t="shared" si="47"/>
        <v>780000</v>
      </c>
      <c r="C268" s="94">
        <f t="shared" si="48"/>
        <v>730937.5</v>
      </c>
      <c r="D268" s="94">
        <f t="shared" si="49"/>
        <v>49062.5</v>
      </c>
    </row>
    <row r="269" spans="1:4" ht="20.100000000000001" customHeight="1" x14ac:dyDescent="0.25">
      <c r="A269" s="138">
        <f t="shared" si="46"/>
        <v>24</v>
      </c>
      <c r="B269" s="94">
        <f t="shared" si="47"/>
        <v>790000</v>
      </c>
      <c r="C269" s="94">
        <f t="shared" si="48"/>
        <v>730937.5</v>
      </c>
      <c r="D269" s="94">
        <f t="shared" si="49"/>
        <v>59062.5</v>
      </c>
    </row>
    <row r="270" spans="1:4" ht="20.100000000000001" customHeight="1" x14ac:dyDescent="0.25">
      <c r="A270" s="138">
        <f t="shared" si="46"/>
        <v>25</v>
      </c>
      <c r="B270" s="94">
        <f t="shared" si="47"/>
        <v>800000</v>
      </c>
      <c r="C270" s="94">
        <f t="shared" si="48"/>
        <v>730937.5</v>
      </c>
      <c r="D270" s="94">
        <f t="shared" si="49"/>
        <v>69062.5</v>
      </c>
    </row>
    <row r="271" spans="1:4" ht="20.100000000000001" customHeight="1" x14ac:dyDescent="0.25">
      <c r="A271" s="138">
        <f t="shared" si="46"/>
        <v>26</v>
      </c>
      <c r="B271" s="94">
        <f t="shared" si="47"/>
        <v>800000</v>
      </c>
      <c r="C271" s="94">
        <f t="shared" si="48"/>
        <v>730937.5</v>
      </c>
      <c r="D271" s="94">
        <f t="shared" si="49"/>
        <v>69062.5</v>
      </c>
    </row>
    <row r="272" spans="1:4" ht="20.100000000000001" customHeight="1" x14ac:dyDescent="0.25">
      <c r="A272" s="138">
        <f t="shared" si="46"/>
        <v>27</v>
      </c>
      <c r="B272" s="94">
        <f t="shared" si="47"/>
        <v>800000</v>
      </c>
      <c r="C272" s="94">
        <f t="shared" si="48"/>
        <v>730937.5</v>
      </c>
      <c r="D272" s="94">
        <f t="shared" si="49"/>
        <v>69062.5</v>
      </c>
    </row>
    <row r="273" spans="1:9" ht="20.100000000000001" customHeight="1" x14ac:dyDescent="0.25">
      <c r="A273" s="138">
        <f t="shared" si="46"/>
        <v>28</v>
      </c>
      <c r="B273" s="94">
        <f t="shared" si="47"/>
        <v>800000</v>
      </c>
      <c r="C273" s="94">
        <f t="shared" si="48"/>
        <v>730937.5</v>
      </c>
      <c r="D273" s="94">
        <f t="shared" si="49"/>
        <v>69062.5</v>
      </c>
    </row>
    <row r="274" spans="1:9" ht="20.100000000000001" customHeight="1" x14ac:dyDescent="0.25">
      <c r="A274" s="138">
        <f t="shared" si="46"/>
        <v>29</v>
      </c>
      <c r="B274" s="94">
        <f t="shared" si="47"/>
        <v>810000</v>
      </c>
      <c r="C274" s="94">
        <f t="shared" si="48"/>
        <v>730937.5</v>
      </c>
      <c r="D274" s="94">
        <f t="shared" si="49"/>
        <v>79062.5</v>
      </c>
    </row>
    <row r="275" spans="1:9" ht="20.100000000000001" customHeight="1" x14ac:dyDescent="0.25">
      <c r="A275" s="138">
        <f t="shared" si="46"/>
        <v>30</v>
      </c>
      <c r="B275" s="94">
        <f t="shared" si="47"/>
        <v>810000</v>
      </c>
      <c r="C275" s="94">
        <f t="shared" si="48"/>
        <v>730937.5</v>
      </c>
      <c r="D275" s="94">
        <f t="shared" si="49"/>
        <v>79062.5</v>
      </c>
    </row>
    <row r="276" spans="1:9" ht="20.100000000000001" customHeight="1" x14ac:dyDescent="0.25">
      <c r="A276" s="138">
        <f t="shared" si="46"/>
        <v>31</v>
      </c>
      <c r="B276" s="94">
        <f t="shared" si="47"/>
        <v>820000</v>
      </c>
      <c r="C276" s="94">
        <f t="shared" si="48"/>
        <v>730937.5</v>
      </c>
      <c r="D276" s="94">
        <f t="shared" si="49"/>
        <v>89062.5</v>
      </c>
    </row>
    <row r="277" spans="1:9" ht="20.100000000000001" customHeight="1" x14ac:dyDescent="0.25">
      <c r="A277" s="138">
        <f t="shared" si="46"/>
        <v>32</v>
      </c>
      <c r="B277" s="94">
        <f t="shared" si="47"/>
        <v>840000</v>
      </c>
      <c r="C277" s="94">
        <f t="shared" si="48"/>
        <v>730937.5</v>
      </c>
      <c r="D277" s="94">
        <f t="shared" si="49"/>
        <v>109062.5</v>
      </c>
    </row>
    <row r="279" spans="1:9" ht="20.100000000000001" customHeight="1" x14ac:dyDescent="0.25">
      <c r="B279" s="213" t="s">
        <v>418</v>
      </c>
      <c r="C279" s="213"/>
      <c r="D279" s="102">
        <f>SUMSQ(D246:D277)</f>
        <v>165671875000</v>
      </c>
    </row>
    <row r="282" spans="1:9" ht="20.100000000000001" customHeight="1" x14ac:dyDescent="0.25">
      <c r="A282" s="206" t="s">
        <v>411</v>
      </c>
      <c r="B282" s="206"/>
      <c r="C282" s="206"/>
      <c r="D282" s="206"/>
      <c r="E282" s="206"/>
      <c r="F282" s="206"/>
      <c r="G282" s="206"/>
      <c r="H282" s="206"/>
      <c r="I282" s="206"/>
    </row>
    <row r="285" spans="1:9" ht="20.100000000000001" customHeight="1" x14ac:dyDescent="0.25">
      <c r="A285" s="205" t="s">
        <v>59</v>
      </c>
      <c r="B285" s="205"/>
      <c r="C285" s="205"/>
      <c r="D285" s="205"/>
      <c r="E285" s="205"/>
      <c r="F285" s="205"/>
      <c r="G285" s="6"/>
      <c r="H285" s="205"/>
      <c r="I285" s="205"/>
    </row>
    <row r="287" spans="1:9" ht="20.100000000000001" customHeight="1" x14ac:dyDescent="0.25">
      <c r="A287" s="205" t="s">
        <v>392</v>
      </c>
      <c r="B287" s="205"/>
      <c r="C287" s="205"/>
      <c r="D287" s="205"/>
      <c r="E287" s="205"/>
      <c r="F287" s="205"/>
      <c r="G287" s="205"/>
      <c r="H287" s="205"/>
      <c r="I287" s="205"/>
    </row>
    <row r="289" spans="1:9" ht="99.95" customHeight="1" x14ac:dyDescent="0.25">
      <c r="A289" s="256" t="s">
        <v>145</v>
      </c>
      <c r="B289" s="256"/>
      <c r="C289" s="256"/>
      <c r="D289" s="256"/>
      <c r="E289" s="256"/>
      <c r="F289" s="256"/>
      <c r="G289" s="256"/>
      <c r="H289" s="256"/>
      <c r="I289" s="256"/>
    </row>
    <row r="291" spans="1:9" ht="20.100000000000001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</row>
    <row r="292" spans="1:9" ht="20.100000000000001" customHeight="1" x14ac:dyDescent="0.25">
      <c r="B292" s="2"/>
      <c r="C292" s="2"/>
      <c r="D292" s="2"/>
      <c r="E292" s="2"/>
      <c r="F292" s="2"/>
      <c r="G292" s="2"/>
      <c r="H292" s="2"/>
      <c r="I292" s="2"/>
    </row>
    <row r="293" spans="1:9" ht="20.100000000000001" customHeight="1" x14ac:dyDescent="0.25">
      <c r="I293" s="26"/>
    </row>
    <row r="294" spans="1:9" ht="20.100000000000001" customHeight="1" x14ac:dyDescent="0.25">
      <c r="I294" s="26"/>
    </row>
    <row r="298" spans="1:9" ht="20.100000000000001" customHeight="1" x14ac:dyDescent="0.25">
      <c r="I298" s="10"/>
    </row>
    <row r="310" spans="1:9" ht="20.100000000000001" customHeight="1" x14ac:dyDescent="0.25">
      <c r="A310" s="206" t="s">
        <v>89</v>
      </c>
      <c r="B310" s="206"/>
      <c r="C310" s="206"/>
      <c r="D310" s="206"/>
      <c r="E310" s="206"/>
      <c r="F310" s="206"/>
    </row>
    <row r="313" spans="1:9" ht="20.100000000000001" customHeight="1" x14ac:dyDescent="0.25">
      <c r="A313" s="205" t="s">
        <v>148</v>
      </c>
      <c r="B313" s="205"/>
      <c r="C313" s="205"/>
      <c r="D313" s="205"/>
      <c r="E313" s="205"/>
      <c r="F313" s="205"/>
      <c r="G313" s="6"/>
      <c r="H313" s="205"/>
      <c r="I313" s="205"/>
    </row>
    <row r="315" spans="1:9" ht="39.950000000000003" customHeight="1" x14ac:dyDescent="0.25">
      <c r="A315" s="142" t="str">
        <f t="shared" ref="A315:A347" si="50">A10</f>
        <v>Itens da amostra</v>
      </c>
      <c r="B315" s="8" t="s">
        <v>3</v>
      </c>
      <c r="C315" s="145" t="s">
        <v>410</v>
      </c>
      <c r="D315" s="145"/>
      <c r="E315" s="8" t="s">
        <v>413</v>
      </c>
      <c r="F315" s="8" t="s">
        <v>358</v>
      </c>
      <c r="G315" s="8" t="s">
        <v>173</v>
      </c>
      <c r="H315" s="8" t="s">
        <v>398</v>
      </c>
      <c r="I315" s="8" t="s">
        <v>399</v>
      </c>
    </row>
    <row r="316" spans="1:9" ht="20.100000000000001" customHeight="1" x14ac:dyDescent="0.25">
      <c r="A316" s="147">
        <f t="shared" si="50"/>
        <v>1</v>
      </c>
      <c r="B316" s="94">
        <f t="shared" ref="B316:B347" si="51">D209</f>
        <v>-1526.8233829974197</v>
      </c>
      <c r="C316" s="114">
        <f>B316/$B$91</f>
        <v>-0.48149341088269842</v>
      </c>
      <c r="D316" s="114"/>
      <c r="E316" s="151">
        <f>C316*(($B$99/$B$98)^(1/2))</f>
        <v>-0.54722455195997566</v>
      </c>
      <c r="F316" s="114">
        <f>B316/(($D$98*(1-G316))^(1/2))</f>
        <v>-0.66938704723509868</v>
      </c>
      <c r="G316" s="114">
        <f t="shared" ref="G316:G347" si="52">V148</f>
        <v>0.48260040106835178</v>
      </c>
      <c r="H316" s="114">
        <f t="shared" ref="H316:H347" si="53">W148</f>
        <v>13.991862433118905</v>
      </c>
      <c r="I316" s="114">
        <f t="shared" ref="I316:I347" si="54">X148</f>
        <v>5.2242772010545252E-2</v>
      </c>
    </row>
    <row r="317" spans="1:9" ht="20.100000000000001" customHeight="1" x14ac:dyDescent="0.25">
      <c r="A317" s="147">
        <f t="shared" si="50"/>
        <v>2</v>
      </c>
      <c r="B317" s="94">
        <f t="shared" si="51"/>
        <v>4433.638488363591</v>
      </c>
      <c r="C317" s="114">
        <f t="shared" ref="C317:C347" si="55">B317/$B$91</f>
        <v>1.3981759397685385</v>
      </c>
      <c r="D317" s="114"/>
      <c r="E317" s="151">
        <f t="shared" ref="E317:E347" si="56">C317*(($B$99/$B$98)^(1/2))</f>
        <v>1.5890481259097733</v>
      </c>
      <c r="F317" s="114">
        <f t="shared" ref="F317:F347" si="57">B317/(($D$98*(1-G317))^(1/2))</f>
        <v>1.5589351369246409</v>
      </c>
      <c r="G317" s="114">
        <f t="shared" si="52"/>
        <v>0.19560834345108702</v>
      </c>
      <c r="H317" s="114">
        <f t="shared" si="53"/>
        <v>5.0951086469836975</v>
      </c>
      <c r="I317" s="114">
        <f t="shared" si="54"/>
        <v>7.3873031675600498E-2</v>
      </c>
    </row>
    <row r="318" spans="1:9" ht="20.100000000000001" customHeight="1" x14ac:dyDescent="0.25">
      <c r="A318" s="147">
        <f t="shared" si="50"/>
        <v>3</v>
      </c>
      <c r="B318" s="94">
        <f t="shared" si="51"/>
        <v>-2233.3921106747584</v>
      </c>
      <c r="C318" s="114">
        <f t="shared" si="55"/>
        <v>-0.70431432815508299</v>
      </c>
      <c r="D318" s="114"/>
      <c r="E318" s="151">
        <f t="shared" si="56"/>
        <v>-0.80046389826412856</v>
      </c>
      <c r="F318" s="114">
        <f t="shared" si="57"/>
        <v>-0.80235060493500032</v>
      </c>
      <c r="G318" s="114">
        <f t="shared" si="52"/>
        <v>0.22944316292654476</v>
      </c>
      <c r="H318" s="114">
        <f t="shared" si="53"/>
        <v>6.1439880507228875</v>
      </c>
      <c r="I318" s="114">
        <f t="shared" si="54"/>
        <v>2.396121435960576E-2</v>
      </c>
    </row>
    <row r="319" spans="1:9" ht="20.100000000000001" customHeight="1" x14ac:dyDescent="0.25">
      <c r="A319" s="147">
        <f t="shared" si="50"/>
        <v>4</v>
      </c>
      <c r="B319" s="94">
        <f t="shared" si="51"/>
        <v>4242.7835608009482</v>
      </c>
      <c r="C319" s="114">
        <f t="shared" si="55"/>
        <v>1.3379886312171718</v>
      </c>
      <c r="D319" s="114"/>
      <c r="E319" s="151">
        <f t="shared" si="56"/>
        <v>1.5206443384200992</v>
      </c>
      <c r="F319" s="114">
        <f t="shared" si="57"/>
        <v>1.4799479449078605</v>
      </c>
      <c r="G319" s="114">
        <f t="shared" si="52"/>
        <v>0.18264266070948687</v>
      </c>
      <c r="H319" s="114">
        <f t="shared" si="53"/>
        <v>4.6931724819940932</v>
      </c>
      <c r="I319" s="114">
        <f t="shared" si="54"/>
        <v>6.1177700856922132E-2</v>
      </c>
    </row>
    <row r="320" spans="1:9" ht="20.100000000000001" customHeight="1" x14ac:dyDescent="0.25">
      <c r="A320" s="147">
        <f t="shared" si="50"/>
        <v>5</v>
      </c>
      <c r="B320" s="94">
        <f t="shared" si="51"/>
        <v>1381.5034214479383</v>
      </c>
      <c r="C320" s="114">
        <f t="shared" si="55"/>
        <v>0.43566584186915747</v>
      </c>
      <c r="D320" s="114"/>
      <c r="E320" s="151">
        <f t="shared" si="56"/>
        <v>0.49514082588182312</v>
      </c>
      <c r="F320" s="114">
        <f t="shared" si="57"/>
        <v>0.4682408958762625</v>
      </c>
      <c r="G320" s="114">
        <f t="shared" si="52"/>
        <v>0.13429816664587257</v>
      </c>
      <c r="H320" s="114">
        <f t="shared" si="53"/>
        <v>3.1944931660220499</v>
      </c>
      <c r="I320" s="114">
        <f t="shared" si="54"/>
        <v>4.2515808655158426E-3</v>
      </c>
    </row>
    <row r="321" spans="1:9" ht="20.100000000000001" customHeight="1" x14ac:dyDescent="0.25">
      <c r="A321" s="147">
        <f t="shared" si="50"/>
        <v>6</v>
      </c>
      <c r="B321" s="94">
        <f t="shared" si="51"/>
        <v>-2517.590777795529</v>
      </c>
      <c r="C321" s="114">
        <f t="shared" si="55"/>
        <v>-0.79393817536893441</v>
      </c>
      <c r="D321" s="114"/>
      <c r="E321" s="151">
        <f t="shared" si="56"/>
        <v>-0.90232275765457892</v>
      </c>
      <c r="F321" s="114">
        <f t="shared" si="57"/>
        <v>-0.9408665491309508</v>
      </c>
      <c r="G321" s="114">
        <f t="shared" si="52"/>
        <v>0.28793881401926397</v>
      </c>
      <c r="H321" s="114">
        <f t="shared" si="53"/>
        <v>7.9573532345971829</v>
      </c>
      <c r="I321" s="114">
        <f t="shared" si="54"/>
        <v>4.4745459025119283E-2</v>
      </c>
    </row>
    <row r="322" spans="1:9" ht="20.100000000000001" customHeight="1" x14ac:dyDescent="0.25">
      <c r="A322" s="147">
        <f t="shared" si="50"/>
        <v>7</v>
      </c>
      <c r="B322" s="94">
        <f t="shared" si="51"/>
        <v>-2588.0130037609488</v>
      </c>
      <c r="C322" s="114">
        <f t="shared" si="55"/>
        <v>-0.81614626974293791</v>
      </c>
      <c r="D322" s="114"/>
      <c r="E322" s="151">
        <f t="shared" si="56"/>
        <v>-0.92756259317261802</v>
      </c>
      <c r="F322" s="114">
        <f t="shared" si="57"/>
        <v>-0.86609197018442685</v>
      </c>
      <c r="G322" s="114">
        <f t="shared" si="52"/>
        <v>0.11201020311279039</v>
      </c>
      <c r="H322" s="114">
        <f t="shared" si="53"/>
        <v>2.5035662964965022</v>
      </c>
      <c r="I322" s="114">
        <f t="shared" si="54"/>
        <v>1.1827355378569404E-2</v>
      </c>
    </row>
    <row r="323" spans="1:9" ht="20.100000000000001" customHeight="1" x14ac:dyDescent="0.25">
      <c r="A323" s="147">
        <f t="shared" si="50"/>
        <v>8</v>
      </c>
      <c r="B323" s="94">
        <f t="shared" si="51"/>
        <v>3172.1698043365031</v>
      </c>
      <c r="C323" s="114">
        <f t="shared" si="55"/>
        <v>1.0003638115566287</v>
      </c>
      <c r="D323" s="114"/>
      <c r="E323" s="151">
        <f t="shared" si="56"/>
        <v>1.1369286187582184</v>
      </c>
      <c r="F323" s="114">
        <f t="shared" si="57"/>
        <v>1.1954935668962614</v>
      </c>
      <c r="G323" s="114">
        <f t="shared" si="52"/>
        <v>0.29980104494804571</v>
      </c>
      <c r="H323" s="114">
        <f t="shared" si="53"/>
        <v>8.3250823933894171</v>
      </c>
      <c r="I323" s="114">
        <f t="shared" si="54"/>
        <v>7.6492029502251854E-2</v>
      </c>
    </row>
    <row r="324" spans="1:9" ht="20.100000000000001" customHeight="1" x14ac:dyDescent="0.25">
      <c r="A324" s="147">
        <f t="shared" si="50"/>
        <v>9</v>
      </c>
      <c r="B324" s="94">
        <f t="shared" si="51"/>
        <v>-1550.9620136420708</v>
      </c>
      <c r="C324" s="114">
        <f t="shared" si="55"/>
        <v>-0.48910568073169275</v>
      </c>
      <c r="D324" s="114"/>
      <c r="E324" s="151">
        <f t="shared" si="56"/>
        <v>-0.55587601190389824</v>
      </c>
      <c r="F324" s="114">
        <f t="shared" si="57"/>
        <v>-0.56830476171433664</v>
      </c>
      <c r="G324" s="114">
        <f t="shared" si="52"/>
        <v>0.25929918229645288</v>
      </c>
      <c r="H324" s="114">
        <f t="shared" si="53"/>
        <v>7.0695246511900391</v>
      </c>
      <c r="I324" s="114">
        <f t="shared" si="54"/>
        <v>1.4132888283224202E-2</v>
      </c>
    </row>
    <row r="325" spans="1:9" ht="20.100000000000001" customHeight="1" x14ac:dyDescent="0.25">
      <c r="A325" s="147">
        <f t="shared" si="50"/>
        <v>10</v>
      </c>
      <c r="B325" s="94">
        <f t="shared" si="51"/>
        <v>1378.5349009636557</v>
      </c>
      <c r="C325" s="114">
        <f t="shared" si="55"/>
        <v>0.43472970015874796</v>
      </c>
      <c r="D325" s="114"/>
      <c r="E325" s="151">
        <f t="shared" si="56"/>
        <v>0.49407688665343208</v>
      </c>
      <c r="F325" s="114">
        <f t="shared" si="57"/>
        <v>0.48218065547028049</v>
      </c>
      <c r="G325" s="114">
        <f t="shared" si="52"/>
        <v>0.18713381526559833</v>
      </c>
      <c r="H325" s="114">
        <f t="shared" si="53"/>
        <v>4.8323982732335482</v>
      </c>
      <c r="I325" s="114">
        <f t="shared" si="54"/>
        <v>6.6905649919258318E-3</v>
      </c>
    </row>
    <row r="326" spans="1:9" ht="20.100000000000001" customHeight="1" x14ac:dyDescent="0.25">
      <c r="A326" s="147">
        <f t="shared" si="50"/>
        <v>11</v>
      </c>
      <c r="B326" s="94">
        <f t="shared" si="51"/>
        <v>199.48057655186858</v>
      </c>
      <c r="C326" s="114">
        <f t="shared" si="55"/>
        <v>6.2907461516764546E-2</v>
      </c>
      <c r="D326" s="114"/>
      <c r="E326" s="151">
        <f t="shared" si="56"/>
        <v>7.1495282521815029E-2</v>
      </c>
      <c r="F326" s="114">
        <f t="shared" si="57"/>
        <v>7.3883025965521085E-2</v>
      </c>
      <c r="G326" s="114">
        <f t="shared" si="52"/>
        <v>0.27503845085441003</v>
      </c>
      <c r="H326" s="114">
        <f t="shared" si="53"/>
        <v>7.5574419764867109</v>
      </c>
      <c r="I326" s="114">
        <f t="shared" si="54"/>
        <v>2.5886766220706498E-4</v>
      </c>
    </row>
    <row r="327" spans="1:9" ht="20.100000000000001" customHeight="1" x14ac:dyDescent="0.25">
      <c r="A327" s="147">
        <f t="shared" si="50"/>
        <v>12</v>
      </c>
      <c r="B327" s="94">
        <f t="shared" si="51"/>
        <v>-3969.5185767947696</v>
      </c>
      <c r="C327" s="114">
        <f t="shared" si="55"/>
        <v>-1.251812790128312</v>
      </c>
      <c r="D327" s="114"/>
      <c r="E327" s="151">
        <f t="shared" si="56"/>
        <v>-1.422704190198395</v>
      </c>
      <c r="F327" s="114">
        <f t="shared" si="57"/>
        <v>-1.3334019078285875</v>
      </c>
      <c r="G327" s="114">
        <f t="shared" si="52"/>
        <v>0.11863332663350683</v>
      </c>
      <c r="H327" s="114">
        <f t="shared" si="53"/>
        <v>2.7088831256387116</v>
      </c>
      <c r="I327" s="114">
        <f t="shared" si="54"/>
        <v>2.9914533962696672E-2</v>
      </c>
    </row>
    <row r="328" spans="1:9" ht="20.100000000000001" customHeight="1" x14ac:dyDescent="0.25">
      <c r="A328" s="147">
        <f t="shared" si="50"/>
        <v>13</v>
      </c>
      <c r="B328" s="94">
        <f t="shared" si="51"/>
        <v>-3969.5185767947696</v>
      </c>
      <c r="C328" s="114">
        <f t="shared" si="55"/>
        <v>-1.251812790128312</v>
      </c>
      <c r="D328" s="114"/>
      <c r="E328" s="151">
        <f t="shared" si="56"/>
        <v>-1.422704190198395</v>
      </c>
      <c r="F328" s="114">
        <f t="shared" si="57"/>
        <v>-1.3334019078285875</v>
      </c>
      <c r="G328" s="114">
        <f t="shared" si="52"/>
        <v>0.11863332663350683</v>
      </c>
      <c r="H328" s="114">
        <f t="shared" si="53"/>
        <v>2.7088831256387116</v>
      </c>
      <c r="I328" s="114">
        <f t="shared" si="54"/>
        <v>2.9914533962696672E-2</v>
      </c>
    </row>
    <row r="329" spans="1:9" ht="20.100000000000001" customHeight="1" x14ac:dyDescent="0.25">
      <c r="A329" s="147">
        <f t="shared" si="50"/>
        <v>14</v>
      </c>
      <c r="B329" s="94">
        <f t="shared" si="51"/>
        <v>-2561.6871114934329</v>
      </c>
      <c r="C329" s="114">
        <f t="shared" si="55"/>
        <v>-0.80784423310689168</v>
      </c>
      <c r="D329" s="114"/>
      <c r="E329" s="151">
        <f t="shared" si="56"/>
        <v>-0.91812720283116545</v>
      </c>
      <c r="F329" s="114">
        <f t="shared" si="57"/>
        <v>-0.95499337401054851</v>
      </c>
      <c r="G329" s="114">
        <f t="shared" si="52"/>
        <v>0.28442601794989175</v>
      </c>
      <c r="H329" s="114">
        <f t="shared" si="53"/>
        <v>7.848456556446644</v>
      </c>
      <c r="I329" s="114">
        <f t="shared" si="54"/>
        <v>4.531328100708968E-2</v>
      </c>
    </row>
    <row r="330" spans="1:9" ht="20.100000000000001" customHeight="1" x14ac:dyDescent="0.25">
      <c r="A330" s="147">
        <f t="shared" si="50"/>
        <v>15</v>
      </c>
      <c r="B330" s="94">
        <f t="shared" si="51"/>
        <v>-3969.5185767947696</v>
      </c>
      <c r="C330" s="114">
        <f t="shared" si="55"/>
        <v>-1.251812790128312</v>
      </c>
      <c r="D330" s="114"/>
      <c r="E330" s="151">
        <f t="shared" si="56"/>
        <v>-1.422704190198395</v>
      </c>
      <c r="F330" s="114">
        <f t="shared" si="57"/>
        <v>-1.3334019078285875</v>
      </c>
      <c r="G330" s="114">
        <f t="shared" si="52"/>
        <v>0.11863332663350683</v>
      </c>
      <c r="H330" s="114">
        <f t="shared" si="53"/>
        <v>2.7088831256387116</v>
      </c>
      <c r="I330" s="114">
        <f t="shared" si="54"/>
        <v>2.9914533962696672E-2</v>
      </c>
    </row>
    <row r="331" spans="1:9" ht="20.100000000000001" customHeight="1" x14ac:dyDescent="0.25">
      <c r="A331" s="147">
        <f t="shared" si="50"/>
        <v>16</v>
      </c>
      <c r="B331" s="94">
        <f t="shared" si="51"/>
        <v>1836.1853113977704</v>
      </c>
      <c r="C331" s="114">
        <f t="shared" si="55"/>
        <v>0.57905265169698839</v>
      </c>
      <c r="D331" s="114"/>
      <c r="E331" s="151">
        <f t="shared" si="56"/>
        <v>0.65810210633041599</v>
      </c>
      <c r="F331" s="114">
        <f t="shared" si="57"/>
        <v>0.67143613249810652</v>
      </c>
      <c r="G331" s="114">
        <f t="shared" si="52"/>
        <v>0.25625049038944503</v>
      </c>
      <c r="H331" s="114">
        <f t="shared" si="53"/>
        <v>6.9750152020727958</v>
      </c>
      <c r="I331" s="114">
        <f t="shared" si="54"/>
        <v>1.9415896261765698E-2</v>
      </c>
    </row>
    <row r="332" spans="1:9" ht="20.100000000000001" customHeight="1" x14ac:dyDescent="0.25">
      <c r="A332" s="147">
        <f t="shared" si="50"/>
        <v>17</v>
      </c>
      <c r="B332" s="94">
        <f t="shared" si="51"/>
        <v>3169.2012838522205</v>
      </c>
      <c r="C332" s="114">
        <f t="shared" si="55"/>
        <v>0.99942766984621922</v>
      </c>
      <c r="D332" s="114"/>
      <c r="E332" s="151">
        <f t="shared" si="56"/>
        <v>1.1358646795298275</v>
      </c>
      <c r="F332" s="114">
        <f t="shared" si="57"/>
        <v>1.0986469535440253</v>
      </c>
      <c r="G332" s="114">
        <f t="shared" si="52"/>
        <v>0.17246489435607465</v>
      </c>
      <c r="H332" s="114">
        <f t="shared" si="53"/>
        <v>4.3776617250383145</v>
      </c>
      <c r="I332" s="114">
        <f t="shared" si="54"/>
        <v>3.144420397660086E-2</v>
      </c>
    </row>
    <row r="333" spans="1:9" ht="20.100000000000001" customHeight="1" x14ac:dyDescent="0.25">
      <c r="A333" s="147">
        <f t="shared" si="50"/>
        <v>18</v>
      </c>
      <c r="B333" s="94">
        <f t="shared" si="51"/>
        <v>-227.75035866873804</v>
      </c>
      <c r="C333" s="114">
        <f t="shared" si="55"/>
        <v>-7.1822516111776077E-2</v>
      </c>
      <c r="D333" s="114"/>
      <c r="E333" s="151">
        <f t="shared" si="56"/>
        <v>-8.1627377055591352E-2</v>
      </c>
      <c r="F333" s="114">
        <f t="shared" si="57"/>
        <v>-7.8577843597138333E-2</v>
      </c>
      <c r="G333" s="114">
        <f t="shared" si="52"/>
        <v>0.16454893276878557</v>
      </c>
      <c r="H333" s="114">
        <f t="shared" si="53"/>
        <v>4.1322669158323526</v>
      </c>
      <c r="I333" s="114">
        <f t="shared" si="54"/>
        <v>1.5201424170735084E-4</v>
      </c>
    </row>
    <row r="334" spans="1:9" ht="20.100000000000001" customHeight="1" x14ac:dyDescent="0.25">
      <c r="A334" s="147">
        <f t="shared" si="50"/>
        <v>19</v>
      </c>
      <c r="B334" s="94">
        <f t="shared" si="51"/>
        <v>-2287.2927618535468</v>
      </c>
      <c r="C334" s="114">
        <f t="shared" si="55"/>
        <v>-0.72131223942228107</v>
      </c>
      <c r="D334" s="114"/>
      <c r="E334" s="151">
        <f t="shared" si="56"/>
        <v>-0.81978228179173607</v>
      </c>
      <c r="F334" s="114">
        <f t="shared" si="57"/>
        <v>-0.84833060700047147</v>
      </c>
      <c r="G334" s="114">
        <f t="shared" si="52"/>
        <v>0.27703656873641225</v>
      </c>
      <c r="H334" s="114">
        <f t="shared" si="53"/>
        <v>7.6193836308287795</v>
      </c>
      <c r="I334" s="114">
        <f t="shared" si="54"/>
        <v>3.4471569275111802E-2</v>
      </c>
    </row>
    <row r="335" spans="1:9" ht="20.100000000000001" customHeight="1" x14ac:dyDescent="0.25">
      <c r="A335" s="147">
        <f t="shared" si="50"/>
        <v>20</v>
      </c>
      <c r="B335" s="94">
        <f t="shared" si="51"/>
        <v>-1363.0756065637106</v>
      </c>
      <c r="C335" s="114">
        <f t="shared" si="55"/>
        <v>-0.42985451389073553</v>
      </c>
      <c r="D335" s="114"/>
      <c r="E335" s="151">
        <f t="shared" si="56"/>
        <v>-0.4885361636426151</v>
      </c>
      <c r="F335" s="114">
        <f t="shared" si="57"/>
        <v>-0.4991737923920625</v>
      </c>
      <c r="G335" s="114">
        <f t="shared" si="52"/>
        <v>0.25845172101183844</v>
      </c>
      <c r="H335" s="114">
        <f t="shared" si="53"/>
        <v>7.0432533513669915</v>
      </c>
      <c r="I335" s="114">
        <f t="shared" si="54"/>
        <v>1.0855593243825309E-2</v>
      </c>
    </row>
    <row r="336" spans="1:9" ht="20.100000000000001" customHeight="1" x14ac:dyDescent="0.25">
      <c r="A336" s="147">
        <f t="shared" si="50"/>
        <v>21</v>
      </c>
      <c r="B336" s="94">
        <f t="shared" si="51"/>
        <v>-609.46021379402373</v>
      </c>
      <c r="C336" s="114">
        <f t="shared" si="55"/>
        <v>-0.19219713321450949</v>
      </c>
      <c r="D336" s="114"/>
      <c r="E336" s="151">
        <f t="shared" si="56"/>
        <v>-0.21843495203493962</v>
      </c>
      <c r="F336" s="114">
        <f t="shared" si="57"/>
        <v>-0.20657580678195045</v>
      </c>
      <c r="G336" s="114">
        <f t="shared" si="52"/>
        <v>0.1343648245264138</v>
      </c>
      <c r="H336" s="114">
        <f t="shared" si="53"/>
        <v>3.1965595603188275</v>
      </c>
      <c r="I336" s="114">
        <f t="shared" si="54"/>
        <v>8.2797957127274467E-4</v>
      </c>
    </row>
    <row r="337" spans="1:154" ht="20.100000000000001" customHeight="1" x14ac:dyDescent="0.25">
      <c r="A337" s="147">
        <f t="shared" si="50"/>
        <v>22</v>
      </c>
      <c r="B337" s="94">
        <f t="shared" si="51"/>
        <v>42.55040802503936</v>
      </c>
      <c r="C337" s="114">
        <f t="shared" si="55"/>
        <v>1.3418540299144325E-2</v>
      </c>
      <c r="D337" s="114"/>
      <c r="E337" s="151">
        <f t="shared" si="56"/>
        <v>1.5250374225671437E-2</v>
      </c>
      <c r="F337" s="114">
        <f t="shared" si="57"/>
        <v>1.5879931604714369E-2</v>
      </c>
      <c r="G337" s="114">
        <f t="shared" si="52"/>
        <v>0.28597520293275158</v>
      </c>
      <c r="H337" s="114">
        <f t="shared" si="53"/>
        <v>7.8964812909152986</v>
      </c>
      <c r="I337" s="114">
        <f t="shared" si="54"/>
        <v>1.262473731774578E-5</v>
      </c>
    </row>
    <row r="338" spans="1:154" ht="20.100000000000001" customHeight="1" x14ac:dyDescent="0.25">
      <c r="A338" s="147">
        <f t="shared" si="50"/>
        <v>23</v>
      </c>
      <c r="B338" s="94">
        <f t="shared" si="51"/>
        <v>-2939.16243292531</v>
      </c>
      <c r="C338" s="114">
        <f t="shared" si="55"/>
        <v>-0.92688346322626991</v>
      </c>
      <c r="D338" s="114"/>
      <c r="E338" s="151">
        <f t="shared" si="56"/>
        <v>-1.0534170902842814</v>
      </c>
      <c r="F338" s="114">
        <f t="shared" si="57"/>
        <v>-1.1752573733551936</v>
      </c>
      <c r="G338" s="114">
        <f t="shared" si="52"/>
        <v>0.37800871645838796</v>
      </c>
      <c r="H338" s="114">
        <f t="shared" si="53"/>
        <v>10.749520210210028</v>
      </c>
      <c r="I338" s="114">
        <f t="shared" si="54"/>
        <v>0.10492850805128988</v>
      </c>
    </row>
    <row r="339" spans="1:154" ht="20.100000000000001" customHeight="1" x14ac:dyDescent="0.25">
      <c r="A339" s="147">
        <f t="shared" si="50"/>
        <v>24</v>
      </c>
      <c r="B339" s="94">
        <f t="shared" si="51"/>
        <v>4801.8124357521301</v>
      </c>
      <c r="C339" s="114">
        <f t="shared" si="55"/>
        <v>1.5142819227527895</v>
      </c>
      <c r="D339" s="114"/>
      <c r="E339" s="151">
        <f t="shared" si="56"/>
        <v>1.7210043335803036</v>
      </c>
      <c r="F339" s="114">
        <f t="shared" si="57"/>
        <v>1.6717941276419475</v>
      </c>
      <c r="G339" s="114">
        <f t="shared" si="52"/>
        <v>0.17955799948494069</v>
      </c>
      <c r="H339" s="114">
        <f t="shared" si="53"/>
        <v>4.5975479840331612</v>
      </c>
      <c r="I339" s="114">
        <f t="shared" si="54"/>
        <v>7.6459680167392144E-2</v>
      </c>
    </row>
    <row r="340" spans="1:154" ht="20.100000000000001" customHeight="1" x14ac:dyDescent="0.25">
      <c r="A340" s="147">
        <f t="shared" si="50"/>
        <v>25</v>
      </c>
      <c r="B340" s="94">
        <f t="shared" si="51"/>
        <v>5146.6290113573195</v>
      </c>
      <c r="C340" s="114">
        <f t="shared" si="55"/>
        <v>1.6230220108113669</v>
      </c>
      <c r="D340" s="114"/>
      <c r="E340" s="151">
        <f t="shared" si="56"/>
        <v>1.8445890901377302</v>
      </c>
      <c r="F340" s="114">
        <f t="shared" si="57"/>
        <v>1.742342419370382</v>
      </c>
      <c r="G340" s="114">
        <f t="shared" si="52"/>
        <v>0.13227562176202254</v>
      </c>
      <c r="H340" s="114">
        <f t="shared" si="53"/>
        <v>3.1317942746226985</v>
      </c>
      <c r="I340" s="114">
        <f t="shared" si="54"/>
        <v>5.7846228138518127E-2</v>
      </c>
    </row>
    <row r="341" spans="1:154" ht="20.100000000000001" customHeight="1" x14ac:dyDescent="0.25">
      <c r="A341" s="147">
        <f t="shared" si="50"/>
        <v>26</v>
      </c>
      <c r="B341" s="94">
        <f t="shared" si="51"/>
        <v>-1653.3137355553918</v>
      </c>
      <c r="C341" s="114">
        <f t="shared" si="55"/>
        <v>-0.52138294360476578</v>
      </c>
      <c r="D341" s="114"/>
      <c r="E341" s="151">
        <f t="shared" si="56"/>
        <v>-0.59255960988259371</v>
      </c>
      <c r="F341" s="114">
        <f t="shared" si="57"/>
        <v>-0.77773500866264766</v>
      </c>
      <c r="G341" s="114">
        <f t="shared" si="52"/>
        <v>0.5505821247007604</v>
      </c>
      <c r="H341" s="114">
        <f t="shared" si="53"/>
        <v>16.099295865723573</v>
      </c>
      <c r="I341" s="114">
        <f t="shared" si="54"/>
        <v>9.262859471148456E-2</v>
      </c>
    </row>
    <row r="342" spans="1:154" ht="20.100000000000001" customHeight="1" x14ac:dyDescent="0.25">
      <c r="A342" s="147">
        <f t="shared" si="50"/>
        <v>27</v>
      </c>
      <c r="B342" s="94">
        <f t="shared" si="51"/>
        <v>2285.3488720041933</v>
      </c>
      <c r="C342" s="114">
        <f t="shared" si="55"/>
        <v>0.72069922146331578</v>
      </c>
      <c r="D342" s="114"/>
      <c r="E342" s="151">
        <f t="shared" si="56"/>
        <v>0.81908557759941236</v>
      </c>
      <c r="F342" s="114">
        <f t="shared" si="57"/>
        <v>0.82865708171661934</v>
      </c>
      <c r="G342" s="114">
        <f t="shared" si="52"/>
        <v>0.24358799408788601</v>
      </c>
      <c r="H342" s="114">
        <f t="shared" si="53"/>
        <v>6.5824778167244666</v>
      </c>
      <c r="I342" s="114">
        <f t="shared" si="54"/>
        <v>2.7641217675342611E-2</v>
      </c>
    </row>
    <row r="343" spans="1:154" ht="20.100000000000001" customHeight="1" x14ac:dyDescent="0.25">
      <c r="A343" s="147">
        <f t="shared" si="50"/>
        <v>28</v>
      </c>
      <c r="B343" s="94">
        <f t="shared" si="51"/>
        <v>126.49035263748374</v>
      </c>
      <c r="C343" s="114">
        <f t="shared" si="55"/>
        <v>3.9889532747141784E-2</v>
      </c>
      <c r="D343" s="114"/>
      <c r="E343" s="151">
        <f t="shared" si="56"/>
        <v>4.533505795111558E-2</v>
      </c>
      <c r="F343" s="114">
        <f t="shared" si="57"/>
        <v>5.5746716589784494E-2</v>
      </c>
      <c r="G343" s="114">
        <f t="shared" si="52"/>
        <v>0.48798897556794724</v>
      </c>
      <c r="H343" s="114">
        <f t="shared" si="53"/>
        <v>14.158908242606364</v>
      </c>
      <c r="I343" s="114">
        <f t="shared" si="54"/>
        <v>3.7023655629257594E-4</v>
      </c>
    </row>
    <row r="344" spans="1:154" ht="20.100000000000001" customHeight="1" x14ac:dyDescent="0.25">
      <c r="A344" s="147">
        <f t="shared" si="50"/>
        <v>29</v>
      </c>
      <c r="B344" s="94">
        <f t="shared" si="51"/>
        <v>1023.1509381058859</v>
      </c>
      <c r="C344" s="114">
        <f t="shared" si="55"/>
        <v>0.32265711969206085</v>
      </c>
      <c r="D344" s="114"/>
      <c r="E344" s="151">
        <f t="shared" si="56"/>
        <v>0.36670470201553657</v>
      </c>
      <c r="F344" s="114">
        <f t="shared" si="57"/>
        <v>0.3608594312102868</v>
      </c>
      <c r="G344" s="114">
        <f t="shared" si="52"/>
        <v>0.20052224414591219</v>
      </c>
      <c r="H344" s="114">
        <f t="shared" si="53"/>
        <v>5.2474395685232782</v>
      </c>
      <c r="I344" s="114">
        <f t="shared" si="54"/>
        <v>4.0826514581289502E-3</v>
      </c>
    </row>
    <row r="345" spans="1:154" ht="20.100000000000001" customHeight="1" x14ac:dyDescent="0.25">
      <c r="A345" s="147">
        <f t="shared" si="50"/>
        <v>30</v>
      </c>
      <c r="B345" s="94">
        <f t="shared" si="51"/>
        <v>-1838.129201247124</v>
      </c>
      <c r="C345" s="114">
        <f t="shared" si="55"/>
        <v>-0.57966566965595356</v>
      </c>
      <c r="D345" s="114"/>
      <c r="E345" s="151">
        <f t="shared" si="56"/>
        <v>-0.65879881052273959</v>
      </c>
      <c r="F345" s="114">
        <f t="shared" si="57"/>
        <v>-0.6232767960818999</v>
      </c>
      <c r="G345" s="114">
        <f t="shared" si="52"/>
        <v>0.1350455390732514</v>
      </c>
      <c r="H345" s="114">
        <f t="shared" si="53"/>
        <v>3.2176617112707935</v>
      </c>
      <c r="I345" s="114">
        <f t="shared" si="54"/>
        <v>7.5815661873434798E-3</v>
      </c>
    </row>
    <row r="346" spans="1:154" ht="20.100000000000001" customHeight="1" x14ac:dyDescent="0.25">
      <c r="A346" s="147">
        <f t="shared" si="50"/>
        <v>31</v>
      </c>
      <c r="B346" s="94">
        <f t="shared" si="51"/>
        <v>-1747.0579976487206</v>
      </c>
      <c r="C346" s="114">
        <f t="shared" si="55"/>
        <v>-0.55094578958200402</v>
      </c>
      <c r="D346" s="114"/>
      <c r="E346" s="151">
        <f t="shared" si="56"/>
        <v>-0.62615823195905895</v>
      </c>
      <c r="F346" s="114">
        <f t="shared" si="57"/>
        <v>-0.84489471239164682</v>
      </c>
      <c r="G346" s="114">
        <f t="shared" si="52"/>
        <v>0.57478110693876239</v>
      </c>
      <c r="H346" s="114">
        <f t="shared" si="53"/>
        <v>16.849464315101635</v>
      </c>
      <c r="I346" s="114">
        <f t="shared" si="54"/>
        <v>0.12061605759546296</v>
      </c>
    </row>
    <row r="347" spans="1:154" ht="20.100000000000001" customHeight="1" x14ac:dyDescent="0.25">
      <c r="A347" s="147">
        <f t="shared" si="50"/>
        <v>32</v>
      </c>
      <c r="B347" s="94">
        <f t="shared" si="51"/>
        <v>4312.787075141212</v>
      </c>
      <c r="C347" s="114">
        <f t="shared" si="55"/>
        <v>1.3600646822318598</v>
      </c>
      <c r="D347" s="114"/>
      <c r="E347" s="151">
        <f t="shared" si="56"/>
        <v>1.5457341046609527</v>
      </c>
      <c r="F347" s="114">
        <f t="shared" si="57"/>
        <v>1.6055485099727509</v>
      </c>
      <c r="G347" s="114">
        <f t="shared" si="52"/>
        <v>0.28241679991002611</v>
      </c>
      <c r="H347" s="114">
        <f t="shared" si="53"/>
        <v>7.7861707972108096</v>
      </c>
      <c r="I347" s="114">
        <f t="shared" si="54"/>
        <v>0.12681631863907714</v>
      </c>
    </row>
    <row r="348" spans="1:154" ht="20.100000000000001" customHeight="1" x14ac:dyDescent="0.25">
      <c r="A348" s="142"/>
      <c r="B348" s="92"/>
      <c r="C348" s="144"/>
      <c r="D348" s="145"/>
      <c r="E348" s="145"/>
      <c r="F348" s="145"/>
      <c r="G348" s="146"/>
      <c r="H348" s="146"/>
      <c r="I348" s="146"/>
    </row>
    <row r="349" spans="1:154" ht="20.100000000000001" customHeight="1" x14ac:dyDescent="0.25">
      <c r="A349" s="142"/>
      <c r="B349" s="92"/>
      <c r="C349" s="144"/>
      <c r="D349" s="145"/>
      <c r="E349" s="145"/>
      <c r="F349" s="145"/>
      <c r="G349" s="146"/>
      <c r="H349" s="146"/>
      <c r="I349" s="146"/>
    </row>
    <row r="351" spans="1:154" ht="20.100000000000001" customHeight="1" x14ac:dyDescent="0.25"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</row>
    <row r="352" spans="1:154" ht="20.100000000000001" customHeight="1" x14ac:dyDescent="0.25"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</row>
    <row r="353" spans="130:154" ht="20.100000000000001" customHeight="1" x14ac:dyDescent="0.25"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</row>
    <row r="354" spans="130:154" ht="20.100000000000001" customHeight="1" x14ac:dyDescent="0.25"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</row>
    <row r="355" spans="130:154" ht="20.100000000000001" customHeight="1" x14ac:dyDescent="0.25"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</row>
    <row r="356" spans="130:154" ht="20.100000000000001" customHeight="1" x14ac:dyDescent="0.25"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</row>
    <row r="357" spans="130:154" ht="20.100000000000001" customHeight="1" x14ac:dyDescent="0.25"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</row>
    <row r="358" spans="130:154" ht="20.100000000000001" customHeight="1" x14ac:dyDescent="0.25"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</row>
    <row r="359" spans="130:154" ht="20.100000000000001" customHeight="1" x14ac:dyDescent="0.25"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</row>
    <row r="360" spans="130:154" ht="20.100000000000001" customHeight="1" x14ac:dyDescent="0.25"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</row>
    <row r="361" spans="130:154" ht="20.100000000000001" customHeight="1" x14ac:dyDescent="0.25"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</row>
    <row r="362" spans="130:154" ht="20.100000000000001" customHeight="1" x14ac:dyDescent="0.25"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</row>
    <row r="363" spans="130:154" ht="20.100000000000001" customHeight="1" x14ac:dyDescent="0.25"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</row>
    <row r="364" spans="130:154" ht="20.100000000000001" customHeight="1" x14ac:dyDescent="0.25"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</row>
    <row r="365" spans="130:154" ht="20.100000000000001" customHeight="1" x14ac:dyDescent="0.25"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</row>
    <row r="366" spans="130:154" ht="20.100000000000001" customHeight="1" x14ac:dyDescent="0.25"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</row>
    <row r="371" spans="1:9" ht="20.100000000000001" customHeight="1" x14ac:dyDescent="0.25">
      <c r="A371" s="206" t="s">
        <v>412</v>
      </c>
      <c r="B371" s="206"/>
      <c r="C371" s="206"/>
      <c r="D371" s="206"/>
      <c r="E371" s="206"/>
      <c r="F371" s="206"/>
      <c r="G371" s="206"/>
      <c r="H371" s="206"/>
      <c r="I371" s="206"/>
    </row>
    <row r="372" spans="1:9" ht="20.100000000000001" customHeight="1" x14ac:dyDescent="0.25">
      <c r="A372" s="206" t="s">
        <v>400</v>
      </c>
      <c r="B372" s="206"/>
      <c r="C372" s="206"/>
      <c r="D372" s="206"/>
      <c r="E372" s="206"/>
      <c r="F372" s="206"/>
      <c r="G372" s="206"/>
      <c r="H372" s="206"/>
      <c r="I372" s="206"/>
    </row>
    <row r="373" spans="1:9" ht="20.100000000000001" customHeight="1" x14ac:dyDescent="0.25">
      <c r="A373" s="228" t="s">
        <v>401</v>
      </c>
      <c r="B373" s="228"/>
      <c r="C373" s="228"/>
      <c r="D373" s="228"/>
      <c r="E373" s="228"/>
      <c r="F373" s="228"/>
      <c r="G373" s="228"/>
      <c r="H373" s="228"/>
      <c r="I373" s="228"/>
    </row>
    <row r="375" spans="1:9" ht="20.100000000000001" customHeight="1" x14ac:dyDescent="0.25">
      <c r="I375" s="7"/>
    </row>
    <row r="376" spans="1:9" ht="20.100000000000001" customHeight="1" x14ac:dyDescent="0.25">
      <c r="A376" s="224" t="s">
        <v>149</v>
      </c>
      <c r="B376" s="224"/>
      <c r="C376" s="224"/>
      <c r="D376" s="224"/>
      <c r="E376" s="224"/>
      <c r="F376" s="224"/>
      <c r="G376" s="224"/>
      <c r="H376" s="224"/>
      <c r="I376" s="224"/>
    </row>
    <row r="377" spans="1:9" ht="20.100000000000001" customHeight="1" x14ac:dyDescent="0.25">
      <c r="I377" s="26"/>
    </row>
    <row r="378" spans="1:9" ht="20.100000000000001" customHeight="1" x14ac:dyDescent="0.25">
      <c r="A378" s="226" t="str">
        <f>IF(F97&lt;=0.05,W385,W386)</f>
        <v>O nível de significância do modelo atingiu 0,00%. Esse nível de significância é inferior ao valor máximo admitido para a rejeição da hipótese nula do molode; portanto, o modelo é aceito.</v>
      </c>
      <c r="B378" s="226"/>
      <c r="C378" s="226"/>
      <c r="D378" s="226"/>
      <c r="E378" s="226"/>
      <c r="F378" s="226"/>
      <c r="G378" s="226"/>
      <c r="H378" s="226"/>
      <c r="I378" s="226"/>
    </row>
    <row r="379" spans="1:9" ht="20.100000000000001" customHeight="1" x14ac:dyDescent="0.25">
      <c r="A379" s="226"/>
      <c r="B379" s="226"/>
      <c r="C379" s="226"/>
      <c r="D379" s="226"/>
      <c r="E379" s="226"/>
      <c r="F379" s="226"/>
      <c r="G379" s="226"/>
      <c r="H379" s="226"/>
      <c r="I379" s="226"/>
    </row>
    <row r="380" spans="1:9" ht="20.100000000000001" customHeight="1" x14ac:dyDescent="0.25">
      <c r="A380" s="206" t="s">
        <v>80</v>
      </c>
      <c r="B380" s="206"/>
      <c r="C380" s="206"/>
      <c r="D380" s="206"/>
      <c r="E380" s="206"/>
      <c r="F380" s="206"/>
      <c r="I380" s="26"/>
    </row>
    <row r="382" spans="1:9" ht="20.100000000000001" customHeight="1" x14ac:dyDescent="0.25">
      <c r="G382" s="235" t="s">
        <v>154</v>
      </c>
      <c r="H382" s="235"/>
      <c r="I382" s="97">
        <v>0.05</v>
      </c>
    </row>
    <row r="383" spans="1:9" ht="20.100000000000001" customHeight="1" x14ac:dyDescent="0.25">
      <c r="G383" s="235" t="s">
        <v>372</v>
      </c>
      <c r="H383" s="235"/>
      <c r="I383" s="97">
        <f>F97</f>
        <v>1.913259334634821E-32</v>
      </c>
    </row>
    <row r="384" spans="1:9" ht="20.100000000000001" customHeight="1" x14ac:dyDescent="0.25">
      <c r="G384" s="206"/>
      <c r="H384" s="206"/>
      <c r="I384" s="92"/>
    </row>
    <row r="385" spans="7:23" ht="20.100000000000001" customHeight="1" x14ac:dyDescent="0.25">
      <c r="G385" s="17" t="s">
        <v>156</v>
      </c>
      <c r="H385" s="17"/>
      <c r="I385" s="103">
        <f>B86</f>
        <v>32</v>
      </c>
      <c r="W385" s="150" t="str">
        <f>CONCATENATE("O nível de significância do modelo atingiu ",TEXT(F97,"0,00%"),".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86" spans="7:23" ht="20.100000000000001" customHeight="1" x14ac:dyDescent="0.25">
      <c r="G386" s="203" t="s">
        <v>101</v>
      </c>
      <c r="H386" s="203"/>
      <c r="I386" s="103">
        <f>B88</f>
        <v>8</v>
      </c>
      <c r="W386" s="150" t="str">
        <f>CONCATENATE("O nível de significância do modelo atingiu ",TEXT(F97,"0,00%"),".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87" spans="7:23" ht="20.100000000000001" customHeight="1" x14ac:dyDescent="0.25">
      <c r="G387" s="17" t="s">
        <v>123</v>
      </c>
      <c r="H387" s="17"/>
      <c r="I387" s="103">
        <f>B89</f>
        <v>24</v>
      </c>
    </row>
    <row r="388" spans="7:23" ht="20.100000000000001" customHeight="1" x14ac:dyDescent="0.25">
      <c r="G388" s="17" t="s">
        <v>373</v>
      </c>
      <c r="H388" s="17"/>
      <c r="I388" s="94">
        <f>_xlfn.F.INV.RT(0.05,I386,I387)</f>
        <v>2.3550814948462078</v>
      </c>
    </row>
    <row r="389" spans="7:23" ht="20.100000000000001" customHeight="1" x14ac:dyDescent="0.25">
      <c r="G389" s="17" t="s">
        <v>356</v>
      </c>
      <c r="H389" s="17"/>
      <c r="I389" s="96">
        <f>E97</f>
        <v>2350.2862334544516</v>
      </c>
    </row>
    <row r="390" spans="7:23" ht="20.100000000000001" customHeight="1" x14ac:dyDescent="0.25">
      <c r="I390" s="92"/>
    </row>
    <row r="391" spans="7:23" ht="20.100000000000001" customHeight="1" x14ac:dyDescent="0.25">
      <c r="G391" s="17" t="s">
        <v>25</v>
      </c>
      <c r="H391" s="258" t="str">
        <f>IF(I389&gt;I388,"O ponto percentual atingido é maior do que o ponto crítico","O ponto percentual atingido é menor do que o ponto crítico")</f>
        <v>O ponto percentual atingido é maior do que o ponto crítico</v>
      </c>
      <c r="I391" s="258"/>
    </row>
    <row r="392" spans="7:23" ht="20.100000000000001" customHeight="1" x14ac:dyDescent="0.25">
      <c r="G392" s="18" t="s">
        <v>168</v>
      </c>
      <c r="H392" s="257" t="str">
        <f>IF(I389&gt;I388,"Rejeita-se a hipótese nula", "Não se pode rejeitar a hipótese nula")</f>
        <v>Rejeita-se a hipótese nula</v>
      </c>
      <c r="I392" s="257"/>
    </row>
    <row r="403" spans="1:9" ht="20.100000000000001" customHeight="1" x14ac:dyDescent="0.25">
      <c r="A403" s="224" t="s">
        <v>150</v>
      </c>
      <c r="B403" s="224"/>
      <c r="C403" s="224"/>
      <c r="D403" s="224"/>
      <c r="E403" s="224"/>
      <c r="F403" s="224"/>
      <c r="G403" s="224"/>
      <c r="H403" s="224"/>
      <c r="I403" s="224"/>
    </row>
    <row r="405" spans="1:9" ht="20.100000000000001" customHeight="1" x14ac:dyDescent="0.25">
      <c r="A405" s="206" t="s">
        <v>166</v>
      </c>
      <c r="B405" s="206"/>
      <c r="C405" s="206"/>
      <c r="G405" s="17" t="s">
        <v>157</v>
      </c>
      <c r="H405" s="31"/>
    </row>
    <row r="407" spans="1:9" ht="20.100000000000001" customHeight="1" x14ac:dyDescent="0.25">
      <c r="G407" s="1" t="s">
        <v>394</v>
      </c>
    </row>
    <row r="408" spans="1:9" ht="20.100000000000001" customHeight="1" x14ac:dyDescent="0.25">
      <c r="G408" s="1" t="s">
        <v>395</v>
      </c>
    </row>
    <row r="410" spans="1:9" ht="20.100000000000001" customHeight="1" x14ac:dyDescent="0.25">
      <c r="G410" s="17" t="s">
        <v>158</v>
      </c>
      <c r="H410" s="17" t="s">
        <v>160</v>
      </c>
    </row>
    <row r="411" spans="1:9" ht="20.100000000000001" customHeight="1" x14ac:dyDescent="0.25">
      <c r="G411" s="18" t="s">
        <v>159</v>
      </c>
      <c r="H411" s="18" t="s">
        <v>161</v>
      </c>
    </row>
    <row r="412" spans="1:9" ht="20.100000000000001" customHeight="1" x14ac:dyDescent="0.25">
      <c r="G412" s="18" t="s">
        <v>396</v>
      </c>
      <c r="H412" s="18" t="s">
        <v>162</v>
      </c>
    </row>
    <row r="424" spans="1:9" ht="20.100000000000001" customHeight="1" x14ac:dyDescent="0.25">
      <c r="A424" s="206" t="s">
        <v>154</v>
      </c>
      <c r="B424" s="206"/>
      <c r="C424" s="32">
        <v>0.3</v>
      </c>
    </row>
    <row r="425" spans="1:9" ht="20.100000000000001" customHeight="1" x14ac:dyDescent="0.25">
      <c r="A425" s="227" t="s">
        <v>156</v>
      </c>
      <c r="B425" s="227"/>
      <c r="C425" s="33">
        <f>B86</f>
        <v>32</v>
      </c>
    </row>
    <row r="426" spans="1:9" ht="20.100000000000001" customHeight="1" x14ac:dyDescent="0.25">
      <c r="A426" s="203" t="s">
        <v>101</v>
      </c>
      <c r="B426" s="203"/>
      <c r="C426" s="16">
        <f>B88</f>
        <v>8</v>
      </c>
    </row>
    <row r="427" spans="1:9" ht="20.100000000000001" customHeight="1" x14ac:dyDescent="0.25">
      <c r="A427" s="227" t="s">
        <v>123</v>
      </c>
      <c r="B427" s="227"/>
      <c r="C427" s="33">
        <f>B89</f>
        <v>24</v>
      </c>
    </row>
    <row r="428" spans="1:9" ht="20.100000000000001" customHeight="1" x14ac:dyDescent="0.25">
      <c r="A428" s="203" t="s">
        <v>167</v>
      </c>
      <c r="B428" s="203"/>
      <c r="C428" s="34">
        <f>_xlfn.T.INV.2T(C424,C427)</f>
        <v>1.0593189207557108</v>
      </c>
    </row>
    <row r="430" spans="1:9" ht="20.100000000000001" customHeight="1" x14ac:dyDescent="0.25">
      <c r="A430" s="221" t="s">
        <v>22</v>
      </c>
      <c r="B430" s="221" t="s">
        <v>74</v>
      </c>
      <c r="C430" s="221" t="s">
        <v>1</v>
      </c>
      <c r="D430" s="221" t="s">
        <v>167</v>
      </c>
      <c r="E430" s="221" t="s">
        <v>165</v>
      </c>
      <c r="F430" s="221" t="s">
        <v>155</v>
      </c>
      <c r="G430" s="221"/>
      <c r="H430" s="221" t="s">
        <v>168</v>
      </c>
      <c r="I430" s="221"/>
    </row>
    <row r="431" spans="1:9" ht="20.100000000000001" customHeight="1" x14ac:dyDescent="0.25">
      <c r="A431" s="222"/>
      <c r="B431" s="222"/>
      <c r="C431" s="222"/>
      <c r="D431" s="222"/>
      <c r="E431" s="222"/>
      <c r="F431" s="222"/>
      <c r="G431" s="222"/>
      <c r="H431" s="222"/>
      <c r="I431" s="222"/>
    </row>
    <row r="432" spans="1:9" ht="20.100000000000001" customHeight="1" x14ac:dyDescent="0.25">
      <c r="A432" s="1" t="str">
        <f>B10</f>
        <v>Área privativa</v>
      </c>
      <c r="B432" s="92">
        <f t="shared" ref="B432:C438" si="58">C104</f>
        <v>3396.9516425208867</v>
      </c>
      <c r="C432" s="92">
        <f t="shared" si="58"/>
        <v>64.37884517181547</v>
      </c>
      <c r="D432" s="115">
        <f t="shared" ref="D432:D438" si="59">$C$428</f>
        <v>1.0593189207557108</v>
      </c>
      <c r="E432" s="115">
        <f>ABS(E104)</f>
        <v>52.765029156006733</v>
      </c>
      <c r="F432" s="223" t="str">
        <f>IF(E432&gt;D432,"O ponto calculado é maior que o ponto crítico","O ponto calculado é menor que o ponto crítico")</f>
        <v>O ponto calculado é maior que o ponto crítico</v>
      </c>
      <c r="G432" s="223"/>
      <c r="H432" s="223" t="str">
        <f t="shared" ref="H432:H438" si="60">IF(E432&gt;D432,"Rejeita-se a hipótese nula","Não se pode rejeitar a hipótese nula")</f>
        <v>Rejeita-se a hipótese nula</v>
      </c>
      <c r="I432" s="223"/>
    </row>
    <row r="433" spans="1:9" ht="20.100000000000001" customHeight="1" x14ac:dyDescent="0.25">
      <c r="A433" s="35" t="str">
        <f>C10</f>
        <v>Quartos</v>
      </c>
      <c r="B433" s="116">
        <f t="shared" si="58"/>
        <v>3523.8243285242934</v>
      </c>
      <c r="C433" s="116">
        <f t="shared" si="58"/>
        <v>1391.5065384128541</v>
      </c>
      <c r="D433" s="117">
        <f t="shared" si="59"/>
        <v>1.0593189207557108</v>
      </c>
      <c r="E433" s="117">
        <f t="shared" ref="E433:E438" si="61">ABS(E105)</f>
        <v>2.5323807192049208</v>
      </c>
      <c r="F433" s="219" t="str">
        <f t="shared" ref="F433:F438" si="62">IF(E433&gt;D433,"O ponto calculado é maior que o ponto crítico","O ponto calculado é menor que o ponto crítico")</f>
        <v>O ponto calculado é maior que o ponto crítico</v>
      </c>
      <c r="G433" s="219"/>
      <c r="H433" s="219" t="str">
        <f t="shared" si="60"/>
        <v>Rejeita-se a hipótese nula</v>
      </c>
      <c r="I433" s="219"/>
    </row>
    <row r="434" spans="1:9" ht="20.100000000000001" customHeight="1" x14ac:dyDescent="0.25">
      <c r="A434" s="18" t="str">
        <f>D10</f>
        <v>Suítes</v>
      </c>
      <c r="B434" s="94">
        <f t="shared" si="58"/>
        <v>2861.2801393530681</v>
      </c>
      <c r="C434" s="94">
        <f t="shared" si="58"/>
        <v>898.19476145543751</v>
      </c>
      <c r="D434" s="98">
        <f t="shared" si="59"/>
        <v>1.0593189207557108</v>
      </c>
      <c r="E434" s="98">
        <f t="shared" si="61"/>
        <v>3.1855898766506288</v>
      </c>
      <c r="F434" s="220" t="str">
        <f t="shared" si="62"/>
        <v>O ponto calculado é maior que o ponto crítico</v>
      </c>
      <c r="G434" s="220"/>
      <c r="H434" s="220" t="str">
        <f t="shared" si="60"/>
        <v>Rejeita-se a hipótese nula</v>
      </c>
      <c r="I434" s="220"/>
    </row>
    <row r="435" spans="1:9" ht="20.100000000000001" customHeight="1" x14ac:dyDescent="0.25">
      <c r="A435" s="35" t="str">
        <f>E10</f>
        <v>Vagas na garagem</v>
      </c>
      <c r="B435" s="116">
        <f t="shared" si="58"/>
        <v>6673.0700609092019</v>
      </c>
      <c r="C435" s="116">
        <f t="shared" si="58"/>
        <v>2123.8280726763692</v>
      </c>
      <c r="D435" s="117">
        <f t="shared" si="59"/>
        <v>1.0593189207557108</v>
      </c>
      <c r="E435" s="117">
        <f t="shared" si="61"/>
        <v>3.1420010624965733</v>
      </c>
      <c r="F435" s="219" t="str">
        <f t="shared" si="62"/>
        <v>O ponto calculado é maior que o ponto crítico</v>
      </c>
      <c r="G435" s="219"/>
      <c r="H435" s="219" t="str">
        <f t="shared" si="60"/>
        <v>Rejeita-se a hipótese nula</v>
      </c>
      <c r="I435" s="219"/>
    </row>
    <row r="436" spans="1:9" ht="20.100000000000001" customHeight="1" x14ac:dyDescent="0.25">
      <c r="A436" s="18" t="str">
        <f>F10</f>
        <v>Piscina</v>
      </c>
      <c r="B436" s="94">
        <f t="shared" si="58"/>
        <v>45348.053477758454</v>
      </c>
      <c r="C436" s="94">
        <f t="shared" si="58"/>
        <v>1290.1899422628314</v>
      </c>
      <c r="D436" s="98">
        <f t="shared" si="59"/>
        <v>1.0593189207557108</v>
      </c>
      <c r="E436" s="98">
        <f t="shared" si="61"/>
        <v>35.14835451144787</v>
      </c>
      <c r="F436" s="220" t="str">
        <f t="shared" si="62"/>
        <v>O ponto calculado é maior que o ponto crítico</v>
      </c>
      <c r="G436" s="220"/>
      <c r="H436" s="220" t="str">
        <f t="shared" si="60"/>
        <v>Rejeita-se a hipótese nula</v>
      </c>
      <c r="I436" s="220"/>
    </row>
    <row r="437" spans="1:9" ht="20.100000000000001" customHeight="1" x14ac:dyDescent="0.25">
      <c r="A437" s="35" t="str">
        <f>G10</f>
        <v>Espaço social</v>
      </c>
      <c r="B437" s="116">
        <f t="shared" si="58"/>
        <v>46033.452095275396</v>
      </c>
      <c r="C437" s="116">
        <f t="shared" si="58"/>
        <v>1436.5537530726613</v>
      </c>
      <c r="D437" s="117">
        <f t="shared" si="59"/>
        <v>1.0593189207557108</v>
      </c>
      <c r="E437" s="117">
        <f t="shared" si="61"/>
        <v>32.044364505549424</v>
      </c>
      <c r="F437" s="219" t="str">
        <f t="shared" si="62"/>
        <v>O ponto calculado é maior que o ponto crítico</v>
      </c>
      <c r="G437" s="219"/>
      <c r="H437" s="219" t="str">
        <f t="shared" si="60"/>
        <v>Rejeita-se a hipótese nula</v>
      </c>
      <c r="I437" s="219"/>
    </row>
    <row r="438" spans="1:9" ht="20.100000000000001" customHeight="1" x14ac:dyDescent="0.25">
      <c r="A438" s="18" t="str">
        <f>H10</f>
        <v>Academia</v>
      </c>
      <c r="B438" s="94">
        <f t="shared" si="58"/>
        <v>44089.94912680611</v>
      </c>
      <c r="C438" s="94">
        <f t="shared" si="58"/>
        <v>1436.2704656007347</v>
      </c>
      <c r="D438" s="98">
        <f t="shared" si="59"/>
        <v>1.0593189207557108</v>
      </c>
      <c r="E438" s="98">
        <f t="shared" si="61"/>
        <v>30.697525419326254</v>
      </c>
      <c r="F438" s="220" t="str">
        <f t="shared" si="62"/>
        <v>O ponto calculado é maior que o ponto crítico</v>
      </c>
      <c r="G438" s="220"/>
      <c r="H438" s="220" t="str">
        <f t="shared" si="60"/>
        <v>Rejeita-se a hipótese nula</v>
      </c>
      <c r="I438" s="220"/>
    </row>
    <row r="441" spans="1:9" ht="20.100000000000001" customHeight="1" x14ac:dyDescent="0.25">
      <c r="A441" s="224" t="s">
        <v>55</v>
      </c>
      <c r="B441" s="224"/>
      <c r="C441" s="224"/>
      <c r="D441" s="224"/>
      <c r="E441" s="224"/>
      <c r="F441" s="224"/>
      <c r="G441" s="224"/>
      <c r="H441" s="224"/>
      <c r="I441" s="224"/>
    </row>
    <row r="442" spans="1:9" ht="20.100000000000001" customHeight="1" x14ac:dyDescent="0.25">
      <c r="H442" s="13"/>
    </row>
    <row r="443" spans="1:9" ht="20.100000000000001" customHeight="1" x14ac:dyDescent="0.25">
      <c r="A443" s="228" t="s">
        <v>397</v>
      </c>
      <c r="B443" s="228"/>
      <c r="C443" s="228"/>
      <c r="D443" s="228"/>
      <c r="E443" s="228"/>
      <c r="F443" s="228"/>
      <c r="G443" s="228"/>
      <c r="H443" s="228"/>
      <c r="I443" s="228"/>
    </row>
    <row r="444" spans="1:9" ht="20.100000000000001" customHeight="1" x14ac:dyDescent="0.25">
      <c r="A444" s="228"/>
      <c r="B444" s="228"/>
      <c r="C444" s="228"/>
      <c r="D444" s="228"/>
      <c r="E444" s="228"/>
      <c r="F444" s="228"/>
      <c r="G444" s="228"/>
      <c r="H444" s="228"/>
      <c r="I444" s="228"/>
    </row>
    <row r="445" spans="1:9" ht="20.100000000000001" customHeight="1" x14ac:dyDescent="0.25">
      <c r="A445" s="228"/>
      <c r="B445" s="228"/>
      <c r="C445" s="228"/>
      <c r="D445" s="228"/>
      <c r="E445" s="228"/>
      <c r="F445" s="228"/>
      <c r="G445" s="228"/>
      <c r="H445" s="228"/>
      <c r="I445" s="228"/>
    </row>
    <row r="446" spans="1:9" ht="20.100000000000001" customHeight="1" x14ac:dyDescent="0.25">
      <c r="A446" s="228"/>
      <c r="B446" s="228"/>
      <c r="C446" s="228"/>
      <c r="D446" s="228"/>
      <c r="E446" s="228"/>
      <c r="F446" s="228"/>
      <c r="G446" s="228"/>
      <c r="H446" s="228"/>
      <c r="I446" s="228"/>
    </row>
    <row r="447" spans="1:9" ht="20.100000000000001" customHeight="1" x14ac:dyDescent="0.25">
      <c r="A447" s="228"/>
      <c r="B447" s="228"/>
      <c r="C447" s="228"/>
      <c r="D447" s="228"/>
      <c r="E447" s="228"/>
      <c r="F447" s="228"/>
      <c r="G447" s="228"/>
      <c r="H447" s="228"/>
      <c r="I447" s="228"/>
    </row>
    <row r="448" spans="1:9" ht="20.100000000000001" customHeight="1" x14ac:dyDescent="0.25">
      <c r="H448" s="4"/>
    </row>
    <row r="449" spans="8:9" ht="20.100000000000001" customHeight="1" x14ac:dyDescent="0.25">
      <c r="H449" s="4"/>
    </row>
    <row r="450" spans="8:9" ht="20.100000000000001" customHeight="1" x14ac:dyDescent="0.25">
      <c r="H450" s="4"/>
    </row>
    <row r="451" spans="8:9" ht="20.100000000000001" customHeight="1" x14ac:dyDescent="0.25">
      <c r="H451" s="4"/>
    </row>
    <row r="452" spans="8:9" ht="20.100000000000001" customHeight="1" x14ac:dyDescent="0.25">
      <c r="H452" s="4"/>
    </row>
    <row r="453" spans="8:9" ht="20.100000000000001" customHeight="1" x14ac:dyDescent="0.25">
      <c r="H453" s="4"/>
    </row>
    <row r="454" spans="8:9" ht="20.100000000000001" customHeight="1" x14ac:dyDescent="0.25">
      <c r="H454" s="4"/>
    </row>
    <row r="460" spans="8:9" ht="20.100000000000001" customHeight="1" x14ac:dyDescent="0.25">
      <c r="I460" s="7"/>
    </row>
    <row r="462" spans="8:9" ht="20.100000000000001" customHeight="1" x14ac:dyDescent="0.25">
      <c r="I462" s="22"/>
    </row>
    <row r="463" spans="8:9" ht="20.100000000000001" customHeight="1" x14ac:dyDescent="0.25">
      <c r="I463" s="22"/>
    </row>
    <row r="464" spans="8:9" ht="20.100000000000001" customHeight="1" x14ac:dyDescent="0.25">
      <c r="I464" s="22"/>
    </row>
    <row r="465" spans="1:9" ht="20.100000000000001" customHeight="1" x14ac:dyDescent="0.25">
      <c r="I465" s="22"/>
    </row>
    <row r="466" spans="1:9" ht="20.100000000000001" customHeight="1" x14ac:dyDescent="0.25">
      <c r="I466" s="22"/>
    </row>
    <row r="473" spans="1:9" ht="20.100000000000001" customHeight="1" x14ac:dyDescent="0.25">
      <c r="A473" s="206" t="s">
        <v>56</v>
      </c>
      <c r="B473" s="206"/>
      <c r="C473" s="206"/>
      <c r="D473" s="206"/>
      <c r="E473" s="206"/>
      <c r="F473" s="206"/>
      <c r="G473" s="206"/>
      <c r="H473" s="206"/>
      <c r="I473" s="206"/>
    </row>
    <row r="476" spans="1:9" ht="20.100000000000001" customHeight="1" x14ac:dyDescent="0.25">
      <c r="A476" s="224" t="s">
        <v>175</v>
      </c>
      <c r="B476" s="224"/>
      <c r="C476" s="224"/>
      <c r="D476" s="224"/>
      <c r="E476" s="224"/>
      <c r="F476" s="224"/>
      <c r="G476" s="224"/>
      <c r="H476" s="224"/>
      <c r="I476" s="224"/>
    </row>
    <row r="478" spans="1:9" ht="20.100000000000001" customHeight="1" x14ac:dyDescent="0.25">
      <c r="A478" s="228" t="s">
        <v>393</v>
      </c>
      <c r="B478" s="228"/>
      <c r="C478" s="228"/>
      <c r="D478" s="228"/>
      <c r="E478" s="228"/>
      <c r="F478" s="228"/>
      <c r="G478" s="228"/>
      <c r="H478" s="228"/>
      <c r="I478" s="228"/>
    </row>
    <row r="479" spans="1:9" ht="20.100000000000001" customHeight="1" x14ac:dyDescent="0.25">
      <c r="A479" s="228"/>
      <c r="B479" s="228"/>
      <c r="C479" s="228"/>
      <c r="D479" s="228"/>
      <c r="E479" s="228"/>
      <c r="F479" s="228"/>
      <c r="G479" s="228"/>
      <c r="H479" s="228"/>
      <c r="I479" s="228"/>
    </row>
    <row r="495" spans="9:9" ht="20.100000000000001" customHeight="1" x14ac:dyDescent="0.25">
      <c r="I495" s="7"/>
    </row>
    <row r="497" spans="1:9" ht="20.100000000000001" customHeight="1" x14ac:dyDescent="0.25">
      <c r="I497" s="26"/>
    </row>
    <row r="498" spans="1:9" ht="20.100000000000001" customHeight="1" x14ac:dyDescent="0.25">
      <c r="I498" s="26"/>
    </row>
    <row r="501" spans="1:9" ht="20.100000000000001" customHeight="1" x14ac:dyDescent="0.25">
      <c r="A501" s="206" t="s">
        <v>190</v>
      </c>
      <c r="B501" s="206"/>
      <c r="C501" s="206"/>
      <c r="D501" s="206"/>
      <c r="E501" s="206"/>
      <c r="F501" s="206"/>
      <c r="G501" s="206"/>
      <c r="H501" s="206"/>
      <c r="I501" s="206"/>
    </row>
    <row r="504" spans="1:9" ht="20.100000000000001" customHeight="1" x14ac:dyDescent="0.25">
      <c r="A504" s="224" t="s">
        <v>151</v>
      </c>
      <c r="B504" s="224"/>
      <c r="C504" s="224"/>
      <c r="D504" s="224"/>
      <c r="E504" s="224"/>
      <c r="F504" s="224"/>
      <c r="G504" s="224"/>
      <c r="H504" s="224"/>
      <c r="I504" s="224"/>
    </row>
    <row r="506" spans="1:9" ht="20.100000000000001" customHeight="1" x14ac:dyDescent="0.25">
      <c r="A506" s="228" t="s">
        <v>146</v>
      </c>
      <c r="B506" s="228"/>
      <c r="C506" s="228"/>
      <c r="D506" s="228"/>
      <c r="E506" s="228"/>
      <c r="F506" s="228"/>
      <c r="G506" s="228"/>
      <c r="H506" s="228"/>
      <c r="I506" s="228"/>
    </row>
    <row r="507" spans="1:9" ht="20.100000000000001" customHeight="1" x14ac:dyDescent="0.25">
      <c r="A507" s="228"/>
      <c r="B507" s="228"/>
      <c r="C507" s="228"/>
      <c r="D507" s="228"/>
      <c r="E507" s="228"/>
      <c r="F507" s="228"/>
      <c r="G507" s="228"/>
      <c r="H507" s="228"/>
      <c r="I507" s="228"/>
    </row>
    <row r="508" spans="1:9" ht="20.100000000000001" customHeight="1" x14ac:dyDescent="0.25">
      <c r="A508" s="228"/>
      <c r="B508" s="228"/>
      <c r="C508" s="228"/>
      <c r="D508" s="228"/>
      <c r="E508" s="228"/>
      <c r="F508" s="228"/>
      <c r="G508" s="228"/>
      <c r="H508" s="228"/>
      <c r="I508" s="228"/>
    </row>
    <row r="509" spans="1:9" ht="20.100000000000001" customHeight="1" x14ac:dyDescent="0.25">
      <c r="A509" s="228"/>
      <c r="B509" s="228"/>
      <c r="C509" s="228"/>
      <c r="D509" s="228"/>
      <c r="E509" s="228"/>
      <c r="F509" s="228"/>
      <c r="G509" s="228"/>
      <c r="H509" s="228"/>
      <c r="I509" s="228"/>
    </row>
    <row r="523" spans="9:9" ht="20.100000000000001" customHeight="1" x14ac:dyDescent="0.25">
      <c r="I523" s="7"/>
    </row>
    <row r="525" spans="9:9" ht="20.100000000000001" customHeight="1" x14ac:dyDescent="0.25">
      <c r="I525" s="26"/>
    </row>
    <row r="530" spans="1:9" ht="20.100000000000001" customHeight="1" x14ac:dyDescent="0.25">
      <c r="A530" s="197" t="s">
        <v>176</v>
      </c>
      <c r="B530" s="197"/>
      <c r="C530" s="197"/>
      <c r="D530" s="197"/>
      <c r="E530" s="197"/>
      <c r="F530" s="197"/>
      <c r="G530" s="197"/>
      <c r="H530" s="197"/>
      <c r="I530" s="197"/>
    </row>
    <row r="531" spans="1:9" ht="20.100000000000001" customHeight="1" x14ac:dyDescent="0.25">
      <c r="A531" s="197"/>
      <c r="B531" s="197"/>
      <c r="C531" s="197"/>
      <c r="D531" s="197"/>
      <c r="E531" s="197"/>
      <c r="F531" s="197"/>
      <c r="G531" s="197"/>
      <c r="H531" s="197"/>
      <c r="I531" s="197"/>
    </row>
    <row r="532" spans="1:9" ht="20.100000000000001" customHeight="1" x14ac:dyDescent="0.25">
      <c r="A532" s="197"/>
      <c r="B532" s="197"/>
      <c r="C532" s="197"/>
      <c r="D532" s="197"/>
      <c r="E532" s="197"/>
      <c r="F532" s="197"/>
      <c r="G532" s="197"/>
      <c r="H532" s="197"/>
      <c r="I532" s="197"/>
    </row>
    <row r="535" spans="1:9" ht="20.100000000000001" customHeight="1" x14ac:dyDescent="0.25">
      <c r="A535" s="224" t="s">
        <v>15</v>
      </c>
      <c r="B535" s="224"/>
      <c r="C535" s="224"/>
      <c r="D535" s="224"/>
      <c r="E535" s="224"/>
      <c r="F535" s="224"/>
      <c r="G535" s="224"/>
      <c r="H535" s="224"/>
      <c r="I535" s="224"/>
    </row>
    <row r="537" spans="1:9" ht="20.100000000000001" customHeight="1" x14ac:dyDescent="0.25">
      <c r="A537" s="206" t="s">
        <v>114</v>
      </c>
      <c r="B537" s="206"/>
      <c r="C537" s="206"/>
      <c r="D537" s="206"/>
      <c r="E537" s="206"/>
      <c r="F537" s="206"/>
      <c r="G537" s="206"/>
      <c r="H537" s="206"/>
      <c r="I537" s="206"/>
    </row>
    <row r="538" spans="1:9" ht="20.100000000000001" customHeight="1" x14ac:dyDescent="0.25">
      <c r="A538" s="206" t="s">
        <v>16</v>
      </c>
      <c r="B538" s="206"/>
      <c r="C538" s="206"/>
      <c r="D538" s="206"/>
      <c r="E538" s="206"/>
      <c r="F538" s="206"/>
      <c r="G538" s="206"/>
      <c r="H538" s="206"/>
      <c r="I538" s="206"/>
    </row>
    <row r="539" spans="1:9" ht="20.100000000000001" customHeight="1" x14ac:dyDescent="0.25">
      <c r="A539" s="206" t="s">
        <v>18</v>
      </c>
      <c r="B539" s="206"/>
      <c r="C539" s="206"/>
      <c r="D539" s="206"/>
      <c r="E539" s="206"/>
      <c r="F539" s="206"/>
      <c r="G539" s="206"/>
      <c r="H539" s="206"/>
      <c r="I539" s="206"/>
    </row>
    <row r="541" spans="1:9" ht="20.100000000000001" customHeight="1" x14ac:dyDescent="0.25">
      <c r="C541" s="15" t="str">
        <f t="shared" ref="C541:I550" si="63">B10</f>
        <v>Área privativa</v>
      </c>
      <c r="D541" s="15" t="str">
        <f t="shared" si="63"/>
        <v>Quartos</v>
      </c>
      <c r="E541" s="15" t="str">
        <f t="shared" si="63"/>
        <v>Suítes</v>
      </c>
      <c r="F541" s="15" t="str">
        <f t="shared" si="63"/>
        <v>Vagas na garagem</v>
      </c>
      <c r="G541" s="15" t="str">
        <f t="shared" si="63"/>
        <v>Piscina</v>
      </c>
      <c r="H541" s="15" t="str">
        <f t="shared" si="63"/>
        <v>Espaço social</v>
      </c>
      <c r="I541" s="15" t="str">
        <f t="shared" si="63"/>
        <v>Academia</v>
      </c>
    </row>
    <row r="542" spans="1:9" ht="20.100000000000001" customHeight="1" x14ac:dyDescent="0.25">
      <c r="C542" s="92">
        <f t="shared" si="63"/>
        <v>70</v>
      </c>
      <c r="D542" s="105">
        <f t="shared" si="63"/>
        <v>3</v>
      </c>
      <c r="E542" s="105">
        <f t="shared" si="63"/>
        <v>1</v>
      </c>
      <c r="F542" s="105">
        <f t="shared" si="63"/>
        <v>1</v>
      </c>
      <c r="G542" s="105">
        <f t="shared" si="63"/>
        <v>0</v>
      </c>
      <c r="H542" s="105">
        <f t="shared" si="63"/>
        <v>0</v>
      </c>
      <c r="I542" s="105">
        <f t="shared" si="63"/>
        <v>0</v>
      </c>
    </row>
    <row r="543" spans="1:9" ht="20.100000000000001" customHeight="1" x14ac:dyDescent="0.25">
      <c r="C543" s="93">
        <f t="shared" si="63"/>
        <v>81</v>
      </c>
      <c r="D543" s="118">
        <f t="shared" si="63"/>
        <v>3</v>
      </c>
      <c r="E543" s="118">
        <f t="shared" si="63"/>
        <v>1</v>
      </c>
      <c r="F543" s="118">
        <f t="shared" si="63"/>
        <v>2</v>
      </c>
      <c r="G543" s="118">
        <f t="shared" si="63"/>
        <v>0</v>
      </c>
      <c r="H543" s="118">
        <f t="shared" si="63"/>
        <v>0</v>
      </c>
      <c r="I543" s="118">
        <f t="shared" si="63"/>
        <v>0</v>
      </c>
    </row>
    <row r="544" spans="1:9" ht="20.100000000000001" customHeight="1" x14ac:dyDescent="0.25">
      <c r="C544" s="92">
        <f t="shared" si="63"/>
        <v>84</v>
      </c>
      <c r="D544" s="105">
        <f t="shared" si="63"/>
        <v>2</v>
      </c>
      <c r="E544" s="105">
        <f t="shared" si="63"/>
        <v>1</v>
      </c>
      <c r="F544" s="105">
        <f t="shared" si="63"/>
        <v>2</v>
      </c>
      <c r="G544" s="105">
        <f t="shared" si="63"/>
        <v>0</v>
      </c>
      <c r="H544" s="105">
        <f t="shared" si="63"/>
        <v>0</v>
      </c>
      <c r="I544" s="105">
        <f t="shared" si="63"/>
        <v>0</v>
      </c>
    </row>
    <row r="545" spans="3:9" ht="20.100000000000001" customHeight="1" x14ac:dyDescent="0.25">
      <c r="C545" s="93">
        <f t="shared" si="63"/>
        <v>84</v>
      </c>
      <c r="D545" s="118">
        <f t="shared" si="63"/>
        <v>3</v>
      </c>
      <c r="E545" s="118">
        <f t="shared" si="63"/>
        <v>1</v>
      </c>
      <c r="F545" s="118">
        <f t="shared" si="63"/>
        <v>2</v>
      </c>
      <c r="G545" s="118">
        <f t="shared" si="63"/>
        <v>0</v>
      </c>
      <c r="H545" s="118">
        <f t="shared" si="63"/>
        <v>0</v>
      </c>
      <c r="I545" s="118">
        <f t="shared" si="63"/>
        <v>0</v>
      </c>
    </row>
    <row r="546" spans="3:9" ht="20.100000000000001" customHeight="1" x14ac:dyDescent="0.25">
      <c r="C546" s="92">
        <f t="shared" si="63"/>
        <v>84</v>
      </c>
      <c r="D546" s="105">
        <f t="shared" si="63"/>
        <v>3</v>
      </c>
      <c r="E546" s="105">
        <f t="shared" si="63"/>
        <v>2</v>
      </c>
      <c r="F546" s="105">
        <f t="shared" si="63"/>
        <v>2</v>
      </c>
      <c r="G546" s="105">
        <f t="shared" si="63"/>
        <v>0</v>
      </c>
      <c r="H546" s="105">
        <f t="shared" si="63"/>
        <v>0</v>
      </c>
      <c r="I546" s="105">
        <f t="shared" si="63"/>
        <v>0</v>
      </c>
    </row>
    <row r="547" spans="3:9" ht="20.100000000000001" customHeight="1" x14ac:dyDescent="0.25">
      <c r="C547" s="93">
        <f t="shared" si="63"/>
        <v>81</v>
      </c>
      <c r="D547" s="118">
        <f t="shared" si="63"/>
        <v>3</v>
      </c>
      <c r="E547" s="118">
        <f t="shared" si="63"/>
        <v>2</v>
      </c>
      <c r="F547" s="118">
        <f t="shared" si="63"/>
        <v>2</v>
      </c>
      <c r="G547" s="118">
        <f t="shared" si="63"/>
        <v>0</v>
      </c>
      <c r="H547" s="118">
        <f t="shared" si="63"/>
        <v>0</v>
      </c>
      <c r="I547" s="118">
        <f t="shared" si="63"/>
        <v>1</v>
      </c>
    </row>
    <row r="548" spans="3:9" ht="20.100000000000001" customHeight="1" x14ac:dyDescent="0.25">
      <c r="C548" s="92">
        <f t="shared" si="63"/>
        <v>94</v>
      </c>
      <c r="D548" s="105">
        <f t="shared" si="63"/>
        <v>3</v>
      </c>
      <c r="E548" s="105">
        <f t="shared" si="63"/>
        <v>2</v>
      </c>
      <c r="F548" s="105">
        <f t="shared" si="63"/>
        <v>2</v>
      </c>
      <c r="G548" s="105">
        <f t="shared" si="63"/>
        <v>0</v>
      </c>
      <c r="H548" s="105">
        <f t="shared" si="63"/>
        <v>0</v>
      </c>
      <c r="I548" s="105">
        <f t="shared" si="63"/>
        <v>0</v>
      </c>
    </row>
    <row r="549" spans="3:9" ht="20.100000000000001" customHeight="1" x14ac:dyDescent="0.25">
      <c r="C549" s="93">
        <f t="shared" si="63"/>
        <v>84</v>
      </c>
      <c r="D549" s="118">
        <f t="shared" si="63"/>
        <v>3</v>
      </c>
      <c r="E549" s="118">
        <f t="shared" si="63"/>
        <v>3</v>
      </c>
      <c r="F549" s="118">
        <f t="shared" si="63"/>
        <v>2</v>
      </c>
      <c r="G549" s="118">
        <f t="shared" si="63"/>
        <v>1</v>
      </c>
      <c r="H549" s="118">
        <f t="shared" si="63"/>
        <v>0</v>
      </c>
      <c r="I549" s="118">
        <f t="shared" si="63"/>
        <v>0</v>
      </c>
    </row>
    <row r="550" spans="3:9" ht="20.100000000000001" customHeight="1" x14ac:dyDescent="0.25">
      <c r="C550" s="92">
        <f t="shared" si="63"/>
        <v>94</v>
      </c>
      <c r="D550" s="105">
        <f t="shared" si="63"/>
        <v>2</v>
      </c>
      <c r="E550" s="105">
        <f t="shared" si="63"/>
        <v>1</v>
      </c>
      <c r="F550" s="105">
        <f t="shared" si="63"/>
        <v>2</v>
      </c>
      <c r="G550" s="105">
        <f t="shared" si="63"/>
        <v>1</v>
      </c>
      <c r="H550" s="105">
        <f t="shared" si="63"/>
        <v>0</v>
      </c>
      <c r="I550" s="105">
        <f t="shared" si="63"/>
        <v>0</v>
      </c>
    </row>
    <row r="551" spans="3:9" ht="20.100000000000001" customHeight="1" x14ac:dyDescent="0.25">
      <c r="C551" s="93">
        <f t="shared" ref="C551:I560" si="64">B20</f>
        <v>94</v>
      </c>
      <c r="D551" s="118">
        <f t="shared" si="64"/>
        <v>3</v>
      </c>
      <c r="E551" s="118">
        <f t="shared" si="64"/>
        <v>2</v>
      </c>
      <c r="F551" s="118">
        <f t="shared" si="64"/>
        <v>2</v>
      </c>
      <c r="G551" s="118">
        <f t="shared" si="64"/>
        <v>0</v>
      </c>
      <c r="H551" s="118">
        <f t="shared" si="64"/>
        <v>1</v>
      </c>
      <c r="I551" s="118">
        <f t="shared" si="64"/>
        <v>0</v>
      </c>
    </row>
    <row r="552" spans="3:9" ht="20.100000000000001" customHeight="1" x14ac:dyDescent="0.25">
      <c r="C552" s="92">
        <f t="shared" si="64"/>
        <v>110</v>
      </c>
      <c r="D552" s="105">
        <f t="shared" si="64"/>
        <v>3</v>
      </c>
      <c r="E552" s="105">
        <f t="shared" si="64"/>
        <v>3</v>
      </c>
      <c r="F552" s="105">
        <f t="shared" si="64"/>
        <v>2</v>
      </c>
      <c r="G552" s="105">
        <f t="shared" si="64"/>
        <v>0</v>
      </c>
      <c r="H552" s="105">
        <f t="shared" si="64"/>
        <v>0</v>
      </c>
      <c r="I552" s="105">
        <f t="shared" si="64"/>
        <v>0</v>
      </c>
    </row>
    <row r="553" spans="3:9" ht="20.100000000000001" customHeight="1" x14ac:dyDescent="0.25">
      <c r="C553" s="93">
        <f t="shared" si="64"/>
        <v>94</v>
      </c>
      <c r="D553" s="118">
        <f t="shared" si="64"/>
        <v>3</v>
      </c>
      <c r="E553" s="118">
        <f t="shared" si="64"/>
        <v>2</v>
      </c>
      <c r="F553" s="118">
        <f t="shared" si="64"/>
        <v>2</v>
      </c>
      <c r="G553" s="118">
        <f t="shared" si="64"/>
        <v>1</v>
      </c>
      <c r="H553" s="118">
        <f t="shared" si="64"/>
        <v>1</v>
      </c>
      <c r="I553" s="118">
        <f t="shared" si="64"/>
        <v>0</v>
      </c>
    </row>
    <row r="554" spans="3:9" ht="20.100000000000001" customHeight="1" x14ac:dyDescent="0.25">
      <c r="C554" s="92">
        <f t="shared" si="64"/>
        <v>94</v>
      </c>
      <c r="D554" s="105">
        <f t="shared" si="64"/>
        <v>3</v>
      </c>
      <c r="E554" s="105">
        <f t="shared" si="64"/>
        <v>2</v>
      </c>
      <c r="F554" s="105">
        <f t="shared" si="64"/>
        <v>2</v>
      </c>
      <c r="G554" s="105">
        <f t="shared" si="64"/>
        <v>1</v>
      </c>
      <c r="H554" s="105">
        <f t="shared" si="64"/>
        <v>1</v>
      </c>
      <c r="I554" s="105">
        <f t="shared" si="64"/>
        <v>0</v>
      </c>
    </row>
    <row r="555" spans="3:9" ht="20.100000000000001" customHeight="1" x14ac:dyDescent="0.25">
      <c r="C555" s="93">
        <f t="shared" si="64"/>
        <v>95</v>
      </c>
      <c r="D555" s="118">
        <f t="shared" si="64"/>
        <v>3</v>
      </c>
      <c r="E555" s="118">
        <f t="shared" si="64"/>
        <v>1</v>
      </c>
      <c r="F555" s="118">
        <f t="shared" si="64"/>
        <v>2</v>
      </c>
      <c r="G555" s="118">
        <f t="shared" si="64"/>
        <v>1</v>
      </c>
      <c r="H555" s="118">
        <f t="shared" si="64"/>
        <v>0</v>
      </c>
      <c r="I555" s="118">
        <f t="shared" si="64"/>
        <v>1</v>
      </c>
    </row>
    <row r="556" spans="3:9" ht="20.100000000000001" customHeight="1" x14ac:dyDescent="0.25">
      <c r="C556" s="92">
        <f t="shared" si="64"/>
        <v>94</v>
      </c>
      <c r="D556" s="105">
        <f t="shared" si="64"/>
        <v>3</v>
      </c>
      <c r="E556" s="105">
        <f t="shared" si="64"/>
        <v>2</v>
      </c>
      <c r="F556" s="105">
        <f t="shared" si="64"/>
        <v>2</v>
      </c>
      <c r="G556" s="105">
        <f t="shared" si="64"/>
        <v>1</v>
      </c>
      <c r="H556" s="105">
        <f t="shared" si="64"/>
        <v>1</v>
      </c>
      <c r="I556" s="105">
        <f t="shared" si="64"/>
        <v>0</v>
      </c>
    </row>
    <row r="557" spans="3:9" ht="20.100000000000001" customHeight="1" x14ac:dyDescent="0.25">
      <c r="C557" s="93">
        <f t="shared" si="64"/>
        <v>105</v>
      </c>
      <c r="D557" s="118">
        <f t="shared" si="64"/>
        <v>3</v>
      </c>
      <c r="E557" s="118">
        <f t="shared" si="64"/>
        <v>3</v>
      </c>
      <c r="F557" s="118">
        <f t="shared" si="64"/>
        <v>2</v>
      </c>
      <c r="G557" s="118">
        <f t="shared" si="64"/>
        <v>1</v>
      </c>
      <c r="H557" s="118">
        <f t="shared" si="64"/>
        <v>0</v>
      </c>
      <c r="I557" s="118">
        <f t="shared" si="64"/>
        <v>0</v>
      </c>
    </row>
    <row r="558" spans="3:9" ht="20.100000000000001" customHeight="1" x14ac:dyDescent="0.25">
      <c r="C558" s="92">
        <f t="shared" si="64"/>
        <v>94</v>
      </c>
      <c r="D558" s="105">
        <f t="shared" si="64"/>
        <v>3</v>
      </c>
      <c r="E558" s="105">
        <f t="shared" si="64"/>
        <v>3</v>
      </c>
      <c r="F558" s="105">
        <f t="shared" si="64"/>
        <v>2</v>
      </c>
      <c r="G558" s="105">
        <f t="shared" si="64"/>
        <v>1</v>
      </c>
      <c r="H558" s="105">
        <f t="shared" si="64"/>
        <v>1</v>
      </c>
      <c r="I558" s="105">
        <f t="shared" si="64"/>
        <v>0</v>
      </c>
    </row>
    <row r="559" spans="3:9" ht="20.100000000000001" customHeight="1" x14ac:dyDescent="0.25">
      <c r="C559" s="93">
        <f t="shared" si="64"/>
        <v>95</v>
      </c>
      <c r="D559" s="118">
        <f t="shared" si="64"/>
        <v>3</v>
      </c>
      <c r="E559" s="118">
        <f t="shared" si="64"/>
        <v>3</v>
      </c>
      <c r="F559" s="118">
        <f t="shared" si="64"/>
        <v>2</v>
      </c>
      <c r="G559" s="118">
        <f t="shared" si="64"/>
        <v>1</v>
      </c>
      <c r="H559" s="118">
        <f t="shared" si="64"/>
        <v>1</v>
      </c>
      <c r="I559" s="118">
        <f t="shared" si="64"/>
        <v>0</v>
      </c>
    </row>
    <row r="560" spans="3:9" ht="20.100000000000001" customHeight="1" x14ac:dyDescent="0.25">
      <c r="C560" s="92">
        <f t="shared" si="64"/>
        <v>110</v>
      </c>
      <c r="D560" s="105">
        <f t="shared" si="64"/>
        <v>3</v>
      </c>
      <c r="E560" s="105">
        <f t="shared" si="64"/>
        <v>2</v>
      </c>
      <c r="F560" s="105">
        <f t="shared" si="64"/>
        <v>2</v>
      </c>
      <c r="G560" s="105">
        <f t="shared" si="64"/>
        <v>1</v>
      </c>
      <c r="H560" s="105">
        <f t="shared" si="64"/>
        <v>0</v>
      </c>
      <c r="I560" s="105">
        <f t="shared" si="64"/>
        <v>0</v>
      </c>
    </row>
    <row r="561" spans="1:9" ht="20.100000000000001" customHeight="1" x14ac:dyDescent="0.25">
      <c r="C561" s="93">
        <f t="shared" ref="C561:I570" si="65">B30</f>
        <v>101</v>
      </c>
      <c r="D561" s="118">
        <f t="shared" si="65"/>
        <v>2</v>
      </c>
      <c r="E561" s="118">
        <f t="shared" si="65"/>
        <v>1</v>
      </c>
      <c r="F561" s="118">
        <f t="shared" si="65"/>
        <v>2</v>
      </c>
      <c r="G561" s="118">
        <f t="shared" si="65"/>
        <v>1</v>
      </c>
      <c r="H561" s="118">
        <f t="shared" si="65"/>
        <v>1</v>
      </c>
      <c r="I561" s="118">
        <f t="shared" si="65"/>
        <v>0</v>
      </c>
    </row>
    <row r="562" spans="1:9" ht="20.100000000000001" customHeight="1" x14ac:dyDescent="0.25">
      <c r="C562" s="92">
        <f t="shared" si="65"/>
        <v>101</v>
      </c>
      <c r="D562" s="105">
        <f t="shared" si="65"/>
        <v>3</v>
      </c>
      <c r="E562" s="105">
        <f t="shared" si="65"/>
        <v>3</v>
      </c>
      <c r="F562" s="105">
        <f t="shared" si="65"/>
        <v>2</v>
      </c>
      <c r="G562" s="105">
        <f t="shared" si="65"/>
        <v>1</v>
      </c>
      <c r="H562" s="105">
        <f t="shared" si="65"/>
        <v>1</v>
      </c>
      <c r="I562" s="105">
        <f t="shared" si="65"/>
        <v>0</v>
      </c>
    </row>
    <row r="563" spans="1:9" ht="20.100000000000001" customHeight="1" x14ac:dyDescent="0.25">
      <c r="C563" s="93">
        <f t="shared" si="65"/>
        <v>115</v>
      </c>
      <c r="D563" s="118">
        <f t="shared" si="65"/>
        <v>3</v>
      </c>
      <c r="E563" s="118">
        <f t="shared" si="65"/>
        <v>2</v>
      </c>
      <c r="F563" s="118">
        <f t="shared" si="65"/>
        <v>2</v>
      </c>
      <c r="G563" s="118">
        <f t="shared" si="65"/>
        <v>0</v>
      </c>
      <c r="H563" s="118">
        <f t="shared" si="65"/>
        <v>1</v>
      </c>
      <c r="I563" s="118">
        <f t="shared" si="65"/>
        <v>0</v>
      </c>
    </row>
    <row r="564" spans="1:9" ht="20.100000000000001" customHeight="1" x14ac:dyDescent="0.25">
      <c r="C564" s="92">
        <f t="shared" si="65"/>
        <v>105</v>
      </c>
      <c r="D564" s="105">
        <f t="shared" si="65"/>
        <v>3</v>
      </c>
      <c r="E564" s="105">
        <f t="shared" si="65"/>
        <v>3</v>
      </c>
      <c r="F564" s="105">
        <f t="shared" si="65"/>
        <v>2</v>
      </c>
      <c r="G564" s="105">
        <f t="shared" si="65"/>
        <v>0</v>
      </c>
      <c r="H564" s="105">
        <f t="shared" si="65"/>
        <v>1</v>
      </c>
      <c r="I564" s="105">
        <f t="shared" si="65"/>
        <v>1</v>
      </c>
    </row>
    <row r="565" spans="1:9" ht="20.100000000000001" customHeight="1" x14ac:dyDescent="0.25">
      <c r="C565" s="93">
        <f t="shared" si="65"/>
        <v>94</v>
      </c>
      <c r="D565" s="118">
        <f t="shared" si="65"/>
        <v>3</v>
      </c>
      <c r="E565" s="118">
        <f t="shared" si="65"/>
        <v>1</v>
      </c>
      <c r="F565" s="118">
        <f t="shared" si="65"/>
        <v>2</v>
      </c>
      <c r="G565" s="118">
        <f t="shared" si="65"/>
        <v>1</v>
      </c>
      <c r="H565" s="118">
        <f t="shared" si="65"/>
        <v>1</v>
      </c>
      <c r="I565" s="118">
        <f t="shared" si="65"/>
        <v>1</v>
      </c>
    </row>
    <row r="566" spans="1:9" ht="20.100000000000001" customHeight="1" x14ac:dyDescent="0.25">
      <c r="C566" s="92">
        <f t="shared" si="65"/>
        <v>96</v>
      </c>
      <c r="D566" s="105">
        <f t="shared" si="65"/>
        <v>3</v>
      </c>
      <c r="E566" s="105">
        <f t="shared" si="65"/>
        <v>2</v>
      </c>
      <c r="F566" s="105">
        <f t="shared" si="65"/>
        <v>2</v>
      </c>
      <c r="G566" s="105">
        <f t="shared" si="65"/>
        <v>1</v>
      </c>
      <c r="H566" s="105">
        <f t="shared" si="65"/>
        <v>1</v>
      </c>
      <c r="I566" s="105">
        <f t="shared" si="65"/>
        <v>1</v>
      </c>
    </row>
    <row r="567" spans="1:9" ht="20.100000000000001" customHeight="1" x14ac:dyDescent="0.25">
      <c r="C567" s="93">
        <f t="shared" si="65"/>
        <v>95</v>
      </c>
      <c r="D567" s="118">
        <f t="shared" si="65"/>
        <v>4</v>
      </c>
      <c r="E567" s="118">
        <f t="shared" si="65"/>
        <v>2</v>
      </c>
      <c r="F567" s="118">
        <f t="shared" si="65"/>
        <v>3</v>
      </c>
      <c r="G567" s="118">
        <f t="shared" si="65"/>
        <v>1</v>
      </c>
      <c r="H567" s="118">
        <f t="shared" si="65"/>
        <v>1</v>
      </c>
      <c r="I567" s="118">
        <f t="shared" si="65"/>
        <v>1</v>
      </c>
    </row>
    <row r="568" spans="1:9" ht="20.100000000000001" customHeight="1" x14ac:dyDescent="0.25">
      <c r="C568" s="92">
        <f t="shared" si="65"/>
        <v>96</v>
      </c>
      <c r="D568" s="105">
        <f t="shared" si="65"/>
        <v>3</v>
      </c>
      <c r="E568" s="105">
        <f t="shared" si="65"/>
        <v>3</v>
      </c>
      <c r="F568" s="105">
        <f t="shared" si="65"/>
        <v>2</v>
      </c>
      <c r="G568" s="105">
        <f t="shared" si="65"/>
        <v>1</v>
      </c>
      <c r="H568" s="105">
        <f t="shared" si="65"/>
        <v>1</v>
      </c>
      <c r="I568" s="105">
        <f t="shared" si="65"/>
        <v>1</v>
      </c>
    </row>
    <row r="569" spans="1:9" ht="20.100000000000001" customHeight="1" x14ac:dyDescent="0.25">
      <c r="C569" s="93">
        <f t="shared" si="65"/>
        <v>121</v>
      </c>
      <c r="D569" s="118">
        <f t="shared" si="65"/>
        <v>3</v>
      </c>
      <c r="E569" s="118">
        <f t="shared" si="65"/>
        <v>3</v>
      </c>
      <c r="F569" s="118">
        <f t="shared" si="65"/>
        <v>3</v>
      </c>
      <c r="G569" s="118">
        <f t="shared" si="65"/>
        <v>0</v>
      </c>
      <c r="H569" s="118">
        <f t="shared" si="65"/>
        <v>1</v>
      </c>
      <c r="I569" s="118">
        <f t="shared" si="65"/>
        <v>0</v>
      </c>
    </row>
    <row r="570" spans="1:9" ht="20.100000000000001" customHeight="1" x14ac:dyDescent="0.25">
      <c r="C570" s="92">
        <f t="shared" si="65"/>
        <v>101</v>
      </c>
      <c r="D570" s="105">
        <f t="shared" si="65"/>
        <v>3</v>
      </c>
      <c r="E570" s="105">
        <f t="shared" si="65"/>
        <v>1</v>
      </c>
      <c r="F570" s="105">
        <f t="shared" si="65"/>
        <v>2</v>
      </c>
      <c r="G570" s="105">
        <f t="shared" si="65"/>
        <v>1</v>
      </c>
      <c r="H570" s="105">
        <f t="shared" si="65"/>
        <v>1</v>
      </c>
      <c r="I570" s="105">
        <f t="shared" si="65"/>
        <v>1</v>
      </c>
    </row>
    <row r="571" spans="1:9" ht="20.100000000000001" customHeight="1" x14ac:dyDescent="0.25">
      <c r="C571" s="93">
        <f t="shared" ref="C571:I573" si="66">B40</f>
        <v>101</v>
      </c>
      <c r="D571" s="118">
        <f t="shared" si="66"/>
        <v>3</v>
      </c>
      <c r="E571" s="118">
        <f t="shared" si="66"/>
        <v>2</v>
      </c>
      <c r="F571" s="118">
        <f t="shared" si="66"/>
        <v>2</v>
      </c>
      <c r="G571" s="118">
        <f t="shared" si="66"/>
        <v>1</v>
      </c>
      <c r="H571" s="118">
        <f t="shared" si="66"/>
        <v>1</v>
      </c>
      <c r="I571" s="118">
        <f t="shared" si="66"/>
        <v>1</v>
      </c>
    </row>
    <row r="572" spans="1:9" ht="20.100000000000001" customHeight="1" x14ac:dyDescent="0.25">
      <c r="C572" s="92">
        <f t="shared" si="66"/>
        <v>101</v>
      </c>
      <c r="D572" s="105">
        <f t="shared" si="66"/>
        <v>5</v>
      </c>
      <c r="E572" s="105">
        <f t="shared" si="66"/>
        <v>3</v>
      </c>
      <c r="F572" s="105">
        <f t="shared" si="66"/>
        <v>2</v>
      </c>
      <c r="G572" s="105">
        <f t="shared" si="66"/>
        <v>1</v>
      </c>
      <c r="H572" s="105">
        <f t="shared" si="66"/>
        <v>1</v>
      </c>
      <c r="I572" s="105">
        <f t="shared" si="66"/>
        <v>1</v>
      </c>
    </row>
    <row r="573" spans="1:9" ht="20.100000000000001" customHeight="1" x14ac:dyDescent="0.25">
      <c r="C573" s="148">
        <f t="shared" si="66"/>
        <v>121</v>
      </c>
      <c r="D573" s="149">
        <f t="shared" si="66"/>
        <v>3</v>
      </c>
      <c r="E573" s="149">
        <f t="shared" si="66"/>
        <v>2</v>
      </c>
      <c r="F573" s="149">
        <f t="shared" si="66"/>
        <v>2</v>
      </c>
      <c r="G573" s="149">
        <f t="shared" si="66"/>
        <v>1</v>
      </c>
      <c r="H573" s="149">
        <f t="shared" si="66"/>
        <v>1</v>
      </c>
      <c r="I573" s="149">
        <f t="shared" si="66"/>
        <v>0</v>
      </c>
    </row>
    <row r="575" spans="1:9" ht="20.100000000000001" customHeight="1" x14ac:dyDescent="0.25">
      <c r="A575" s="31" t="s">
        <v>100</v>
      </c>
      <c r="B575" s="17"/>
      <c r="C575" s="17"/>
      <c r="D575" s="17"/>
      <c r="E575" s="17"/>
      <c r="F575" s="17"/>
      <c r="G575" s="17"/>
      <c r="H575" s="17"/>
      <c r="I575" s="17"/>
    </row>
    <row r="576" spans="1:9" ht="20.100000000000001" customHeight="1" x14ac:dyDescent="0.25">
      <c r="G576" s="225" t="s">
        <v>113</v>
      </c>
      <c r="H576" s="225"/>
      <c r="I576" s="225"/>
    </row>
    <row r="577" spans="1:9" ht="20.100000000000001" customHeight="1" x14ac:dyDescent="0.25">
      <c r="B577" s="1" t="s">
        <v>98</v>
      </c>
      <c r="C577" s="92">
        <f>MIN(B11:B42)</f>
        <v>70</v>
      </c>
      <c r="D577" s="105">
        <f t="shared" ref="D577:I577" si="67">MIN(C11:C42)</f>
        <v>2</v>
      </c>
      <c r="E577" s="105">
        <f t="shared" si="67"/>
        <v>1</v>
      </c>
      <c r="F577" s="105">
        <f t="shared" si="67"/>
        <v>1</v>
      </c>
      <c r="G577" s="105">
        <f t="shared" si="67"/>
        <v>0</v>
      </c>
      <c r="H577" s="105">
        <f t="shared" si="67"/>
        <v>0</v>
      </c>
      <c r="I577" s="105">
        <f t="shared" si="67"/>
        <v>0</v>
      </c>
    </row>
    <row r="578" spans="1:9" ht="20.100000000000001" customHeight="1" x14ac:dyDescent="0.25">
      <c r="B578" s="18" t="s">
        <v>99</v>
      </c>
      <c r="C578" s="94">
        <f>MAX(B11:B42)</f>
        <v>121</v>
      </c>
      <c r="D578" s="95">
        <f t="shared" ref="D578:I578" si="68">MAX(C11:C42)</f>
        <v>5</v>
      </c>
      <c r="E578" s="95">
        <f t="shared" si="68"/>
        <v>3</v>
      </c>
      <c r="F578" s="95">
        <f t="shared" si="68"/>
        <v>3</v>
      </c>
      <c r="G578" s="95">
        <f t="shared" si="68"/>
        <v>1</v>
      </c>
      <c r="H578" s="95">
        <f t="shared" si="68"/>
        <v>1</v>
      </c>
      <c r="I578" s="95">
        <f t="shared" si="68"/>
        <v>1</v>
      </c>
    </row>
    <row r="579" spans="1:9" ht="20.100000000000001" customHeight="1" x14ac:dyDescent="0.25">
      <c r="D579" s="12"/>
      <c r="E579" s="12"/>
      <c r="F579" s="12"/>
      <c r="G579" s="225" t="s">
        <v>111</v>
      </c>
      <c r="H579" s="225"/>
      <c r="I579" s="225"/>
    </row>
    <row r="580" spans="1:9" ht="20.100000000000001" customHeight="1" x14ac:dyDescent="0.25">
      <c r="D580" s="12"/>
      <c r="E580" s="12"/>
      <c r="F580" s="12"/>
      <c r="G580" s="223" t="s">
        <v>112</v>
      </c>
      <c r="H580" s="223"/>
      <c r="I580" s="223"/>
    </row>
    <row r="581" spans="1:9" ht="20.100000000000001" customHeight="1" x14ac:dyDescent="0.25">
      <c r="B581" s="1" t="s">
        <v>19</v>
      </c>
      <c r="C581" s="92">
        <f>C577*0.5</f>
        <v>35</v>
      </c>
      <c r="D581" s="105">
        <f>ROUNDUP(D577*0.5,0)</f>
        <v>1</v>
      </c>
      <c r="E581" s="105">
        <f t="shared" ref="E581:F581" si="69">ROUNDUP(E577*0.5,0)</f>
        <v>1</v>
      </c>
      <c r="F581" s="105">
        <f t="shared" si="69"/>
        <v>1</v>
      </c>
      <c r="G581" s="105">
        <f t="shared" ref="G581:I581" si="70">G577</f>
        <v>0</v>
      </c>
      <c r="H581" s="105">
        <f t="shared" si="70"/>
        <v>0</v>
      </c>
      <c r="I581" s="105">
        <f t="shared" si="70"/>
        <v>0</v>
      </c>
    </row>
    <row r="582" spans="1:9" ht="20.100000000000001" customHeight="1" x14ac:dyDescent="0.25">
      <c r="B582" s="18" t="s">
        <v>20</v>
      </c>
      <c r="C582" s="94">
        <f>C578*2</f>
        <v>242</v>
      </c>
      <c r="D582" s="95">
        <f t="shared" ref="D582:F582" si="71">D578*2</f>
        <v>10</v>
      </c>
      <c r="E582" s="95">
        <f t="shared" si="71"/>
        <v>6</v>
      </c>
      <c r="F582" s="95">
        <f t="shared" si="71"/>
        <v>6</v>
      </c>
      <c r="G582" s="95">
        <f t="shared" ref="G582:I582" si="72">G578</f>
        <v>1</v>
      </c>
      <c r="H582" s="95">
        <f t="shared" si="72"/>
        <v>1</v>
      </c>
      <c r="I582" s="95">
        <f t="shared" si="72"/>
        <v>1</v>
      </c>
    </row>
    <row r="585" spans="1:9" ht="20.100000000000001" customHeight="1" x14ac:dyDescent="0.25">
      <c r="A585" s="224" t="s">
        <v>58</v>
      </c>
      <c r="B585" s="224"/>
      <c r="C585" s="224"/>
      <c r="D585" s="224"/>
      <c r="E585" s="224"/>
      <c r="F585" s="224"/>
      <c r="G585" s="224"/>
      <c r="H585" s="224"/>
      <c r="I585" s="224"/>
    </row>
    <row r="587" spans="1:9" ht="20.100000000000001" customHeight="1" x14ac:dyDescent="0.25">
      <c r="B587" s="17"/>
      <c r="C587" s="23" t="str">
        <f t="shared" ref="C587:I587" si="73">B10</f>
        <v>Área privativa</v>
      </c>
      <c r="D587" s="23" t="str">
        <f t="shared" si="73"/>
        <v>Quartos</v>
      </c>
      <c r="E587" s="23" t="str">
        <f t="shared" si="73"/>
        <v>Suítes</v>
      </c>
      <c r="F587" s="23" t="str">
        <f t="shared" si="73"/>
        <v>Vagas na garagem</v>
      </c>
      <c r="G587" s="23" t="str">
        <f t="shared" si="73"/>
        <v>Piscina</v>
      </c>
      <c r="H587" s="23" t="str">
        <f t="shared" si="73"/>
        <v>Espaço social</v>
      </c>
      <c r="I587" s="23" t="str">
        <f t="shared" si="73"/>
        <v>Academia</v>
      </c>
    </row>
    <row r="588" spans="1:9" ht="20.100000000000001" customHeight="1" x14ac:dyDescent="0.25">
      <c r="B588" s="18" t="s">
        <v>96</v>
      </c>
      <c r="C588" s="94">
        <f>B56</f>
        <v>105.72</v>
      </c>
      <c r="D588" s="95">
        <f>B57</f>
        <v>3</v>
      </c>
      <c r="E588" s="95">
        <f>B58</f>
        <v>2</v>
      </c>
      <c r="F588" s="95">
        <f>B59</f>
        <v>2</v>
      </c>
      <c r="G588" s="95">
        <f>B60</f>
        <v>1</v>
      </c>
      <c r="H588" s="95">
        <f>B61</f>
        <v>1</v>
      </c>
      <c r="I588" s="95">
        <f>B62</f>
        <v>1</v>
      </c>
    </row>
    <row r="589" spans="1:9" ht="20.100000000000001" customHeight="1" x14ac:dyDescent="0.25">
      <c r="B589" s="17" t="s">
        <v>45</v>
      </c>
      <c r="C589" s="37" t="str">
        <f t="shared" ref="C589:I589" si="74">IF(OR(C588&lt;C577,C588&gt;C578),"Extrapolou","Não extrapolou")</f>
        <v>Não extrapolou</v>
      </c>
      <c r="D589" s="37" t="str">
        <f t="shared" si="74"/>
        <v>Não extrapolou</v>
      </c>
      <c r="E589" s="37" t="str">
        <f t="shared" si="74"/>
        <v>Não extrapolou</v>
      </c>
      <c r="F589" s="37" t="str">
        <f t="shared" si="74"/>
        <v>Não extrapolou</v>
      </c>
      <c r="G589" s="37" t="str">
        <f t="shared" si="74"/>
        <v>Não extrapolou</v>
      </c>
      <c r="H589" s="37" t="str">
        <f t="shared" si="74"/>
        <v>Não extrapolou</v>
      </c>
      <c r="I589" s="37" t="str">
        <f t="shared" si="74"/>
        <v>Não extrapolou</v>
      </c>
    </row>
    <row r="590" spans="1:9" ht="20.100000000000001" customHeight="1" x14ac:dyDescent="0.25">
      <c r="B590" s="18" t="s">
        <v>95</v>
      </c>
      <c r="C590" s="37" t="str">
        <f t="shared" ref="C590:I590" si="75">IF(OR(C588&lt;C581,C588&gt;C582),"Inadmissível","Admissível")</f>
        <v>Admissível</v>
      </c>
      <c r="D590" s="37" t="str">
        <f t="shared" si="75"/>
        <v>Admissível</v>
      </c>
      <c r="E590" s="37" t="str">
        <f t="shared" si="75"/>
        <v>Admissível</v>
      </c>
      <c r="F590" s="37" t="str">
        <f t="shared" si="75"/>
        <v>Admissível</v>
      </c>
      <c r="G590" s="37" t="str">
        <f t="shared" si="75"/>
        <v>Admissível</v>
      </c>
      <c r="H590" s="37" t="str">
        <f t="shared" si="75"/>
        <v>Admissível</v>
      </c>
      <c r="I590" s="37" t="str">
        <f t="shared" si="75"/>
        <v>Admissível</v>
      </c>
    </row>
    <row r="593" spans="1:9" ht="20.100000000000001" customHeight="1" x14ac:dyDescent="0.25">
      <c r="A593" s="224" t="s">
        <v>21</v>
      </c>
      <c r="B593" s="224"/>
      <c r="C593" s="224"/>
      <c r="D593" s="224"/>
      <c r="E593" s="224"/>
      <c r="F593" s="224"/>
      <c r="G593" s="224"/>
      <c r="H593" s="224"/>
      <c r="I593" s="224"/>
    </row>
    <row r="594" spans="1:9" ht="20.100000000000001" customHeight="1" x14ac:dyDescent="0.25">
      <c r="I594" s="14"/>
    </row>
    <row r="595" spans="1:9" ht="20.100000000000001" customHeight="1" x14ac:dyDescent="0.25">
      <c r="E595" s="13" t="s">
        <v>22</v>
      </c>
      <c r="F595" s="13" t="s">
        <v>96</v>
      </c>
      <c r="G595" s="13" t="s">
        <v>23</v>
      </c>
      <c r="H595" s="13"/>
      <c r="I595" s="13" t="s">
        <v>24</v>
      </c>
    </row>
    <row r="596" spans="1:9" ht="20.100000000000001" customHeight="1" x14ac:dyDescent="0.25">
      <c r="E596" s="18" t="str">
        <f>B10</f>
        <v>Área privativa</v>
      </c>
      <c r="F596" s="94">
        <f t="shared" ref="F596:F602" si="76">B56</f>
        <v>105.72</v>
      </c>
      <c r="G596" s="94">
        <f t="shared" ref="G596:G602" si="77">C104</f>
        <v>3396.9516425208867</v>
      </c>
      <c r="H596" s="94"/>
      <c r="I596" s="94">
        <f>F596*G596</f>
        <v>359125.72764730814</v>
      </c>
    </row>
    <row r="597" spans="1:9" ht="20.100000000000001" customHeight="1" x14ac:dyDescent="0.25">
      <c r="E597" s="1" t="str">
        <f>C10</f>
        <v>Quartos</v>
      </c>
      <c r="F597" s="95">
        <f t="shared" si="76"/>
        <v>3</v>
      </c>
      <c r="G597" s="92">
        <f t="shared" si="77"/>
        <v>3523.8243285242934</v>
      </c>
      <c r="H597" s="92"/>
      <c r="I597" s="94">
        <f t="shared" ref="I597:I602" si="78">F597*G597</f>
        <v>10571.47298557288</v>
      </c>
    </row>
    <row r="598" spans="1:9" ht="20.100000000000001" customHeight="1" x14ac:dyDescent="0.25">
      <c r="E598" s="18" t="str">
        <f>D10</f>
        <v>Suítes</v>
      </c>
      <c r="F598" s="95">
        <f t="shared" si="76"/>
        <v>2</v>
      </c>
      <c r="G598" s="94">
        <f t="shared" si="77"/>
        <v>2861.2801393530681</v>
      </c>
      <c r="H598" s="94"/>
      <c r="I598" s="94">
        <f t="shared" si="78"/>
        <v>5722.5602787061362</v>
      </c>
    </row>
    <row r="599" spans="1:9" ht="20.100000000000001" customHeight="1" x14ac:dyDescent="0.25">
      <c r="E599" s="18" t="str">
        <f>E10</f>
        <v>Vagas na garagem</v>
      </c>
      <c r="F599" s="95">
        <f t="shared" si="76"/>
        <v>2</v>
      </c>
      <c r="G599" s="94">
        <f t="shared" si="77"/>
        <v>6673.0700609092019</v>
      </c>
      <c r="H599" s="94"/>
      <c r="I599" s="94">
        <f t="shared" si="78"/>
        <v>13346.140121818404</v>
      </c>
    </row>
    <row r="600" spans="1:9" ht="20.100000000000001" customHeight="1" x14ac:dyDescent="0.25">
      <c r="E600" s="18" t="str">
        <f>F10</f>
        <v>Piscina</v>
      </c>
      <c r="F600" s="95">
        <f t="shared" si="76"/>
        <v>1</v>
      </c>
      <c r="G600" s="94">
        <f t="shared" si="77"/>
        <v>45348.053477758454</v>
      </c>
      <c r="H600" s="94"/>
      <c r="I600" s="94">
        <f t="shared" si="78"/>
        <v>45348.053477758454</v>
      </c>
    </row>
    <row r="601" spans="1:9" ht="20.100000000000001" customHeight="1" x14ac:dyDescent="0.25">
      <c r="E601" s="18" t="str">
        <f>G10</f>
        <v>Espaço social</v>
      </c>
      <c r="F601" s="95">
        <f t="shared" si="76"/>
        <v>1</v>
      </c>
      <c r="G601" s="94">
        <f t="shared" si="77"/>
        <v>46033.452095275396</v>
      </c>
      <c r="H601" s="94"/>
      <c r="I601" s="94">
        <f t="shared" si="78"/>
        <v>46033.452095275396</v>
      </c>
    </row>
    <row r="602" spans="1:9" ht="20.100000000000001" customHeight="1" x14ac:dyDescent="0.25">
      <c r="E602" s="18" t="str">
        <f>H10</f>
        <v>Academia</v>
      </c>
      <c r="F602" s="95">
        <f t="shared" si="76"/>
        <v>1</v>
      </c>
      <c r="G602" s="94">
        <f t="shared" si="77"/>
        <v>44089.94912680611</v>
      </c>
      <c r="H602" s="94"/>
      <c r="I602" s="94">
        <f t="shared" si="78"/>
        <v>44089.94912680611</v>
      </c>
    </row>
    <row r="605" spans="1:9" ht="20.100000000000001" customHeight="1" x14ac:dyDescent="0.25">
      <c r="G605" s="17" t="s">
        <v>88</v>
      </c>
      <c r="H605" s="17"/>
      <c r="I605" s="96">
        <f>SUM(I596:I602)</f>
        <v>524237.35573324549</v>
      </c>
    </row>
    <row r="606" spans="1:9" ht="20.100000000000001" customHeight="1" x14ac:dyDescent="0.25">
      <c r="I606" s="92"/>
    </row>
    <row r="607" spans="1:9" ht="20.100000000000001" customHeight="1" x14ac:dyDescent="0.25">
      <c r="G607" s="17" t="s">
        <v>5</v>
      </c>
      <c r="H607" s="17"/>
      <c r="I607" s="96">
        <f>C103</f>
        <v>303634.38522070018</v>
      </c>
    </row>
    <row r="608" spans="1:9" ht="20.100000000000001" customHeight="1" x14ac:dyDescent="0.25">
      <c r="I608" s="92"/>
    </row>
    <row r="609" spans="1:9" ht="20.100000000000001" customHeight="1" x14ac:dyDescent="0.25">
      <c r="G609" s="17" t="s">
        <v>25</v>
      </c>
      <c r="H609" s="17"/>
      <c r="I609" s="96">
        <f>I605+I607</f>
        <v>827871.74095394567</v>
      </c>
    </row>
    <row r="611" spans="1:9" ht="20.100000000000001" customHeight="1" x14ac:dyDescent="0.25">
      <c r="I611" s="14"/>
    </row>
    <row r="612" spans="1:9" ht="20.100000000000001" customHeight="1" x14ac:dyDescent="0.25">
      <c r="A612" s="224" t="s">
        <v>81</v>
      </c>
      <c r="B612" s="224"/>
      <c r="C612" s="224"/>
      <c r="D612" s="224"/>
      <c r="E612" s="224"/>
      <c r="F612" s="224"/>
      <c r="G612" s="224"/>
      <c r="H612" s="224"/>
      <c r="I612" s="224"/>
    </row>
    <row r="614" spans="1:9" ht="20.100000000000001" customHeight="1" x14ac:dyDescent="0.25">
      <c r="D614" s="17" t="s">
        <v>57</v>
      </c>
      <c r="E614" s="17" t="s">
        <v>82</v>
      </c>
      <c r="F614" s="17"/>
      <c r="G614" s="23" t="s">
        <v>83</v>
      </c>
      <c r="H614" s="23" t="s">
        <v>84</v>
      </c>
      <c r="I614" s="23" t="s">
        <v>85</v>
      </c>
    </row>
    <row r="615" spans="1:9" ht="20.100000000000001" customHeight="1" x14ac:dyDescent="0.25">
      <c r="E615" s="1" t="s">
        <v>45</v>
      </c>
      <c r="F615" s="36"/>
      <c r="G615" s="36" t="s">
        <v>182</v>
      </c>
      <c r="H615" s="135">
        <v>0.15</v>
      </c>
      <c r="I615" s="135">
        <v>0.2</v>
      </c>
    </row>
    <row r="616" spans="1:9" ht="20.100000000000001" customHeight="1" x14ac:dyDescent="0.25">
      <c r="E616" s="18" t="s">
        <v>86</v>
      </c>
      <c r="F616" s="94">
        <f>MIN(I11:I42)</f>
        <v>560000</v>
      </c>
      <c r="G616" s="94">
        <f>F616</f>
        <v>560000</v>
      </c>
      <c r="H616" s="94">
        <f>F616*(1-0.15)</f>
        <v>476000</v>
      </c>
      <c r="I616" s="94">
        <f>F616*(1-0.2)</f>
        <v>448000</v>
      </c>
    </row>
    <row r="617" spans="1:9" ht="20.100000000000001" customHeight="1" x14ac:dyDescent="0.25">
      <c r="E617" s="18" t="s">
        <v>87</v>
      </c>
      <c r="F617" s="94">
        <f>MAX(I11:I42)</f>
        <v>840000</v>
      </c>
      <c r="G617" s="94">
        <f>F617</f>
        <v>840000</v>
      </c>
      <c r="H617" s="94">
        <f>F617*(1+0.15)</f>
        <v>965999.99999999988</v>
      </c>
      <c r="I617" s="94">
        <f>F617*(1+0.2)</f>
        <v>1008000</v>
      </c>
    </row>
    <row r="619" spans="1:9" ht="20.100000000000001" customHeight="1" x14ac:dyDescent="0.25">
      <c r="E619" s="235" t="s">
        <v>25</v>
      </c>
      <c r="F619" s="235"/>
      <c r="G619" s="23" t="str">
        <f>IF(AND($I$609&gt;G616,$I$609&lt;G617),"Admitido","Inadmissível")</f>
        <v>Admitido</v>
      </c>
      <c r="H619" s="23" t="str">
        <f>IF(AND($I$609&gt;H616,$I$609&lt;H617),"Admitido","Inadmissível")</f>
        <v>Admitido</v>
      </c>
      <c r="I619" s="23" t="str">
        <f>IF(AND($I$609&gt;I616,$I$609&lt;I617),"Admitido","Inadmissível")</f>
        <v>Admitido</v>
      </c>
    </row>
    <row r="622" spans="1:9" ht="20.100000000000001" customHeight="1" x14ac:dyDescent="0.25">
      <c r="A622" s="224" t="s">
        <v>118</v>
      </c>
      <c r="B622" s="224"/>
      <c r="C622" s="224"/>
      <c r="D622" s="224"/>
      <c r="E622" s="224"/>
      <c r="F622" s="224"/>
      <c r="G622" s="224"/>
      <c r="H622" s="224"/>
      <c r="I622" s="224"/>
    </row>
    <row r="625" spans="1:8" ht="20.100000000000001" customHeight="1" x14ac:dyDescent="0.25">
      <c r="A625" s="233" t="s">
        <v>32</v>
      </c>
      <c r="B625" s="233"/>
      <c r="C625" s="233" t="s">
        <v>49</v>
      </c>
      <c r="D625" s="233"/>
      <c r="E625" s="233"/>
      <c r="G625" s="17" t="s">
        <v>77</v>
      </c>
      <c r="H625" s="97">
        <v>0.8</v>
      </c>
    </row>
    <row r="626" spans="1:8" ht="20.100000000000001" customHeight="1" x14ac:dyDescent="0.25">
      <c r="A626" s="233"/>
      <c r="B626" s="233"/>
      <c r="C626" s="38" t="s">
        <v>50</v>
      </c>
      <c r="D626" s="38" t="s">
        <v>51</v>
      </c>
      <c r="E626" s="38" t="s">
        <v>52</v>
      </c>
      <c r="G626" s="18" t="s">
        <v>123</v>
      </c>
      <c r="H626" s="95">
        <f>B89</f>
        <v>24</v>
      </c>
    </row>
    <row r="627" spans="1:8" ht="20.100000000000001" customHeight="1" x14ac:dyDescent="0.25">
      <c r="A627" s="214" t="s">
        <v>119</v>
      </c>
      <c r="B627" s="214"/>
      <c r="C627" s="238" t="s">
        <v>120</v>
      </c>
      <c r="D627" s="238" t="s">
        <v>121</v>
      </c>
      <c r="E627" s="238" t="s">
        <v>122</v>
      </c>
      <c r="G627" s="18" t="s">
        <v>124</v>
      </c>
      <c r="H627" s="98">
        <f>_xlfn.T.INV.2T(1-H625,H626)</f>
        <v>1.3178359336731498</v>
      </c>
    </row>
    <row r="628" spans="1:8" ht="20.100000000000001" customHeight="1" x14ac:dyDescent="0.25">
      <c r="A628" s="214"/>
      <c r="B628" s="214"/>
      <c r="C628" s="238"/>
      <c r="D628" s="238"/>
      <c r="E628" s="238"/>
      <c r="H628" s="92"/>
    </row>
    <row r="629" spans="1:8" ht="20.100000000000001" customHeight="1" x14ac:dyDescent="0.25">
      <c r="G629" s="17" t="s">
        <v>1</v>
      </c>
      <c r="H629" s="96">
        <f>B91</f>
        <v>3171.0161520141442</v>
      </c>
    </row>
    <row r="630" spans="1:8" ht="20.100000000000001" customHeight="1" x14ac:dyDescent="0.25">
      <c r="G630" s="17" t="s">
        <v>125</v>
      </c>
      <c r="H630" s="96">
        <f>AQ80*H629</f>
        <v>1254.7395192738929</v>
      </c>
    </row>
    <row r="631" spans="1:8" ht="20.100000000000001" customHeight="1" x14ac:dyDescent="0.25">
      <c r="G631" s="17" t="s">
        <v>126</v>
      </c>
      <c r="H631" s="96">
        <f>H627*H630</f>
        <v>1653.5408258989098</v>
      </c>
    </row>
    <row r="633" spans="1:8" ht="20.100000000000001" customHeight="1" x14ac:dyDescent="0.25">
      <c r="G633" s="17" t="s">
        <v>21</v>
      </c>
      <c r="H633" s="96">
        <f>I609</f>
        <v>827871.74095394567</v>
      </c>
    </row>
    <row r="635" spans="1:8" ht="20.100000000000001" customHeight="1" x14ac:dyDescent="0.25">
      <c r="G635" s="17" t="s">
        <v>19</v>
      </c>
      <c r="H635" s="96">
        <f>H633-H631</f>
        <v>826218.2001280468</v>
      </c>
    </row>
    <row r="636" spans="1:8" ht="20.100000000000001" customHeight="1" x14ac:dyDescent="0.25">
      <c r="G636" s="17" t="s">
        <v>20</v>
      </c>
      <c r="H636" s="96">
        <f>H633+H631</f>
        <v>829525.28177984455</v>
      </c>
    </row>
    <row r="638" spans="1:8" ht="20.100000000000001" customHeight="1" x14ac:dyDescent="0.25">
      <c r="G638" s="17" t="s">
        <v>64</v>
      </c>
      <c r="H638" s="96">
        <f>H631*2</f>
        <v>3307.0816517978196</v>
      </c>
    </row>
    <row r="639" spans="1:8" ht="20.100000000000001" customHeight="1" x14ac:dyDescent="0.25">
      <c r="E639" s="40"/>
    </row>
    <row r="640" spans="1:8" ht="20.100000000000001" customHeight="1" x14ac:dyDescent="0.25">
      <c r="G640" s="17" t="s">
        <v>127</v>
      </c>
      <c r="H640" s="99">
        <f>(H636-H635)/H633</f>
        <v>3.9946787505840513E-3</v>
      </c>
    </row>
    <row r="642" spans="1:23" ht="20.100000000000001" customHeight="1" x14ac:dyDescent="0.25">
      <c r="W642" s="157"/>
    </row>
    <row r="643" spans="1:23" ht="20.100000000000001" customHeight="1" x14ac:dyDescent="0.25">
      <c r="A643" s="228" t="str" cm="1">
        <f t="array" ref="A643">_xlfn.IFS(H640&lt;=0.3,W645,AND(H640&gt;0.3,H640&lt;=0.4),W646,AND(H640&gt;0.4,H640&lt;=0.5),W647,H640&gt;0.5,W648)</f>
        <v>A amplitude do intervalo de confiança de 80% em torno da estimativa de tendência central é inferior a 30%; portanto, o laudo se enquadra no grau de fundamentação III da NBR 14653-2:2011 (Item 9.2.3, tabela 5).</v>
      </c>
      <c r="B643" s="228"/>
      <c r="C643" s="228"/>
      <c r="D643" s="228"/>
      <c r="E643" s="228"/>
      <c r="F643" s="228"/>
      <c r="G643" s="228"/>
      <c r="H643" s="228"/>
      <c r="I643" s="228"/>
      <c r="W643" s="157"/>
    </row>
    <row r="644" spans="1:23" ht="20.100000000000001" customHeight="1" x14ac:dyDescent="0.25">
      <c r="A644" s="228" t="s">
        <v>147</v>
      </c>
      <c r="B644" s="228"/>
      <c r="C644" s="228"/>
      <c r="D644" s="228"/>
      <c r="E644" s="228"/>
      <c r="F644" s="228"/>
      <c r="G644" s="228"/>
      <c r="H644" s="228"/>
      <c r="I644" s="228"/>
    </row>
    <row r="645" spans="1:23" ht="20.100000000000001" customHeight="1" x14ac:dyDescent="0.25">
      <c r="A645" s="228"/>
      <c r="B645" s="228"/>
      <c r="C645" s="228"/>
      <c r="D645" s="228"/>
      <c r="E645" s="228"/>
      <c r="F645" s="228"/>
      <c r="G645" s="228"/>
      <c r="H645" s="228"/>
      <c r="I645" s="228"/>
      <c r="W645" s="170" t="s">
        <v>138</v>
      </c>
    </row>
    <row r="646" spans="1:23" ht="20.100000000000001" customHeight="1" x14ac:dyDescent="0.25">
      <c r="A646" s="228"/>
      <c r="B646" s="228"/>
      <c r="C646" s="228"/>
      <c r="D646" s="228"/>
      <c r="E646" s="228"/>
      <c r="F646" s="228"/>
      <c r="G646" s="228"/>
      <c r="H646" s="228"/>
      <c r="I646" s="228"/>
      <c r="W646" s="170" t="s">
        <v>139</v>
      </c>
    </row>
    <row r="647" spans="1:23" ht="20.100000000000001" customHeight="1" x14ac:dyDescent="0.25">
      <c r="A647" s="228"/>
      <c r="B647" s="228"/>
      <c r="C647" s="228"/>
      <c r="D647" s="228"/>
      <c r="E647" s="228"/>
      <c r="F647" s="228"/>
      <c r="G647" s="228"/>
      <c r="H647" s="228"/>
      <c r="I647" s="228"/>
      <c r="W647" s="170" t="s">
        <v>140</v>
      </c>
    </row>
    <row r="648" spans="1:23" ht="20.100000000000001" customHeight="1" x14ac:dyDescent="0.25">
      <c r="A648" s="228"/>
      <c r="B648" s="228"/>
      <c r="C648" s="228"/>
      <c r="D648" s="228"/>
      <c r="E648" s="228"/>
      <c r="F648" s="228"/>
      <c r="G648" s="228"/>
      <c r="H648" s="228"/>
      <c r="I648" s="228"/>
      <c r="W648" s="170" t="s">
        <v>141</v>
      </c>
    </row>
    <row r="650" spans="1:23" ht="20.100000000000001" customHeight="1" x14ac:dyDescent="0.25">
      <c r="A650" s="41" t="s">
        <v>82</v>
      </c>
      <c r="B650" s="231" t="s">
        <v>128</v>
      </c>
      <c r="C650" s="231"/>
      <c r="D650" s="231" t="s">
        <v>137</v>
      </c>
      <c r="E650" s="231"/>
      <c r="F650" s="231" t="s">
        <v>129</v>
      </c>
      <c r="G650" s="231"/>
    </row>
    <row r="651" spans="1:23" ht="20.100000000000001" customHeight="1" x14ac:dyDescent="0.25">
      <c r="A651" s="1" t="s">
        <v>130</v>
      </c>
      <c r="B651" s="232">
        <f>H635</f>
        <v>826218.2001280468</v>
      </c>
      <c r="C651" s="232"/>
      <c r="D651" s="232">
        <f>H633*(1-0.15)</f>
        <v>703690.97981085384</v>
      </c>
      <c r="E651" s="232"/>
      <c r="F651" s="232">
        <f>MAX(B651:D651)</f>
        <v>826218.2001280468</v>
      </c>
      <c r="G651" s="232"/>
    </row>
    <row r="652" spans="1:23" ht="20.100000000000001" customHeight="1" x14ac:dyDescent="0.25">
      <c r="A652" s="18" t="s">
        <v>131</v>
      </c>
      <c r="B652" s="232">
        <f>H636</f>
        <v>829525.28177984455</v>
      </c>
      <c r="C652" s="232"/>
      <c r="D652" s="232">
        <f>H633*(1+0.15)</f>
        <v>952052.5020970375</v>
      </c>
      <c r="E652" s="232"/>
      <c r="F652" s="232">
        <f>MIN(B652:D652)</f>
        <v>829525.28177984455</v>
      </c>
      <c r="G652" s="232"/>
      <c r="W652" s="157"/>
    </row>
    <row r="655" spans="1:23" ht="20.100000000000001" customHeight="1" x14ac:dyDescent="0.25">
      <c r="F655" s="9"/>
    </row>
    <row r="656" spans="1:23" ht="20.100000000000001" customHeight="1" x14ac:dyDescent="0.25">
      <c r="C656" s="234">
        <f>H633</f>
        <v>827871.74095394567</v>
      </c>
      <c r="D656" s="234"/>
      <c r="E656" s="234"/>
      <c r="F656" s="234"/>
    </row>
    <row r="657" spans="2:23" ht="20.100000000000001" customHeight="1" x14ac:dyDescent="0.25">
      <c r="D657" s="42"/>
      <c r="F657" s="9"/>
      <c r="V657" s="237"/>
      <c r="W657" s="237"/>
    </row>
    <row r="658" spans="2:23" ht="20.100000000000001" customHeight="1" x14ac:dyDescent="0.25">
      <c r="B658" s="136">
        <f>B651</f>
        <v>826218.2001280468</v>
      </c>
      <c r="C658" s="229" t="s">
        <v>128</v>
      </c>
      <c r="D658" s="229"/>
      <c r="E658" s="229"/>
      <c r="F658" s="229"/>
      <c r="G658" s="137">
        <f>B652</f>
        <v>829525.28177984455</v>
      </c>
    </row>
    <row r="659" spans="2:23" ht="20.100000000000001" customHeight="1" x14ac:dyDescent="0.25">
      <c r="B659" s="13" t="s">
        <v>132</v>
      </c>
      <c r="D659" s="42"/>
      <c r="F659" s="9"/>
      <c r="G659" s="13" t="s">
        <v>133</v>
      </c>
    </row>
    <row r="660" spans="2:23" ht="20.100000000000001" customHeight="1" x14ac:dyDescent="0.25">
      <c r="B660" s="136">
        <f>F651</f>
        <v>826218.2001280468</v>
      </c>
      <c r="C660" s="230" t="s">
        <v>129</v>
      </c>
      <c r="D660" s="230"/>
      <c r="E660" s="230"/>
      <c r="F660" s="230"/>
      <c r="G660" s="137">
        <f>F652</f>
        <v>829525.28177984455</v>
      </c>
    </row>
    <row r="661" spans="2:23" ht="20.100000000000001" customHeight="1" x14ac:dyDescent="0.25">
      <c r="B661" s="13" t="s">
        <v>134</v>
      </c>
      <c r="F661" s="9"/>
      <c r="G661" s="13" t="s">
        <v>135</v>
      </c>
    </row>
    <row r="662" spans="2:23" ht="20.100000000000001" customHeight="1" x14ac:dyDescent="0.25">
      <c r="F662" s="9"/>
      <c r="V662" s="157"/>
    </row>
    <row r="663" spans="2:23" ht="20.100000000000001" customHeight="1" x14ac:dyDescent="0.25">
      <c r="F663" s="9"/>
      <c r="V663" s="157"/>
    </row>
    <row r="664" spans="2:23" ht="20.100000000000001" customHeight="1" x14ac:dyDescent="0.25">
      <c r="F664" s="9"/>
      <c r="V664" s="157"/>
    </row>
    <row r="665" spans="2:23" ht="20.100000000000001" customHeight="1" x14ac:dyDescent="0.25">
      <c r="F665" s="9"/>
      <c r="K665" s="150" t="s">
        <v>340</v>
      </c>
      <c r="L665" s="150" t="s">
        <v>341</v>
      </c>
    </row>
    <row r="666" spans="2:23" ht="20.100000000000001" customHeight="1" x14ac:dyDescent="0.25">
      <c r="F666" s="9"/>
      <c r="K666" s="150">
        <f>B652-B651</f>
        <v>3307.081651797751</v>
      </c>
      <c r="L666" s="150">
        <f>F652-F651</f>
        <v>3307.081651797751</v>
      </c>
      <c r="V666" s="159"/>
    </row>
    <row r="667" spans="2:23" ht="20.100000000000001" customHeight="1" x14ac:dyDescent="0.25">
      <c r="F667" s="9"/>
    </row>
    <row r="668" spans="2:23" ht="20.100000000000001" customHeight="1" x14ac:dyDescent="0.25">
      <c r="F668" s="9"/>
    </row>
    <row r="669" spans="2:23" ht="20.100000000000001" customHeight="1" x14ac:dyDescent="0.25">
      <c r="F669" s="9"/>
    </row>
    <row r="670" spans="2:23" ht="20.100000000000001" customHeight="1" x14ac:dyDescent="0.25">
      <c r="F670" s="9"/>
    </row>
    <row r="672" spans="2:23" ht="20.100000000000001" customHeight="1" x14ac:dyDescent="0.25">
      <c r="D672" s="213" t="s">
        <v>26</v>
      </c>
      <c r="E672" s="213"/>
      <c r="F672" s="213"/>
      <c r="G672" s="213"/>
      <c r="H672" s="213"/>
      <c r="I672" s="213"/>
    </row>
    <row r="673" spans="1:12" ht="20.100000000000001" customHeight="1" x14ac:dyDescent="0.25">
      <c r="D673" s="254" t="s">
        <v>31</v>
      </c>
      <c r="E673" s="254"/>
      <c r="F673" s="254"/>
      <c r="G673" s="254"/>
      <c r="H673" s="254"/>
      <c r="I673" s="254"/>
    </row>
    <row r="674" spans="1:12" ht="20.100000000000001" customHeight="1" x14ac:dyDescent="0.25">
      <c r="D674" s="26"/>
      <c r="E674" s="26"/>
      <c r="F674" s="26"/>
      <c r="G674" s="26"/>
      <c r="H674" s="26"/>
      <c r="I674" s="26"/>
    </row>
    <row r="675" spans="1:12" ht="20.100000000000001" customHeight="1" x14ac:dyDescent="0.25">
      <c r="F675" s="235" t="s">
        <v>27</v>
      </c>
      <c r="G675" s="235"/>
      <c r="H675" s="235"/>
      <c r="I675" s="100">
        <v>4</v>
      </c>
      <c r="J675" s="236" t="str">
        <f>IF(I677&gt;0.01,"Reduzir o número de casas decimais","")</f>
        <v/>
      </c>
      <c r="K675" s="236"/>
      <c r="L675" s="236"/>
    </row>
    <row r="676" spans="1:12" ht="20.100000000000001" customHeight="1" x14ac:dyDescent="0.25">
      <c r="F676" s="203" t="s">
        <v>90</v>
      </c>
      <c r="G676" s="203"/>
      <c r="H676" s="203"/>
      <c r="I676" s="94">
        <f>I679-I609</f>
        <v>2128.2590460543288</v>
      </c>
    </row>
    <row r="677" spans="1:12" ht="20.100000000000001" customHeight="1" x14ac:dyDescent="0.25">
      <c r="F677" s="203" t="s">
        <v>29</v>
      </c>
      <c r="G677" s="203"/>
      <c r="H677" s="203"/>
      <c r="I677" s="101">
        <f>I676/I609</f>
        <v>2.570759383092318E-3</v>
      </c>
    </row>
    <row r="678" spans="1:12" ht="20.100000000000001" customHeight="1" x14ac:dyDescent="0.25">
      <c r="I678" s="92"/>
    </row>
    <row r="679" spans="1:12" ht="20.100000000000001" customHeight="1" x14ac:dyDescent="0.25">
      <c r="F679" s="213" t="s">
        <v>30</v>
      </c>
      <c r="G679" s="213"/>
      <c r="H679" s="213"/>
      <c r="I679" s="102">
        <f>ROUNDUP(I609,-I675)</f>
        <v>830000</v>
      </c>
    </row>
    <row r="682" spans="1:12" ht="20.100000000000001" customHeight="1" x14ac:dyDescent="0.25">
      <c r="K682" s="157"/>
      <c r="L682" s="157"/>
    </row>
    <row r="683" spans="1:12" ht="20.100000000000001" customHeight="1" x14ac:dyDescent="0.25">
      <c r="A683" s="206" t="s">
        <v>169</v>
      </c>
      <c r="B683" s="206"/>
      <c r="C683" s="206"/>
      <c r="D683" s="206"/>
      <c r="E683" s="206"/>
      <c r="F683" s="206"/>
      <c r="G683" s="206"/>
      <c r="H683" s="206"/>
      <c r="I683" s="206"/>
    </row>
    <row r="684" spans="1:12" ht="20.100000000000001" customHeight="1" x14ac:dyDescent="0.25">
      <c r="A684" s="206" t="s">
        <v>388</v>
      </c>
      <c r="B684" s="206"/>
      <c r="C684" s="206"/>
      <c r="D684" s="206"/>
      <c r="E684" s="206"/>
      <c r="F684" s="206"/>
      <c r="G684" s="206"/>
      <c r="H684" s="206"/>
      <c r="I684" s="206"/>
    </row>
    <row r="685" spans="1:12" ht="20.100000000000001" customHeight="1" x14ac:dyDescent="0.25">
      <c r="A685" s="206" t="s">
        <v>342</v>
      </c>
      <c r="B685" s="206"/>
      <c r="C685" s="206"/>
      <c r="D685" s="206"/>
      <c r="E685" s="206"/>
      <c r="F685" s="206"/>
      <c r="G685" s="206"/>
      <c r="H685" s="206"/>
      <c r="I685" s="206"/>
    </row>
    <row r="686" spans="1:12" ht="20.100000000000001" customHeight="1" x14ac:dyDescent="0.25">
      <c r="A686" s="206" t="s">
        <v>170</v>
      </c>
      <c r="B686" s="206"/>
      <c r="C686" s="206"/>
      <c r="D686" s="206"/>
      <c r="E686" s="206"/>
      <c r="F686" s="206"/>
      <c r="G686" s="206"/>
      <c r="H686" s="206"/>
      <c r="I686" s="206"/>
    </row>
    <row r="687" spans="1:12" ht="20.100000000000001" customHeight="1" x14ac:dyDescent="0.25">
      <c r="A687" s="206" t="s">
        <v>171</v>
      </c>
      <c r="B687" s="206"/>
      <c r="C687" s="206"/>
      <c r="D687" s="206"/>
      <c r="E687" s="206"/>
      <c r="F687" s="206"/>
      <c r="G687" s="206"/>
      <c r="H687" s="206"/>
      <c r="I687" s="206"/>
    </row>
    <row r="688" spans="1:12" ht="20.100000000000001" customHeight="1" x14ac:dyDescent="0.25">
      <c r="A688" s="206" t="s">
        <v>180</v>
      </c>
      <c r="B688" s="206"/>
      <c r="C688" s="206"/>
      <c r="D688" s="206"/>
      <c r="E688" s="206"/>
      <c r="F688" s="206"/>
      <c r="G688" s="206"/>
      <c r="H688" s="206"/>
      <c r="I688" s="206"/>
    </row>
    <row r="689" spans="1:9" ht="20.100000000000001" customHeight="1" x14ac:dyDescent="0.25">
      <c r="A689" s="206" t="s">
        <v>389</v>
      </c>
      <c r="B689" s="206"/>
      <c r="C689" s="206"/>
      <c r="D689" s="206"/>
      <c r="E689" s="206"/>
      <c r="F689" s="206"/>
      <c r="G689" s="206"/>
      <c r="H689" s="206"/>
      <c r="I689" s="206"/>
    </row>
    <row r="690" spans="1:9" ht="20.100000000000001" customHeight="1" x14ac:dyDescent="0.25">
      <c r="A690" s="206" t="s">
        <v>174</v>
      </c>
      <c r="B690" s="206"/>
      <c r="C690" s="206"/>
      <c r="D690" s="206"/>
      <c r="E690" s="206"/>
      <c r="F690" s="206"/>
      <c r="G690" s="206"/>
      <c r="H690" s="206"/>
      <c r="I690" s="206"/>
    </row>
    <row r="691" spans="1:9" ht="20.100000000000001" customHeight="1" x14ac:dyDescent="0.25">
      <c r="A691" s="206" t="s">
        <v>172</v>
      </c>
      <c r="B691" s="206"/>
      <c r="C691" s="206"/>
      <c r="D691" s="206"/>
      <c r="E691" s="206"/>
      <c r="F691" s="206"/>
      <c r="G691" s="206"/>
      <c r="H691" s="206"/>
      <c r="I691" s="206"/>
    </row>
    <row r="692" spans="1:9" ht="20.100000000000001" customHeight="1" x14ac:dyDescent="0.25">
      <c r="A692" s="206" t="s">
        <v>181</v>
      </c>
      <c r="B692" s="206"/>
      <c r="C692" s="206"/>
      <c r="D692" s="206"/>
      <c r="E692" s="206"/>
      <c r="F692" s="206"/>
      <c r="G692" s="206"/>
      <c r="H692" s="206"/>
      <c r="I692" s="206"/>
    </row>
    <row r="712" spans="3:37" ht="20.100000000000001" customHeight="1" x14ac:dyDescent="0.25">
      <c r="C712" s="206" t="str">
        <f>CONCATENATE("Nível máximo de significância para a rejeição da hipótese nula do coeficiente regressor: ",G721)</f>
        <v xml:space="preserve">Nível máximo de significância para a rejeição da hipótese nula do coeficiente regressor: </v>
      </c>
      <c r="D712" s="206"/>
      <c r="E712" s="206"/>
      <c r="F712" s="206"/>
      <c r="G712" s="206"/>
      <c r="H712" s="206"/>
      <c r="P712" s="241" t="str">
        <f>CONCATENATE("Nível máximo de significância para a rejeição da hipótese nula do coeficiente regressor: ",T721)</f>
        <v xml:space="preserve">Nível máximo de significância para a rejeição da hipótese nula do coeficiente regressor: </v>
      </c>
      <c r="Q712" s="241"/>
      <c r="R712" s="241"/>
      <c r="S712" s="241"/>
      <c r="T712" s="241"/>
      <c r="U712" s="241"/>
      <c r="AC712" s="241" t="str">
        <f>CONCATENATE("Nível máximo de significância para a rejeição da hipótese nula do coeficiente regressor: ",AG721)</f>
        <v>Nível máximo de significância para a rejeição da hipótese nula do coeficiente regressor: Padronizado</v>
      </c>
      <c r="AD712" s="241"/>
      <c r="AE712" s="241"/>
      <c r="AF712" s="241"/>
      <c r="AG712" s="241"/>
      <c r="AH712" s="241"/>
    </row>
    <row r="713" spans="3:37" ht="20.100000000000001" customHeight="1" x14ac:dyDescent="0.25">
      <c r="AC713" s="150" t="s">
        <v>164</v>
      </c>
    </row>
    <row r="718" spans="3:37" ht="20.100000000000001" customHeight="1" x14ac:dyDescent="0.25">
      <c r="C718" s="8"/>
      <c r="D718" s="8"/>
      <c r="E718" s="8"/>
      <c r="F718" s="8"/>
      <c r="G718" s="8"/>
      <c r="H718" s="8"/>
      <c r="I718" s="8"/>
      <c r="J718" s="8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 t="s">
        <v>61</v>
      </c>
      <c r="AD718" s="169" t="s">
        <v>61</v>
      </c>
      <c r="AE718" s="169" t="s">
        <v>61</v>
      </c>
      <c r="AF718" s="169" t="s">
        <v>61</v>
      </c>
      <c r="AG718" s="169" t="s">
        <v>61</v>
      </c>
      <c r="AH718" s="169" t="s">
        <v>61</v>
      </c>
      <c r="AI718" s="169"/>
      <c r="AJ718" s="169" t="s">
        <v>61</v>
      </c>
      <c r="AK718" s="169" t="s">
        <v>61</v>
      </c>
    </row>
    <row r="720" spans="3:37" ht="20.100000000000001" customHeight="1" x14ac:dyDescent="0.25">
      <c r="H720" s="140"/>
      <c r="U720" s="171"/>
      <c r="AC720" s="150" t="s">
        <v>62</v>
      </c>
      <c r="AD720" s="150">
        <v>0</v>
      </c>
      <c r="AH720" s="171"/>
      <c r="AI720" s="171"/>
    </row>
    <row r="721" spans="3:63" ht="20.100000000000001" customHeight="1" x14ac:dyDescent="0.25">
      <c r="AC721" s="150" t="s">
        <v>63</v>
      </c>
      <c r="AD721" s="150">
        <v>1</v>
      </c>
      <c r="AG721" s="150" t="s">
        <v>163</v>
      </c>
      <c r="AH721" s="150">
        <v>1450</v>
      </c>
    </row>
    <row r="722" spans="3:63" ht="20.100000000000001" customHeight="1" x14ac:dyDescent="0.25">
      <c r="AC722" s="150" t="s">
        <v>64</v>
      </c>
      <c r="AD722" s="150">
        <v>4</v>
      </c>
      <c r="AG722" s="150" t="s">
        <v>68</v>
      </c>
      <c r="AH722" s="150">
        <v>1</v>
      </c>
    </row>
    <row r="723" spans="3:63" ht="20.100000000000001" customHeight="1" x14ac:dyDescent="0.25">
      <c r="H723" s="10"/>
      <c r="U723" s="172"/>
      <c r="AC723" s="150" t="s">
        <v>65</v>
      </c>
      <c r="AD723" s="150">
        <f>AD720-(AD722*AD721)</f>
        <v>-4</v>
      </c>
      <c r="AG723" s="150" t="s">
        <v>76</v>
      </c>
      <c r="AH723" s="172">
        <v>0.3</v>
      </c>
      <c r="AI723" s="172"/>
    </row>
    <row r="724" spans="3:63" ht="20.100000000000001" customHeight="1" x14ac:dyDescent="0.25">
      <c r="H724" s="10"/>
      <c r="U724" s="172"/>
      <c r="AC724" s="150" t="s">
        <v>66</v>
      </c>
      <c r="AD724" s="150">
        <f>AD720+(AD721*AD722)</f>
        <v>4</v>
      </c>
      <c r="AG724" s="150" t="s">
        <v>77</v>
      </c>
      <c r="AH724" s="172">
        <f>1-AH723</f>
        <v>0.7</v>
      </c>
      <c r="AI724" s="172"/>
    </row>
    <row r="725" spans="3:63" ht="20.100000000000001" customHeight="1" x14ac:dyDescent="0.25">
      <c r="H725" s="10"/>
      <c r="U725" s="172"/>
      <c r="AC725" s="150" t="s">
        <v>69</v>
      </c>
      <c r="AD725" s="150">
        <v>2000</v>
      </c>
      <c r="AG725" s="150" t="s">
        <v>19</v>
      </c>
      <c r="AH725" s="172">
        <f>AH723/2</f>
        <v>0.15</v>
      </c>
      <c r="AI725" s="172"/>
    </row>
    <row r="726" spans="3:63" ht="20.100000000000001" customHeight="1" x14ac:dyDescent="0.25">
      <c r="H726" s="10"/>
      <c r="U726" s="172"/>
      <c r="AC726" s="150" t="s">
        <v>67</v>
      </c>
      <c r="AD726" s="150">
        <f>(AD724-AD723)/AD725</f>
        <v>4.0000000000000001E-3</v>
      </c>
      <c r="AG726" s="150" t="s">
        <v>20</v>
      </c>
      <c r="AH726" s="172">
        <f>AH724+AH725</f>
        <v>0.85</v>
      </c>
      <c r="AI726" s="172"/>
    </row>
    <row r="727" spans="3:63" ht="20.100000000000001" customHeight="1" x14ac:dyDescent="0.25">
      <c r="AJ727" s="150" t="s">
        <v>74</v>
      </c>
      <c r="AK727" s="150" t="s">
        <v>78</v>
      </c>
    </row>
    <row r="728" spans="3:63" ht="20.100000000000001" customHeight="1" x14ac:dyDescent="0.25">
      <c r="AC728" s="150" t="s">
        <v>69</v>
      </c>
      <c r="AD728" s="150" t="s">
        <v>28</v>
      </c>
      <c r="AE728" s="150" t="s">
        <v>152</v>
      </c>
      <c r="AF728" s="150" t="s">
        <v>75</v>
      </c>
      <c r="AG728" s="150" t="s">
        <v>71</v>
      </c>
      <c r="AH728" s="150" t="s">
        <v>72</v>
      </c>
      <c r="AI728" s="150" t="s">
        <v>73</v>
      </c>
      <c r="AJ728" s="150" t="s">
        <v>70</v>
      </c>
      <c r="AL728" s="150" t="s">
        <v>74</v>
      </c>
    </row>
    <row r="729" spans="3:63" ht="20.100000000000001" customHeight="1" x14ac:dyDescent="0.25">
      <c r="C729" s="12"/>
      <c r="E729" s="141"/>
      <c r="F729" s="141"/>
      <c r="P729" s="156"/>
      <c r="R729" s="173"/>
      <c r="S729" s="174"/>
      <c r="T729" s="173"/>
      <c r="W729" s="175"/>
      <c r="X729" s="173"/>
      <c r="AC729" s="156">
        <v>0</v>
      </c>
      <c r="AD729" s="150">
        <f t="shared" ref="AD729:AD792" si="79">AD$723+(AC729*AD$726)</f>
        <v>-4</v>
      </c>
      <c r="AE729" s="174">
        <f t="shared" ref="AE729:AE792" si="80">_xlfn.NORM.DIST(AD729,AD$720,AD$721,0)</f>
        <v>1.3383022576488537E-4</v>
      </c>
      <c r="AF729" s="174">
        <f t="shared" ref="AF729:AF792" si="81">_xlfn.NORM.DIST(AD729,AD$720,AD$721,1)</f>
        <v>3.1671241833119857E-5</v>
      </c>
      <c r="AG729" s="150">
        <f>IF(OR(AF729&lt;$AH$725,AF729&gt;$AH$726),AE729,"")</f>
        <v>1.3383022576488537E-4</v>
      </c>
      <c r="AH729" s="150" t="str">
        <f>IF(AND(AF729&gt;$AH$725,AF729&lt;$AH$726),AE729,"")</f>
        <v/>
      </c>
      <c r="AI729" s="150" t="str">
        <f t="shared" ref="AI729:AI792" si="82">IF(AE729=MAX(AE$729:AE$2729),AE729,"")</f>
        <v/>
      </c>
      <c r="AJ729" s="173">
        <f t="shared" ref="AJ729:AJ792" si="83">_xlfn.NORM.DIST(AC729,AH$721,AH$722,0)</f>
        <v>0</v>
      </c>
      <c r="AK729" s="173" t="str">
        <f t="shared" ref="AK729:AK792" si="84">IF(AJ729=MAX(AJ$729:AJ$2729),AE729,"")</f>
        <v/>
      </c>
      <c r="AL729" s="173" t="str">
        <f t="shared" ref="AL729:AL792" si="85">IF(AK729=MIN(AK$729:AK$2729),AK729,"")</f>
        <v/>
      </c>
    </row>
    <row r="730" spans="3:63" ht="20.100000000000001" customHeight="1" x14ac:dyDescent="0.25">
      <c r="C730" s="12"/>
      <c r="E730" s="141"/>
      <c r="F730" s="141"/>
      <c r="P730" s="156"/>
      <c r="R730" s="174"/>
      <c r="S730" s="174"/>
      <c r="W730" s="175"/>
      <c r="X730" s="173"/>
      <c r="AC730" s="156">
        <v>1</v>
      </c>
      <c r="AD730" s="150">
        <f t="shared" si="79"/>
        <v>-3.996</v>
      </c>
      <c r="AE730" s="174">
        <f t="shared" si="80"/>
        <v>1.3598764346857444E-4</v>
      </c>
      <c r="AF730" s="174">
        <f t="shared" si="81"/>
        <v>3.2210866790657701E-5</v>
      </c>
      <c r="AG730" s="150">
        <f t="shared" ref="AG730:AG793" si="86">IF(OR(AF730&lt;$AH$725,AF730&gt;$AH$726),AE730,"")</f>
        <v>1.3598764346857444E-4</v>
      </c>
      <c r="AH730" s="150" t="str">
        <f t="shared" ref="AH730:AH793" si="87">IF(AND(AF730&gt;$AH$725,AF730&lt;$AH$726),AE730,"")</f>
        <v/>
      </c>
      <c r="AI730" s="150" t="str">
        <f t="shared" si="82"/>
        <v/>
      </c>
      <c r="AJ730" s="173">
        <f t="shared" si="83"/>
        <v>0</v>
      </c>
      <c r="AK730" s="173" t="str">
        <f t="shared" si="84"/>
        <v/>
      </c>
      <c r="AL730" s="173" t="str">
        <f t="shared" si="85"/>
        <v/>
      </c>
    </row>
    <row r="731" spans="3:63" ht="20.100000000000001" customHeight="1" x14ac:dyDescent="0.25">
      <c r="C731" s="12"/>
      <c r="E731" s="141"/>
      <c r="F731" s="141"/>
      <c r="P731" s="156"/>
      <c r="R731" s="174"/>
      <c r="S731" s="174"/>
      <c r="W731" s="175"/>
      <c r="X731" s="173"/>
      <c r="AC731" s="156">
        <v>2</v>
      </c>
      <c r="AD731" s="150">
        <f t="shared" si="79"/>
        <v>-3.992</v>
      </c>
      <c r="AE731" s="174">
        <f t="shared" si="80"/>
        <v>1.3817762908630173E-4</v>
      </c>
      <c r="AF731" s="174">
        <f t="shared" si="81"/>
        <v>3.2759186404502981E-5</v>
      </c>
      <c r="AG731" s="150">
        <f t="shared" si="86"/>
        <v>1.3817762908630173E-4</v>
      </c>
      <c r="AH731" s="150" t="str">
        <f t="shared" si="87"/>
        <v/>
      </c>
      <c r="AI731" s="150" t="str">
        <f t="shared" si="82"/>
        <v/>
      </c>
      <c r="AJ731" s="173">
        <f t="shared" si="83"/>
        <v>0</v>
      </c>
      <c r="AK731" s="173" t="str">
        <f t="shared" si="84"/>
        <v/>
      </c>
      <c r="AL731" s="173" t="str">
        <f t="shared" si="85"/>
        <v/>
      </c>
    </row>
    <row r="732" spans="3:63" ht="20.100000000000001" customHeight="1" x14ac:dyDescent="0.25">
      <c r="C732" s="12"/>
      <c r="E732" s="141"/>
      <c r="F732" s="141"/>
      <c r="P732" s="156"/>
      <c r="R732" s="174"/>
      <c r="S732" s="174"/>
      <c r="W732" s="175"/>
      <c r="X732" s="173"/>
      <c r="AC732" s="156">
        <v>3</v>
      </c>
      <c r="AD732" s="150">
        <f t="shared" si="79"/>
        <v>-3.988</v>
      </c>
      <c r="AE732" s="174">
        <f t="shared" si="80"/>
        <v>1.4040063645821442E-4</v>
      </c>
      <c r="AF732" s="174">
        <f t="shared" si="81"/>
        <v>3.3316331852099976E-5</v>
      </c>
      <c r="AG732" s="150">
        <f t="shared" si="86"/>
        <v>1.4040063645821442E-4</v>
      </c>
      <c r="AH732" s="150" t="str">
        <f t="shared" si="87"/>
        <v/>
      </c>
      <c r="AI732" s="150" t="str">
        <f t="shared" si="82"/>
        <v/>
      </c>
      <c r="AJ732" s="173">
        <f t="shared" si="83"/>
        <v>0</v>
      </c>
      <c r="AK732" s="173" t="str">
        <f t="shared" si="84"/>
        <v/>
      </c>
      <c r="AL732" s="173" t="str">
        <f t="shared" si="85"/>
        <v/>
      </c>
    </row>
    <row r="733" spans="3:63" ht="20.100000000000001" customHeight="1" x14ac:dyDescent="0.25">
      <c r="C733" s="12"/>
      <c r="E733" s="141"/>
      <c r="F733" s="141"/>
      <c r="P733" s="156"/>
      <c r="R733" s="174"/>
      <c r="S733" s="174"/>
      <c r="W733" s="175"/>
      <c r="X733" s="173"/>
      <c r="AC733" s="156">
        <v>4</v>
      </c>
      <c r="AD733" s="150">
        <f t="shared" si="79"/>
        <v>-3.984</v>
      </c>
      <c r="AE733" s="174">
        <f t="shared" si="80"/>
        <v>1.4265712513176652E-4</v>
      </c>
      <c r="AF733" s="174">
        <f t="shared" si="81"/>
        <v>3.3882436137647771E-5</v>
      </c>
      <c r="AG733" s="150">
        <f t="shared" si="86"/>
        <v>1.4265712513176652E-4</v>
      </c>
      <c r="AH733" s="150" t="str">
        <f t="shared" si="87"/>
        <v/>
      </c>
      <c r="AI733" s="150" t="str">
        <f t="shared" si="82"/>
        <v/>
      </c>
      <c r="AJ733" s="173">
        <f t="shared" si="83"/>
        <v>0</v>
      </c>
      <c r="AK733" s="173" t="str">
        <f t="shared" si="84"/>
        <v/>
      </c>
      <c r="AL733" s="173" t="str">
        <f t="shared" si="85"/>
        <v/>
      </c>
    </row>
    <row r="734" spans="3:63" ht="20.100000000000001" customHeight="1" x14ac:dyDescent="0.25">
      <c r="C734" s="12"/>
      <c r="E734" s="141"/>
      <c r="F734" s="141"/>
      <c r="P734" s="156"/>
      <c r="R734" s="174"/>
      <c r="S734" s="174"/>
      <c r="W734" s="175"/>
      <c r="X734" s="173"/>
      <c r="AC734" s="156">
        <v>5</v>
      </c>
      <c r="AD734" s="150">
        <f t="shared" si="79"/>
        <v>-3.98</v>
      </c>
      <c r="AE734" s="174">
        <f t="shared" si="80"/>
        <v>1.4494756042389106E-4</v>
      </c>
      <c r="AF734" s="174">
        <f t="shared" si="81"/>
        <v>3.4457634115053068E-5</v>
      </c>
      <c r="AG734" s="150">
        <f t="shared" si="86"/>
        <v>1.4494756042389106E-4</v>
      </c>
      <c r="AH734" s="150" t="str">
        <f t="shared" si="87"/>
        <v/>
      </c>
      <c r="AI734" s="150" t="str">
        <f t="shared" si="82"/>
        <v/>
      </c>
      <c r="AJ734" s="173">
        <f t="shared" si="83"/>
        <v>0</v>
      </c>
      <c r="AK734" s="173" t="str">
        <f t="shared" si="84"/>
        <v/>
      </c>
      <c r="AL734" s="173" t="str">
        <f t="shared" si="85"/>
        <v/>
      </c>
    </row>
    <row r="735" spans="3:63" ht="20.100000000000001" customHeight="1" x14ac:dyDescent="0.25">
      <c r="C735" s="12"/>
      <c r="E735" s="141"/>
      <c r="F735" s="141"/>
      <c r="P735" s="156"/>
      <c r="R735" s="174"/>
      <c r="S735" s="174"/>
      <c r="W735" s="175"/>
      <c r="X735" s="173"/>
      <c r="AC735" s="156">
        <v>6</v>
      </c>
      <c r="AD735" s="150">
        <f t="shared" si="79"/>
        <v>-3.976</v>
      </c>
      <c r="AE735" s="174">
        <f t="shared" si="80"/>
        <v>1.4727241348370685E-4</v>
      </c>
      <c r="AF735" s="174">
        <f t="shared" si="81"/>
        <v>3.5042062511133837E-5</v>
      </c>
      <c r="AG735" s="150">
        <f t="shared" si="86"/>
        <v>1.4727241348370685E-4</v>
      </c>
      <c r="AH735" s="150" t="str">
        <f t="shared" si="87"/>
        <v/>
      </c>
      <c r="AI735" s="150" t="str">
        <f t="shared" si="82"/>
        <v/>
      </c>
      <c r="AJ735" s="173">
        <f t="shared" si="83"/>
        <v>0</v>
      </c>
      <c r="AK735" s="173" t="str">
        <f t="shared" si="84"/>
        <v/>
      </c>
      <c r="AL735" s="173" t="str">
        <f t="shared" si="85"/>
        <v/>
      </c>
      <c r="AM735" s="173"/>
      <c r="AN735" s="173"/>
      <c r="AO735" s="173"/>
      <c r="AP735" s="173"/>
      <c r="AQ735" s="173"/>
      <c r="AR735" s="173"/>
      <c r="AS735" s="173"/>
      <c r="AT735" s="176"/>
      <c r="AU735" s="154"/>
      <c r="AV735" s="153"/>
      <c r="AW735" s="177"/>
      <c r="AX735" s="178"/>
      <c r="AY735" s="179"/>
      <c r="AZ735" s="179"/>
      <c r="BA735" s="180"/>
      <c r="BB735" s="180"/>
      <c r="BC735" s="155"/>
      <c r="BE735" s="154"/>
      <c r="BF735" s="153"/>
      <c r="BG735" s="153"/>
      <c r="BH735" s="153"/>
      <c r="BI735" s="153"/>
      <c r="BJ735" s="153"/>
      <c r="BK735" s="153"/>
    </row>
    <row r="736" spans="3:63" ht="20.100000000000001" customHeight="1" x14ac:dyDescent="0.25">
      <c r="C736" s="12"/>
      <c r="E736" s="141"/>
      <c r="F736" s="141"/>
      <c r="P736" s="156"/>
      <c r="R736" s="174"/>
      <c r="S736" s="174"/>
      <c r="W736" s="175"/>
      <c r="X736" s="173"/>
      <c r="AC736" s="156">
        <v>7</v>
      </c>
      <c r="AD736" s="150">
        <f t="shared" si="79"/>
        <v>-3.972</v>
      </c>
      <c r="AE736" s="174">
        <f t="shared" si="80"/>
        <v>1.4963216135576216E-4</v>
      </c>
      <c r="AF736" s="174">
        <f t="shared" si="81"/>
        <v>3.5635859949074102E-5</v>
      </c>
      <c r="AG736" s="150">
        <f t="shared" si="86"/>
        <v>1.4963216135576216E-4</v>
      </c>
      <c r="AH736" s="150" t="str">
        <f t="shared" si="87"/>
        <v/>
      </c>
      <c r="AI736" s="150" t="str">
        <f t="shared" si="82"/>
        <v/>
      </c>
      <c r="AJ736" s="173">
        <f t="shared" si="83"/>
        <v>0</v>
      </c>
      <c r="AK736" s="173" t="str">
        <f t="shared" si="84"/>
        <v/>
      </c>
      <c r="AL736" s="173" t="str">
        <f t="shared" si="85"/>
        <v/>
      </c>
      <c r="AM736" s="173"/>
      <c r="AN736" s="173"/>
      <c r="AO736" s="173"/>
      <c r="AP736" s="173"/>
      <c r="AQ736" s="173"/>
      <c r="AR736" s="173"/>
      <c r="AS736" s="173"/>
      <c r="AT736" s="176"/>
      <c r="AU736" s="154"/>
      <c r="AV736" s="153"/>
      <c r="AW736" s="177"/>
      <c r="AX736" s="178"/>
      <c r="AY736" s="179"/>
      <c r="AZ736" s="179"/>
      <c r="BA736" s="180"/>
      <c r="BB736" s="180"/>
      <c r="BC736" s="155"/>
      <c r="BE736" s="154"/>
      <c r="BF736" s="153"/>
      <c r="BG736" s="153"/>
      <c r="BH736" s="153"/>
      <c r="BI736" s="153"/>
      <c r="BJ736" s="153"/>
      <c r="BK736" s="153"/>
    </row>
    <row r="737" spans="3:63" ht="20.100000000000001" customHeight="1" x14ac:dyDescent="0.25">
      <c r="C737" s="12"/>
      <c r="E737" s="141"/>
      <c r="F737" s="141"/>
      <c r="P737" s="156"/>
      <c r="R737" s="174"/>
      <c r="S737" s="174"/>
      <c r="W737" s="175"/>
      <c r="X737" s="173"/>
      <c r="AC737" s="156">
        <v>8</v>
      </c>
      <c r="AD737" s="150">
        <f t="shared" si="79"/>
        <v>-3.968</v>
      </c>
      <c r="AE737" s="174">
        <f t="shared" si="80"/>
        <v>1.5202728704381778E-4</v>
      </c>
      <c r="AF737" s="174">
        <f t="shared" si="81"/>
        <v>3.6239166972133497E-5</v>
      </c>
      <c r="AG737" s="150">
        <f t="shared" si="86"/>
        <v>1.5202728704381778E-4</v>
      </c>
      <c r="AH737" s="150" t="str">
        <f t="shared" si="87"/>
        <v/>
      </c>
      <c r="AI737" s="150" t="str">
        <f t="shared" si="82"/>
        <v/>
      </c>
      <c r="AJ737" s="173">
        <f t="shared" si="83"/>
        <v>0</v>
      </c>
      <c r="AK737" s="173" t="str">
        <f t="shared" si="84"/>
        <v/>
      </c>
      <c r="AL737" s="173" t="str">
        <f t="shared" si="85"/>
        <v/>
      </c>
      <c r="AM737" s="173"/>
      <c r="AN737" s="173"/>
      <c r="AO737" s="173"/>
      <c r="AP737" s="173"/>
      <c r="AQ737" s="173"/>
      <c r="AR737" s="173"/>
      <c r="AS737" s="173"/>
      <c r="AT737" s="176"/>
      <c r="AU737" s="154"/>
      <c r="AV737" s="153"/>
      <c r="AW737" s="177"/>
      <c r="AX737" s="178"/>
      <c r="AY737" s="179"/>
      <c r="AZ737" s="179"/>
      <c r="BA737" s="180"/>
      <c r="BB737" s="180"/>
      <c r="BC737" s="155"/>
      <c r="BE737" s="154"/>
      <c r="BF737" s="153"/>
      <c r="BG737" s="153"/>
      <c r="BH737" s="153"/>
      <c r="BI737" s="153"/>
      <c r="BJ737" s="153"/>
      <c r="BK737" s="153"/>
    </row>
    <row r="738" spans="3:63" ht="20.100000000000001" customHeight="1" x14ac:dyDescent="0.25">
      <c r="C738" s="12"/>
      <c r="E738" s="141"/>
      <c r="F738" s="141"/>
      <c r="P738" s="156"/>
      <c r="R738" s="174"/>
      <c r="S738" s="174"/>
      <c r="W738" s="175"/>
      <c r="X738" s="173"/>
      <c r="AC738" s="156">
        <v>9</v>
      </c>
      <c r="AD738" s="150">
        <f t="shared" si="79"/>
        <v>-3.964</v>
      </c>
      <c r="AE738" s="174">
        <f t="shared" si="80"/>
        <v>1.544582795751724E-4</v>
      </c>
      <c r="AF738" s="174">
        <f t="shared" si="81"/>
        <v>3.685212606761184E-5</v>
      </c>
      <c r="AG738" s="150">
        <f t="shared" si="86"/>
        <v>1.544582795751724E-4</v>
      </c>
      <c r="AH738" s="150" t="str">
        <f t="shared" si="87"/>
        <v/>
      </c>
      <c r="AI738" s="150" t="str">
        <f t="shared" si="82"/>
        <v/>
      </c>
      <c r="AJ738" s="173">
        <f t="shared" si="83"/>
        <v>0</v>
      </c>
      <c r="AK738" s="173" t="str">
        <f t="shared" si="84"/>
        <v/>
      </c>
      <c r="AL738" s="173" t="str">
        <f t="shared" si="85"/>
        <v/>
      </c>
      <c r="AM738" s="173"/>
      <c r="AN738" s="173"/>
      <c r="AO738" s="173"/>
      <c r="AP738" s="173"/>
      <c r="AQ738" s="173"/>
      <c r="AR738" s="173"/>
      <c r="AS738" s="173"/>
      <c r="AT738" s="176"/>
      <c r="AU738" s="154"/>
      <c r="AV738" s="153"/>
      <c r="AW738" s="177"/>
      <c r="AX738" s="178"/>
      <c r="AY738" s="179"/>
      <c r="AZ738" s="179"/>
      <c r="BA738" s="180"/>
      <c r="BB738" s="180"/>
      <c r="BC738" s="155"/>
      <c r="BE738" s="154"/>
      <c r="BF738" s="153"/>
      <c r="BG738" s="153"/>
      <c r="BH738" s="153"/>
      <c r="BI738" s="153"/>
      <c r="BJ738" s="153"/>
      <c r="BK738" s="153"/>
    </row>
    <row r="739" spans="3:63" ht="20.100000000000001" customHeight="1" x14ac:dyDescent="0.25">
      <c r="C739" s="12"/>
      <c r="E739" s="141"/>
      <c r="F739" s="141"/>
      <c r="P739" s="156"/>
      <c r="R739" s="174"/>
      <c r="S739" s="174"/>
      <c r="W739" s="175"/>
      <c r="X739" s="173"/>
      <c r="AC739" s="156">
        <v>10</v>
      </c>
      <c r="AD739" s="150">
        <f t="shared" si="79"/>
        <v>-3.96</v>
      </c>
      <c r="AE739" s="174">
        <f t="shared" si="80"/>
        <v>1.5692563406553226E-4</v>
      </c>
      <c r="AF739" s="174">
        <f t="shared" si="81"/>
        <v>3.747488169107341E-5</v>
      </c>
      <c r="AG739" s="150">
        <f t="shared" si="86"/>
        <v>1.5692563406553226E-4</v>
      </c>
      <c r="AH739" s="150" t="str">
        <f t="shared" si="87"/>
        <v/>
      </c>
      <c r="AI739" s="150" t="str">
        <f t="shared" si="82"/>
        <v/>
      </c>
      <c r="AJ739" s="173">
        <f t="shared" si="83"/>
        <v>0</v>
      </c>
      <c r="AK739" s="173" t="str">
        <f t="shared" si="84"/>
        <v/>
      </c>
      <c r="AL739" s="173" t="str">
        <f t="shared" si="85"/>
        <v/>
      </c>
      <c r="AM739" s="173"/>
      <c r="AN739" s="173"/>
      <c r="AO739" s="173"/>
      <c r="AP739" s="173"/>
      <c r="AQ739" s="173"/>
      <c r="AR739" s="173"/>
      <c r="AS739" s="173"/>
      <c r="AT739" s="176"/>
      <c r="AU739" s="154"/>
      <c r="AV739" s="153"/>
      <c r="AW739" s="177"/>
      <c r="AX739" s="178"/>
      <c r="AY739" s="179"/>
      <c r="AZ739" s="179"/>
      <c r="BA739" s="180"/>
      <c r="BB739" s="180"/>
      <c r="BC739" s="155"/>
      <c r="BE739" s="154"/>
      <c r="BF739" s="153"/>
      <c r="BG739" s="153"/>
      <c r="BH739" s="153"/>
      <c r="BI739" s="153"/>
      <c r="BJ739" s="153"/>
      <c r="BK739" s="153"/>
    </row>
    <row r="740" spans="3:63" ht="20.100000000000001" customHeight="1" x14ac:dyDescent="0.25">
      <c r="C740" s="12"/>
      <c r="E740" s="141"/>
      <c r="F740" s="141"/>
      <c r="P740" s="156"/>
      <c r="R740" s="174"/>
      <c r="S740" s="174"/>
      <c r="W740" s="175"/>
      <c r="X740" s="173"/>
      <c r="AC740" s="156">
        <v>11</v>
      </c>
      <c r="AD740" s="150">
        <f t="shared" si="79"/>
        <v>-3.956</v>
      </c>
      <c r="AE740" s="174">
        <f t="shared" si="80"/>
        <v>1.594298517844273E-4</v>
      </c>
      <c r="AF740" s="174">
        <f t="shared" si="81"/>
        <v>3.8107580290831079E-5</v>
      </c>
      <c r="AG740" s="150">
        <f t="shared" si="86"/>
        <v>1.594298517844273E-4</v>
      </c>
      <c r="AH740" s="150" t="str">
        <f t="shared" si="87"/>
        <v/>
      </c>
      <c r="AI740" s="150" t="str">
        <f t="shared" si="82"/>
        <v/>
      </c>
      <c r="AJ740" s="173">
        <f t="shared" si="83"/>
        <v>0</v>
      </c>
      <c r="AK740" s="173" t="str">
        <f t="shared" si="84"/>
        <v/>
      </c>
      <c r="AL740" s="173" t="str">
        <f t="shared" si="85"/>
        <v/>
      </c>
      <c r="AM740" s="173"/>
      <c r="AN740" s="173"/>
      <c r="AO740" s="173"/>
      <c r="AP740" s="173"/>
      <c r="AQ740" s="173"/>
      <c r="AR740" s="173"/>
      <c r="AS740" s="173"/>
      <c r="AT740" s="176"/>
      <c r="AU740" s="154"/>
      <c r="AV740" s="153"/>
      <c r="AW740" s="177"/>
      <c r="AX740" s="178"/>
      <c r="AY740" s="179"/>
      <c r="AZ740" s="179"/>
      <c r="BA740" s="180"/>
      <c r="BB740" s="180"/>
      <c r="BC740" s="155"/>
      <c r="BE740" s="154"/>
      <c r="BF740" s="153"/>
      <c r="BG740" s="153"/>
      <c r="BH740" s="153"/>
      <c r="BI740" s="153"/>
      <c r="BJ740" s="153"/>
      <c r="BK740" s="153"/>
    </row>
    <row r="741" spans="3:63" ht="20.100000000000001" customHeight="1" x14ac:dyDescent="0.25">
      <c r="C741" s="12"/>
      <c r="E741" s="141"/>
      <c r="F741" s="141"/>
      <c r="P741" s="156"/>
      <c r="R741" s="174"/>
      <c r="S741" s="174"/>
      <c r="W741" s="175"/>
      <c r="X741" s="173"/>
      <c r="AC741" s="156">
        <v>12</v>
      </c>
      <c r="AD741" s="150">
        <f t="shared" si="79"/>
        <v>-3.952</v>
      </c>
      <c r="AE741" s="174">
        <f t="shared" si="80"/>
        <v>1.6197144022117723E-4</v>
      </c>
      <c r="AF741" s="174">
        <f t="shared" si="81"/>
        <v>3.8750370332693202E-5</v>
      </c>
      <c r="AG741" s="150">
        <f t="shared" si="86"/>
        <v>1.6197144022117723E-4</v>
      </c>
      <c r="AH741" s="150" t="str">
        <f t="shared" si="87"/>
        <v/>
      </c>
      <c r="AI741" s="150" t="str">
        <f t="shared" si="82"/>
        <v/>
      </c>
      <c r="AJ741" s="173">
        <f t="shared" si="83"/>
        <v>0</v>
      </c>
      <c r="AK741" s="173" t="str">
        <f t="shared" si="84"/>
        <v/>
      </c>
      <c r="AL741" s="173" t="str">
        <f t="shared" si="85"/>
        <v/>
      </c>
      <c r="AM741" s="173"/>
      <c r="AN741" s="173"/>
      <c r="AO741" s="173"/>
      <c r="AP741" s="173"/>
      <c r="AQ741" s="173"/>
      <c r="AR741" s="173"/>
      <c r="AS741" s="173"/>
      <c r="AT741" s="176"/>
      <c r="AU741" s="154"/>
      <c r="AV741" s="153"/>
      <c r="AW741" s="177"/>
      <c r="AX741" s="178"/>
      <c r="AY741" s="179"/>
      <c r="AZ741" s="179"/>
      <c r="BA741" s="180"/>
      <c r="BB741" s="180"/>
      <c r="BC741" s="155"/>
      <c r="BE741" s="154"/>
      <c r="BF741" s="153"/>
      <c r="BG741" s="153"/>
      <c r="BH741" s="153"/>
      <c r="BI741" s="153"/>
      <c r="BJ741" s="153"/>
      <c r="BK741" s="153"/>
    </row>
    <row r="742" spans="3:63" ht="20.100000000000001" customHeight="1" x14ac:dyDescent="0.25">
      <c r="C742" s="12"/>
      <c r="E742" s="141"/>
      <c r="F742" s="141"/>
      <c r="P742" s="156"/>
      <c r="R742" s="174"/>
      <c r="S742" s="174"/>
      <c r="W742" s="175"/>
      <c r="X742" s="173"/>
      <c r="AC742" s="156">
        <v>13</v>
      </c>
      <c r="AD742" s="150">
        <f t="shared" si="79"/>
        <v>-3.948</v>
      </c>
      <c r="AE742" s="174">
        <f t="shared" si="80"/>
        <v>1.6455091315140881E-4</v>
      </c>
      <c r="AF742" s="174">
        <f t="shared" si="81"/>
        <v>3.9403402324976057E-5</v>
      </c>
      <c r="AG742" s="150">
        <f t="shared" si="86"/>
        <v>1.6455091315140881E-4</v>
      </c>
      <c r="AH742" s="150" t="str">
        <f t="shared" si="87"/>
        <v/>
      </c>
      <c r="AI742" s="150" t="str">
        <f t="shared" si="82"/>
        <v/>
      </c>
      <c r="AJ742" s="173">
        <f t="shared" si="83"/>
        <v>0</v>
      </c>
      <c r="AK742" s="173" t="str">
        <f t="shared" si="84"/>
        <v/>
      </c>
      <c r="AL742" s="173" t="str">
        <f t="shared" si="85"/>
        <v/>
      </c>
      <c r="AM742" s="173"/>
      <c r="AN742" s="173"/>
      <c r="AO742" s="173"/>
      <c r="AP742" s="173"/>
      <c r="AQ742" s="173"/>
      <c r="AR742" s="173"/>
      <c r="AS742" s="173"/>
      <c r="AT742" s="176"/>
      <c r="AU742" s="154"/>
      <c r="AV742" s="153"/>
      <c r="AW742" s="177"/>
      <c r="AX742" s="178"/>
      <c r="AY742" s="179"/>
      <c r="AZ742" s="179"/>
      <c r="BA742" s="180"/>
      <c r="BB742" s="180"/>
      <c r="BE742" s="154"/>
      <c r="BF742" s="153"/>
      <c r="BG742" s="153"/>
      <c r="BH742" s="153"/>
      <c r="BI742" s="153"/>
      <c r="BJ742" s="153"/>
      <c r="BK742" s="153"/>
    </row>
    <row r="743" spans="3:63" ht="20.100000000000001" customHeight="1" x14ac:dyDescent="0.25">
      <c r="C743" s="12"/>
      <c r="E743" s="141"/>
      <c r="F743" s="141"/>
      <c r="P743" s="156"/>
      <c r="R743" s="174"/>
      <c r="S743" s="174"/>
      <c r="W743" s="175"/>
      <c r="X743" s="173"/>
      <c r="AC743" s="156">
        <v>14</v>
      </c>
      <c r="AD743" s="150">
        <f t="shared" si="79"/>
        <v>-3.944</v>
      </c>
      <c r="AE743" s="174">
        <f t="shared" si="80"/>
        <v>1.671687907041271E-4</v>
      </c>
      <c r="AF743" s="174">
        <f t="shared" si="81"/>
        <v>4.0066828843782472E-5</v>
      </c>
      <c r="AG743" s="150">
        <f t="shared" si="86"/>
        <v>1.671687907041271E-4</v>
      </c>
      <c r="AH743" s="150" t="str">
        <f t="shared" si="87"/>
        <v/>
      </c>
      <c r="AI743" s="150" t="str">
        <f t="shared" si="82"/>
        <v/>
      </c>
      <c r="AJ743" s="173">
        <f t="shared" si="83"/>
        <v>0</v>
      </c>
      <c r="AK743" s="173" t="str">
        <f t="shared" si="84"/>
        <v/>
      </c>
      <c r="AL743" s="173" t="str">
        <f t="shared" si="85"/>
        <v/>
      </c>
      <c r="AM743" s="173"/>
      <c r="AN743" s="173"/>
      <c r="AO743" s="173"/>
      <c r="AP743" s="173"/>
      <c r="AQ743" s="173"/>
      <c r="AR743" s="173"/>
      <c r="AS743" s="173"/>
      <c r="AT743" s="153"/>
      <c r="AU743" s="154"/>
      <c r="AV743" s="153"/>
      <c r="AW743" s="177"/>
      <c r="AX743" s="178"/>
      <c r="AY743" s="179"/>
      <c r="AZ743" s="179"/>
      <c r="BA743" s="180"/>
      <c r="BB743" s="180"/>
      <c r="BC743" s="155"/>
      <c r="BE743" s="154"/>
      <c r="BF743" s="153"/>
      <c r="BG743" s="153"/>
      <c r="BH743" s="153"/>
      <c r="BI743" s="153"/>
      <c r="BJ743" s="153"/>
      <c r="BK743" s="153"/>
    </row>
    <row r="744" spans="3:63" ht="20.100000000000001" customHeight="1" x14ac:dyDescent="0.25">
      <c r="C744" s="12"/>
      <c r="E744" s="141"/>
      <c r="F744" s="141"/>
      <c r="P744" s="156"/>
      <c r="R744" s="174"/>
      <c r="S744" s="174"/>
      <c r="W744" s="175"/>
      <c r="X744" s="173"/>
      <c r="AC744" s="156">
        <v>15</v>
      </c>
      <c r="AD744" s="150">
        <f t="shared" si="79"/>
        <v>-3.94</v>
      </c>
      <c r="AE744" s="174">
        <f t="shared" si="80"/>
        <v>1.6982559942934359E-4</v>
      </c>
      <c r="AF744" s="174">
        <f t="shared" si="81"/>
        <v>4.0740804558550716E-5</v>
      </c>
      <c r="AG744" s="150">
        <f t="shared" si="86"/>
        <v>1.6982559942934359E-4</v>
      </c>
      <c r="AH744" s="150" t="str">
        <f t="shared" si="87"/>
        <v/>
      </c>
      <c r="AI744" s="150" t="str">
        <f t="shared" si="82"/>
        <v/>
      </c>
      <c r="AJ744" s="173">
        <f t="shared" si="83"/>
        <v>0</v>
      </c>
      <c r="AK744" s="173" t="str">
        <f t="shared" si="84"/>
        <v/>
      </c>
      <c r="AL744" s="173" t="str">
        <f t="shared" si="85"/>
        <v/>
      </c>
      <c r="AM744" s="173"/>
      <c r="AN744" s="173"/>
      <c r="AO744" s="173"/>
      <c r="AP744" s="173"/>
      <c r="AQ744" s="173"/>
      <c r="AR744" s="173"/>
      <c r="AS744" s="173"/>
      <c r="AT744" s="153"/>
      <c r="AU744" s="154"/>
      <c r="AV744" s="153"/>
      <c r="AW744" s="177"/>
      <c r="AX744" s="178"/>
      <c r="AY744" s="179"/>
      <c r="AZ744" s="179"/>
      <c r="BA744" s="180"/>
      <c r="BB744" s="180"/>
      <c r="BC744" s="155"/>
      <c r="BE744" s="154"/>
      <c r="BF744" s="153"/>
      <c r="BG744" s="153"/>
      <c r="BH744" s="153"/>
      <c r="BI744" s="153"/>
      <c r="BJ744" s="153"/>
      <c r="BK744" s="153"/>
    </row>
    <row r="745" spans="3:63" ht="20.100000000000001" customHeight="1" x14ac:dyDescent="0.25">
      <c r="C745" s="12"/>
      <c r="E745" s="141"/>
      <c r="F745" s="141"/>
      <c r="P745" s="156"/>
      <c r="R745" s="174"/>
      <c r="S745" s="174"/>
      <c r="W745" s="175"/>
      <c r="X745" s="173"/>
      <c r="AC745" s="156">
        <v>16</v>
      </c>
      <c r="AD745" s="150">
        <f t="shared" si="79"/>
        <v>-3.9359999999999999</v>
      </c>
      <c r="AE745" s="174">
        <f t="shared" si="80"/>
        <v>1.7252187236626288E-4</v>
      </c>
      <c r="AF745" s="174">
        <f t="shared" si="81"/>
        <v>4.1425486257874641E-5</v>
      </c>
      <c r="AG745" s="150">
        <f t="shared" si="86"/>
        <v>1.7252187236626288E-4</v>
      </c>
      <c r="AH745" s="150" t="str">
        <f t="shared" si="87"/>
        <v/>
      </c>
      <c r="AI745" s="150" t="str">
        <f t="shared" si="82"/>
        <v/>
      </c>
      <c r="AJ745" s="173">
        <f t="shared" si="83"/>
        <v>0</v>
      </c>
      <c r="AK745" s="173" t="str">
        <f t="shared" si="84"/>
        <v/>
      </c>
      <c r="AL745" s="173" t="str">
        <f t="shared" si="85"/>
        <v/>
      </c>
      <c r="AM745" s="173"/>
      <c r="AN745" s="173"/>
      <c r="AO745" s="173"/>
      <c r="AP745" s="173"/>
      <c r="AQ745" s="173"/>
      <c r="AR745" s="173"/>
      <c r="AS745" s="173"/>
      <c r="AT745" s="153"/>
      <c r="AU745" s="154"/>
      <c r="AV745" s="153"/>
      <c r="AW745" s="177"/>
      <c r="AX745" s="178"/>
      <c r="AY745" s="179"/>
      <c r="AZ745" s="179"/>
      <c r="BA745" s="180"/>
      <c r="BB745" s="180"/>
      <c r="BC745" s="155"/>
      <c r="BE745" s="154"/>
      <c r="BF745" s="153"/>
      <c r="BG745" s="153"/>
      <c r="BH745" s="153"/>
      <c r="BI745" s="153"/>
      <c r="BJ745" s="153"/>
      <c r="BK745" s="153"/>
    </row>
    <row r="746" spans="3:63" ht="20.100000000000001" customHeight="1" x14ac:dyDescent="0.25">
      <c r="C746" s="12"/>
      <c r="E746" s="141"/>
      <c r="F746" s="141"/>
      <c r="P746" s="156"/>
      <c r="R746" s="174"/>
      <c r="S746" s="174"/>
      <c r="W746" s="175"/>
      <c r="X746" s="173"/>
      <c r="AC746" s="156">
        <v>17</v>
      </c>
      <c r="AD746" s="150">
        <f t="shared" si="79"/>
        <v>-3.9319999999999999</v>
      </c>
      <c r="AE746" s="174">
        <f t="shared" si="80"/>
        <v>1.7525814911202982E-4</v>
      </c>
      <c r="AF746" s="174">
        <f t="shared" si="81"/>
        <v>4.2121032875598028E-5</v>
      </c>
      <c r="AG746" s="150">
        <f t="shared" si="86"/>
        <v>1.7525814911202982E-4</v>
      </c>
      <c r="AH746" s="150" t="str">
        <f t="shared" si="87"/>
        <v/>
      </c>
      <c r="AI746" s="150" t="str">
        <f t="shared" si="82"/>
        <v/>
      </c>
      <c r="AJ746" s="173">
        <f t="shared" si="83"/>
        <v>0</v>
      </c>
      <c r="AK746" s="173" t="str">
        <f t="shared" si="84"/>
        <v/>
      </c>
      <c r="AL746" s="173" t="str">
        <f t="shared" si="85"/>
        <v/>
      </c>
      <c r="AM746" s="173"/>
      <c r="AN746" s="173"/>
      <c r="AO746" s="173"/>
      <c r="AP746" s="173"/>
      <c r="AQ746" s="173"/>
      <c r="AR746" s="173"/>
      <c r="AS746" s="173"/>
      <c r="AT746" s="153"/>
      <c r="AU746" s="154"/>
      <c r="AV746" s="153"/>
      <c r="AW746" s="177"/>
      <c r="AX746" s="178"/>
      <c r="AY746" s="179"/>
      <c r="AZ746" s="179"/>
      <c r="BA746" s="180"/>
      <c r="BB746" s="180"/>
      <c r="BC746" s="155"/>
      <c r="BE746" s="154"/>
      <c r="BF746" s="153"/>
      <c r="BG746" s="153"/>
      <c r="BH746" s="153"/>
      <c r="BI746" s="153"/>
      <c r="BJ746" s="153"/>
      <c r="BK746" s="153"/>
    </row>
    <row r="747" spans="3:63" ht="20.100000000000001" customHeight="1" x14ac:dyDescent="0.25">
      <c r="C747" s="12"/>
      <c r="E747" s="141"/>
      <c r="F747" s="141"/>
      <c r="P747" s="156"/>
      <c r="R747" s="174"/>
      <c r="S747" s="174"/>
      <c r="W747" s="175"/>
      <c r="X747" s="173"/>
      <c r="AC747" s="156">
        <v>18</v>
      </c>
      <c r="AD747" s="150">
        <f t="shared" si="79"/>
        <v>-3.9279999999999999</v>
      </c>
      <c r="AE747" s="174">
        <f t="shared" si="80"/>
        <v>1.7803497589104022E-4</v>
      </c>
      <c r="AF747" s="174">
        <f t="shared" si="81"/>
        <v>4.2827605517184267E-5</v>
      </c>
      <c r="AG747" s="150">
        <f t="shared" si="86"/>
        <v>1.7803497589104022E-4</v>
      </c>
      <c r="AH747" s="150" t="str">
        <f t="shared" si="87"/>
        <v/>
      </c>
      <c r="AI747" s="150" t="str">
        <f t="shared" si="82"/>
        <v/>
      </c>
      <c r="AJ747" s="173">
        <f t="shared" si="83"/>
        <v>0</v>
      </c>
      <c r="AK747" s="173" t="str">
        <f t="shared" si="84"/>
        <v/>
      </c>
      <c r="AL747" s="173" t="str">
        <f t="shared" si="85"/>
        <v/>
      </c>
      <c r="AM747" s="173"/>
      <c r="AN747" s="173"/>
      <c r="AO747" s="173"/>
      <c r="AP747" s="173"/>
      <c r="AQ747" s="173"/>
      <c r="AR747" s="173"/>
      <c r="AS747" s="173"/>
      <c r="AT747" s="153"/>
      <c r="AU747" s="154"/>
      <c r="AV747" s="153"/>
      <c r="AW747" s="177"/>
      <c r="AX747" s="178"/>
      <c r="AY747" s="179"/>
      <c r="AZ747" s="179"/>
      <c r="BA747" s="180"/>
      <c r="BB747" s="180"/>
      <c r="BC747" s="155"/>
      <c r="BE747" s="154"/>
      <c r="BF747" s="153"/>
      <c r="BG747" s="153"/>
      <c r="BH747" s="153"/>
      <c r="BI747" s="153"/>
      <c r="BJ747" s="153"/>
      <c r="BK747" s="153"/>
    </row>
    <row r="748" spans="3:63" ht="20.100000000000001" customHeight="1" x14ac:dyDescent="0.25">
      <c r="C748" s="12"/>
      <c r="E748" s="141"/>
      <c r="F748" s="141"/>
      <c r="P748" s="156"/>
      <c r="R748" s="174"/>
      <c r="S748" s="174"/>
      <c r="W748" s="175"/>
      <c r="X748" s="173"/>
      <c r="AC748" s="156">
        <v>19</v>
      </c>
      <c r="AD748" s="150">
        <f t="shared" si="79"/>
        <v>-3.9239999999999999</v>
      </c>
      <c r="AE748" s="174">
        <f t="shared" si="80"/>
        <v>1.8085290562481758E-4</v>
      </c>
      <c r="AF748" s="174">
        <f t="shared" si="81"/>
        <v>4.3545367486365296E-5</v>
      </c>
      <c r="AG748" s="150">
        <f t="shared" si="86"/>
        <v>1.8085290562481758E-4</v>
      </c>
      <c r="AH748" s="150" t="str">
        <f t="shared" si="87"/>
        <v/>
      </c>
      <c r="AI748" s="150" t="str">
        <f t="shared" si="82"/>
        <v/>
      </c>
      <c r="AJ748" s="173">
        <f t="shared" si="83"/>
        <v>0</v>
      </c>
      <c r="AK748" s="173" t="str">
        <f t="shared" si="84"/>
        <v/>
      </c>
      <c r="AL748" s="173" t="str">
        <f t="shared" si="85"/>
        <v/>
      </c>
      <c r="AM748" s="173"/>
      <c r="AN748" s="173"/>
      <c r="AO748" s="173"/>
      <c r="AP748" s="173"/>
      <c r="AQ748" s="173"/>
      <c r="AR748" s="173"/>
      <c r="AS748" s="173"/>
      <c r="AT748" s="153"/>
      <c r="AU748" s="154"/>
      <c r="AV748" s="153"/>
      <c r="AW748" s="177"/>
      <c r="AX748" s="178"/>
      <c r="AY748" s="179"/>
      <c r="AZ748" s="179"/>
      <c r="BA748" s="180"/>
      <c r="BB748" s="180"/>
      <c r="BC748" s="155"/>
      <c r="BE748" s="154"/>
      <c r="BF748" s="153"/>
      <c r="BG748" s="153"/>
      <c r="BH748" s="153"/>
      <c r="BI748" s="153"/>
      <c r="BJ748" s="153"/>
      <c r="BK748" s="153"/>
    </row>
    <row r="749" spans="3:63" ht="20.100000000000001" customHeight="1" x14ac:dyDescent="0.25">
      <c r="C749" s="12"/>
      <c r="E749" s="141"/>
      <c r="F749" s="141"/>
      <c r="P749" s="156"/>
      <c r="R749" s="174"/>
      <c r="S749" s="174"/>
      <c r="W749" s="175"/>
      <c r="X749" s="173"/>
      <c r="AC749" s="156">
        <v>20</v>
      </c>
      <c r="AD749" s="150">
        <f t="shared" si="79"/>
        <v>-3.92</v>
      </c>
      <c r="AE749" s="174">
        <f t="shared" si="80"/>
        <v>1.8371249800245711E-4</v>
      </c>
      <c r="AF749" s="174">
        <f t="shared" si="81"/>
        <v>4.4274484312070743E-5</v>
      </c>
      <c r="AG749" s="150">
        <f t="shared" si="86"/>
        <v>1.8371249800245711E-4</v>
      </c>
      <c r="AH749" s="150" t="str">
        <f t="shared" si="87"/>
        <v/>
      </c>
      <c r="AI749" s="150" t="str">
        <f t="shared" si="82"/>
        <v/>
      </c>
      <c r="AJ749" s="173">
        <f t="shared" si="83"/>
        <v>0</v>
      </c>
      <c r="AK749" s="173" t="str">
        <f t="shared" si="84"/>
        <v/>
      </c>
      <c r="AL749" s="173" t="str">
        <f t="shared" si="85"/>
        <v/>
      </c>
      <c r="AM749" s="173"/>
      <c r="AN749" s="173"/>
      <c r="AO749" s="173"/>
      <c r="AP749" s="173"/>
      <c r="AQ749" s="173"/>
      <c r="AR749" s="173"/>
      <c r="AS749" s="173"/>
      <c r="AT749" s="153"/>
      <c r="AU749" s="154"/>
      <c r="AV749" s="153"/>
      <c r="AW749" s="177"/>
      <c r="AX749" s="178"/>
      <c r="AY749" s="179"/>
      <c r="AZ749" s="179"/>
      <c r="BA749" s="180"/>
      <c r="BB749" s="180"/>
      <c r="BC749" s="155"/>
      <c r="BF749" s="150">
        <v>0</v>
      </c>
      <c r="BH749" s="150" t="s">
        <v>69</v>
      </c>
      <c r="BI749" s="150">
        <v>5000</v>
      </c>
      <c r="BK749" s="150" t="s">
        <v>71</v>
      </c>
    </row>
    <row r="750" spans="3:63" ht="20.100000000000001" customHeight="1" x14ac:dyDescent="0.25">
      <c r="C750" s="12"/>
      <c r="E750" s="141"/>
      <c r="F750" s="141"/>
      <c r="P750" s="156"/>
      <c r="R750" s="174"/>
      <c r="S750" s="174"/>
      <c r="W750" s="175"/>
      <c r="X750" s="173"/>
      <c r="AC750" s="156">
        <v>21</v>
      </c>
      <c r="AD750" s="150">
        <f t="shared" si="79"/>
        <v>-3.9159999999999999</v>
      </c>
      <c r="AE750" s="174">
        <f t="shared" si="80"/>
        <v>1.8661431955163842E-4</v>
      </c>
      <c r="AF750" s="174">
        <f t="shared" si="81"/>
        <v>4.5015123775639825E-5</v>
      </c>
      <c r="AG750" s="150">
        <f t="shared" si="86"/>
        <v>1.8661431955163842E-4</v>
      </c>
      <c r="AH750" s="150" t="str">
        <f t="shared" si="87"/>
        <v/>
      </c>
      <c r="AI750" s="150" t="str">
        <f t="shared" si="82"/>
        <v/>
      </c>
      <c r="AJ750" s="173">
        <f t="shared" si="83"/>
        <v>0</v>
      </c>
      <c r="AK750" s="173" t="str">
        <f t="shared" si="84"/>
        <v/>
      </c>
      <c r="AL750" s="173" t="str">
        <f t="shared" si="85"/>
        <v/>
      </c>
      <c r="AM750" s="173"/>
      <c r="AN750" s="173"/>
      <c r="AO750" s="173"/>
      <c r="AP750" s="173"/>
      <c r="AQ750" s="173"/>
      <c r="AR750" s="173"/>
      <c r="AS750" s="173"/>
      <c r="AT750" s="153"/>
      <c r="AU750" s="154"/>
      <c r="AV750" s="153"/>
      <c r="AW750" s="177"/>
      <c r="AX750" s="178"/>
      <c r="AY750" s="179"/>
      <c r="AZ750" s="179"/>
      <c r="BA750" s="180"/>
      <c r="BB750" s="180"/>
      <c r="BC750" s="155"/>
      <c r="BF750" s="150">
        <v>32</v>
      </c>
      <c r="BH750" s="150" t="s">
        <v>67</v>
      </c>
      <c r="BI750" s="181">
        <f>(BF750-BF749)/BI749</f>
        <v>6.4000000000000003E-3</v>
      </c>
      <c r="BK750" s="150" t="s">
        <v>72</v>
      </c>
    </row>
    <row r="751" spans="3:63" ht="20.100000000000001" customHeight="1" x14ac:dyDescent="0.25">
      <c r="C751" s="12"/>
      <c r="E751" s="141"/>
      <c r="F751" s="141"/>
      <c r="P751" s="156"/>
      <c r="R751" s="174"/>
      <c r="S751" s="174"/>
      <c r="W751" s="175"/>
      <c r="X751" s="173"/>
      <c r="AC751" s="156">
        <v>22</v>
      </c>
      <c r="AD751" s="150">
        <f t="shared" si="79"/>
        <v>-3.9119999999999999</v>
      </c>
      <c r="AE751" s="174">
        <f t="shared" si="80"/>
        <v>1.8955894371021315E-4</v>
      </c>
      <c r="AF751" s="174">
        <f t="shared" si="81"/>
        <v>4.5767455938319316E-5</v>
      </c>
      <c r="AG751" s="150">
        <f t="shared" si="86"/>
        <v>1.8955894371021315E-4</v>
      </c>
      <c r="AH751" s="150" t="str">
        <f t="shared" si="87"/>
        <v/>
      </c>
      <c r="AI751" s="150" t="str">
        <f t="shared" si="82"/>
        <v/>
      </c>
      <c r="AJ751" s="173">
        <f t="shared" si="83"/>
        <v>0</v>
      </c>
      <c r="AK751" s="173" t="str">
        <f t="shared" si="84"/>
        <v/>
      </c>
      <c r="AL751" s="173" t="str">
        <f t="shared" si="85"/>
        <v/>
      </c>
      <c r="AM751" s="173"/>
      <c r="AN751" s="173"/>
      <c r="AO751" s="173"/>
      <c r="AP751" s="173"/>
      <c r="AQ751" s="173"/>
      <c r="AR751" s="173"/>
      <c r="AS751" s="173"/>
      <c r="AT751" s="153"/>
      <c r="AU751" s="154"/>
      <c r="AV751" s="153"/>
      <c r="AW751" s="177"/>
      <c r="AX751" s="178"/>
      <c r="AY751" s="179"/>
      <c r="AZ751" s="179"/>
      <c r="BA751" s="180"/>
      <c r="BB751" s="180"/>
      <c r="BC751" s="155"/>
    </row>
    <row r="752" spans="3:63" ht="20.100000000000001" customHeight="1" x14ac:dyDescent="0.25">
      <c r="C752" s="12"/>
      <c r="E752" s="141"/>
      <c r="F752" s="141"/>
      <c r="P752" s="156"/>
      <c r="R752" s="174"/>
      <c r="S752" s="174"/>
      <c r="W752" s="175"/>
      <c r="X752" s="173"/>
      <c r="AC752" s="156">
        <v>23</v>
      </c>
      <c r="AD752" s="150">
        <f t="shared" si="79"/>
        <v>-3.9079999999999999</v>
      </c>
      <c r="AE752" s="174">
        <f t="shared" si="80"/>
        <v>1.9254695089836367E-4</v>
      </c>
      <c r="AF752" s="174">
        <f t="shared" si="81"/>
        <v>4.6531653169047453E-5</v>
      </c>
      <c r="AG752" s="150">
        <f t="shared" si="86"/>
        <v>1.9254695089836367E-4</v>
      </c>
      <c r="AH752" s="150" t="str">
        <f t="shared" si="87"/>
        <v/>
      </c>
      <c r="AI752" s="150" t="str">
        <f t="shared" si="82"/>
        <v/>
      </c>
      <c r="AJ752" s="173">
        <f t="shared" si="83"/>
        <v>0</v>
      </c>
      <c r="AK752" s="173" t="str">
        <f t="shared" si="84"/>
        <v/>
      </c>
      <c r="AL752" s="173" t="str">
        <f t="shared" si="85"/>
        <v/>
      </c>
      <c r="AM752" s="173"/>
      <c r="AN752" s="173"/>
      <c r="AO752" s="173"/>
      <c r="AP752" s="173"/>
      <c r="AQ752" s="173"/>
      <c r="AR752" s="173"/>
      <c r="AS752" s="173"/>
      <c r="AT752" s="153"/>
      <c r="AU752" s="154"/>
      <c r="AV752" s="153"/>
      <c r="AW752" s="177"/>
      <c r="AX752" s="178"/>
      <c r="AY752" s="179"/>
      <c r="AZ752" s="179"/>
      <c r="BA752" s="180"/>
      <c r="BB752" s="180"/>
      <c r="BE752" s="150" t="s">
        <v>349</v>
      </c>
      <c r="BF752" s="150" t="s">
        <v>110</v>
      </c>
      <c r="BG752" s="150" t="s">
        <v>350</v>
      </c>
      <c r="BH752" s="150" t="s">
        <v>354</v>
      </c>
      <c r="BI752" s="150" t="s">
        <v>353</v>
      </c>
      <c r="BJ752" s="150" t="s">
        <v>355</v>
      </c>
    </row>
    <row r="753" spans="3:62" ht="20.100000000000001" customHeight="1" x14ac:dyDescent="0.25">
      <c r="C753" s="12"/>
      <c r="E753" s="141"/>
      <c r="F753" s="141"/>
      <c r="P753" s="156"/>
      <c r="R753" s="174"/>
      <c r="S753" s="174"/>
      <c r="W753" s="175"/>
      <c r="X753" s="173"/>
      <c r="AC753" s="156">
        <v>24</v>
      </c>
      <c r="AD753" s="150">
        <f t="shared" si="79"/>
        <v>-3.9039999999999999</v>
      </c>
      <c r="AE753" s="174">
        <f t="shared" si="80"/>
        <v>1.9557892859133955E-4</v>
      </c>
      <c r="AF753" s="174">
        <f t="shared" si="81"/>
        <v>4.7307890172529228E-5</v>
      </c>
      <c r="AG753" s="150">
        <f t="shared" si="86"/>
        <v>1.9557892859133955E-4</v>
      </c>
      <c r="AH753" s="150" t="str">
        <f t="shared" si="87"/>
        <v/>
      </c>
      <c r="AI753" s="150" t="str">
        <f t="shared" si="82"/>
        <v/>
      </c>
      <c r="AJ753" s="173">
        <f t="shared" si="83"/>
        <v>0</v>
      </c>
      <c r="AK753" s="173" t="str">
        <f t="shared" si="84"/>
        <v/>
      </c>
      <c r="AL753" s="173" t="str">
        <f t="shared" si="85"/>
        <v/>
      </c>
      <c r="AM753" s="173"/>
      <c r="AN753" s="173"/>
      <c r="AO753" s="173"/>
      <c r="AP753" s="173"/>
      <c r="AQ753" s="173"/>
      <c r="AR753" s="173"/>
      <c r="AS753" s="173"/>
      <c r="AT753" s="153"/>
      <c r="AU753" s="154"/>
      <c r="AV753" s="153"/>
      <c r="AW753" s="177"/>
      <c r="AX753" s="178"/>
      <c r="AY753" s="179"/>
      <c r="AZ753" s="179"/>
      <c r="BA753" s="180"/>
      <c r="BB753" s="180"/>
      <c r="BE753" s="156">
        <v>1</v>
      </c>
      <c r="BF753" s="181">
        <v>0</v>
      </c>
      <c r="BG753" s="182">
        <f>_xlfn.CHISQ.DIST.RT(BF753,7)</f>
        <v>1</v>
      </c>
      <c r="BH753" s="183">
        <f>BG753-BG754</f>
        <v>1.5896439720108901E-10</v>
      </c>
      <c r="BI753" s="184" t="str">
        <f>IF($BG753&lt;(1-$BC$757),$BH753,"")</f>
        <v/>
      </c>
      <c r="BJ753" s="184" t="str">
        <f t="shared" ref="BJ753:BJ816" si="88">IF($BG753&lt;(1-$BC$765),$BH753,"")</f>
        <v/>
      </c>
    </row>
    <row r="754" spans="3:62" ht="20.100000000000001" customHeight="1" x14ac:dyDescent="0.25">
      <c r="C754" s="12"/>
      <c r="E754" s="141"/>
      <c r="F754" s="141"/>
      <c r="P754" s="156"/>
      <c r="R754" s="174"/>
      <c r="S754" s="174"/>
      <c r="W754" s="175"/>
      <c r="X754" s="173"/>
      <c r="AC754" s="156">
        <v>25</v>
      </c>
      <c r="AD754" s="150">
        <f t="shared" si="79"/>
        <v>-3.9</v>
      </c>
      <c r="AE754" s="174">
        <f t="shared" si="80"/>
        <v>1.9865547139277272E-4</v>
      </c>
      <c r="AF754" s="174">
        <f t="shared" si="81"/>
        <v>4.8096344017602614E-5</v>
      </c>
      <c r="AG754" s="150">
        <f t="shared" si="86"/>
        <v>1.9865547139277272E-4</v>
      </c>
      <c r="AH754" s="150" t="str">
        <f t="shared" si="87"/>
        <v/>
      </c>
      <c r="AI754" s="150" t="str">
        <f t="shared" si="82"/>
        <v/>
      </c>
      <c r="AJ754" s="173">
        <f t="shared" si="83"/>
        <v>0</v>
      </c>
      <c r="AK754" s="173" t="str">
        <f t="shared" si="84"/>
        <v/>
      </c>
      <c r="AL754" s="173" t="str">
        <f t="shared" si="85"/>
        <v/>
      </c>
      <c r="AM754" s="173"/>
      <c r="AN754" s="173"/>
      <c r="AO754" s="173"/>
      <c r="AP754" s="173"/>
      <c r="AQ754" s="173"/>
      <c r="AR754" s="173"/>
      <c r="AS754" s="173"/>
      <c r="AT754" s="153"/>
      <c r="AU754" s="154"/>
      <c r="AV754" s="153"/>
      <c r="AW754" s="177"/>
      <c r="AX754" s="178"/>
      <c r="AY754" s="179"/>
      <c r="AZ754" s="179"/>
      <c r="BA754" s="180"/>
      <c r="BB754" s="180"/>
      <c r="BC754" s="159" t="s">
        <v>347</v>
      </c>
      <c r="BE754" s="156">
        <v>2</v>
      </c>
      <c r="BF754" s="181">
        <f t="shared" ref="BF754:BF817" si="89">BF753+$BI$750</f>
        <v>6.4000000000000003E-3</v>
      </c>
      <c r="BG754" s="182">
        <f t="shared" ref="BG754:BG817" si="90">_xlfn.CHISQ.DIST.RT(BF754,7)</f>
        <v>0.9999999998410356</v>
      </c>
      <c r="BH754" s="183">
        <f t="shared" ref="BH754:BH817" si="91">BG754-BG755</f>
        <v>1.6350425458000473E-9</v>
      </c>
      <c r="BI754" s="184" t="str">
        <f t="shared" ref="BI754:BI817" si="92">IF(BG754&lt;(1-$BC$757),BH754,"")</f>
        <v/>
      </c>
      <c r="BJ754" s="184" t="str">
        <f t="shared" si="88"/>
        <v/>
      </c>
    </row>
    <row r="755" spans="3:62" ht="20.100000000000001" customHeight="1" x14ac:dyDescent="0.25">
      <c r="C755" s="12"/>
      <c r="E755" s="141"/>
      <c r="F755" s="141"/>
      <c r="P755" s="156"/>
      <c r="R755" s="174"/>
      <c r="S755" s="174"/>
      <c r="W755" s="175"/>
      <c r="X755" s="173"/>
      <c r="AC755" s="156">
        <v>26</v>
      </c>
      <c r="AD755" s="150">
        <f t="shared" si="79"/>
        <v>-3.8959999999999999</v>
      </c>
      <c r="AE755" s="174">
        <f t="shared" si="80"/>
        <v>2.0177718110857127E-4</v>
      </c>
      <c r="AF755" s="174">
        <f t="shared" si="81"/>
        <v>4.8897194165900415E-5</v>
      </c>
      <c r="AG755" s="150">
        <f t="shared" si="86"/>
        <v>2.0177718110857127E-4</v>
      </c>
      <c r="AH755" s="150" t="str">
        <f t="shared" si="87"/>
        <v/>
      </c>
      <c r="AI755" s="150" t="str">
        <f t="shared" si="82"/>
        <v/>
      </c>
      <c r="AJ755" s="173">
        <f t="shared" si="83"/>
        <v>0</v>
      </c>
      <c r="AK755" s="173" t="str">
        <f t="shared" si="84"/>
        <v/>
      </c>
      <c r="AL755" s="173" t="str">
        <f t="shared" si="85"/>
        <v/>
      </c>
      <c r="AM755" s="173"/>
      <c r="AN755" s="173"/>
      <c r="AO755" s="173"/>
      <c r="AP755" s="173"/>
      <c r="AQ755" s="173"/>
      <c r="AR755" s="173"/>
      <c r="AS755" s="173"/>
      <c r="AT755" s="153"/>
      <c r="AU755" s="154"/>
      <c r="AV755" s="153"/>
      <c r="AW755" s="177"/>
      <c r="AX755" s="178"/>
      <c r="AY755" s="179"/>
      <c r="AZ755" s="179"/>
      <c r="BA755" s="180"/>
      <c r="BB755" s="180"/>
      <c r="BC755" s="185">
        <v>0.05</v>
      </c>
      <c r="BE755" s="156">
        <v>3</v>
      </c>
      <c r="BF755" s="181">
        <f t="shared" si="89"/>
        <v>1.2800000000000001E-2</v>
      </c>
      <c r="BG755" s="182">
        <f t="shared" si="90"/>
        <v>0.99999999820599306</v>
      </c>
      <c r="BH755" s="183">
        <f t="shared" si="91"/>
        <v>5.6031180806215275E-9</v>
      </c>
      <c r="BI755" s="184" t="str">
        <f t="shared" si="92"/>
        <v/>
      </c>
      <c r="BJ755" s="184" t="str">
        <f t="shared" si="88"/>
        <v/>
      </c>
    </row>
    <row r="756" spans="3:62" ht="20.100000000000001" customHeight="1" x14ac:dyDescent="0.25">
      <c r="C756" s="12"/>
      <c r="E756" s="141"/>
      <c r="F756" s="141"/>
      <c r="P756" s="156"/>
      <c r="R756" s="174"/>
      <c r="S756" s="174"/>
      <c r="W756" s="175"/>
      <c r="X756" s="173"/>
      <c r="AC756" s="156">
        <v>27</v>
      </c>
      <c r="AD756" s="150">
        <f t="shared" si="79"/>
        <v>-3.8919999999999999</v>
      </c>
      <c r="AE756" s="174">
        <f t="shared" si="80"/>
        <v>2.049446668213977E-4</v>
      </c>
      <c r="AF756" s="174">
        <f t="shared" si="81"/>
        <v>4.9710622500807219E-5</v>
      </c>
      <c r="AG756" s="150">
        <f t="shared" si="86"/>
        <v>2.049446668213977E-4</v>
      </c>
      <c r="AH756" s="150" t="str">
        <f t="shared" si="87"/>
        <v/>
      </c>
      <c r="AI756" s="150" t="str">
        <f t="shared" si="82"/>
        <v/>
      </c>
      <c r="AJ756" s="173">
        <f t="shared" si="83"/>
        <v>0</v>
      </c>
      <c r="AK756" s="173" t="str">
        <f t="shared" si="84"/>
        <v/>
      </c>
      <c r="AL756" s="173" t="str">
        <f t="shared" si="85"/>
        <v/>
      </c>
      <c r="AM756" s="173"/>
      <c r="AN756" s="173"/>
      <c r="AO756" s="173"/>
      <c r="AP756" s="173"/>
      <c r="AQ756" s="173"/>
      <c r="AR756" s="173"/>
      <c r="AS756" s="173"/>
      <c r="AT756" s="153"/>
      <c r="AU756" s="154"/>
      <c r="AV756" s="153"/>
      <c r="AW756" s="177"/>
      <c r="AX756" s="178"/>
      <c r="AY756" s="179"/>
      <c r="AZ756" s="179"/>
      <c r="BA756" s="180"/>
      <c r="BB756" s="180"/>
      <c r="BC756" s="159" t="s">
        <v>348</v>
      </c>
      <c r="BE756" s="156">
        <v>4</v>
      </c>
      <c r="BF756" s="181">
        <f t="shared" si="89"/>
        <v>1.9200000000000002E-2</v>
      </c>
      <c r="BG756" s="182">
        <f t="shared" si="90"/>
        <v>0.99999999260287498</v>
      </c>
      <c r="BH756" s="183">
        <f t="shared" si="91"/>
        <v>1.2799003079599913E-8</v>
      </c>
      <c r="BI756" s="184" t="str">
        <f t="shared" si="92"/>
        <v/>
      </c>
      <c r="BJ756" s="184" t="str">
        <f t="shared" si="88"/>
        <v/>
      </c>
    </row>
    <row r="757" spans="3:62" ht="20.100000000000001" customHeight="1" x14ac:dyDescent="0.25">
      <c r="C757" s="12"/>
      <c r="E757" s="141"/>
      <c r="F757" s="141"/>
      <c r="P757" s="156"/>
      <c r="R757" s="174"/>
      <c r="S757" s="174"/>
      <c r="W757" s="175"/>
      <c r="X757" s="173"/>
      <c r="AC757" s="156">
        <v>28</v>
      </c>
      <c r="AD757" s="150">
        <f t="shared" si="79"/>
        <v>-3.8879999999999999</v>
      </c>
      <c r="AE757" s="174">
        <f t="shared" si="80"/>
        <v>2.0815854496572918E-4</v>
      </c>
      <c r="AF757" s="174">
        <f t="shared" si="81"/>
        <v>5.053681335671687E-5</v>
      </c>
      <c r="AG757" s="150">
        <f t="shared" si="86"/>
        <v>2.0815854496572918E-4</v>
      </c>
      <c r="AH757" s="150" t="str">
        <f t="shared" si="87"/>
        <v/>
      </c>
      <c r="AI757" s="150" t="str">
        <f t="shared" si="82"/>
        <v/>
      </c>
      <c r="AJ757" s="173">
        <f t="shared" si="83"/>
        <v>0</v>
      </c>
      <c r="AK757" s="173" t="str">
        <f t="shared" si="84"/>
        <v/>
      </c>
      <c r="AL757" s="173" t="str">
        <f t="shared" si="85"/>
        <v/>
      </c>
      <c r="AM757" s="173"/>
      <c r="AN757" s="173"/>
      <c r="AO757" s="173"/>
      <c r="AP757" s="173"/>
      <c r="AQ757" s="173"/>
      <c r="AR757" s="173"/>
      <c r="AS757" s="173"/>
      <c r="AT757" s="153"/>
      <c r="AU757" s="154"/>
      <c r="AV757" s="153"/>
      <c r="AW757" s="177"/>
      <c r="AX757" s="178"/>
      <c r="AY757" s="179"/>
      <c r="AZ757" s="179"/>
      <c r="BA757" s="180"/>
      <c r="BB757" s="180"/>
      <c r="BC757" s="185">
        <f>1-BC755</f>
        <v>0.95</v>
      </c>
      <c r="BE757" s="156">
        <v>5</v>
      </c>
      <c r="BF757" s="181">
        <f t="shared" si="89"/>
        <v>2.5600000000000001E-2</v>
      </c>
      <c r="BG757" s="182">
        <f t="shared" si="90"/>
        <v>0.9999999798038719</v>
      </c>
      <c r="BH757" s="183">
        <f t="shared" si="91"/>
        <v>2.3795788228753167E-8</v>
      </c>
      <c r="BI757" s="184" t="str">
        <f t="shared" si="92"/>
        <v/>
      </c>
      <c r="BJ757" s="184" t="str">
        <f t="shared" si="88"/>
        <v/>
      </c>
    </row>
    <row r="758" spans="3:62" ht="20.100000000000001" customHeight="1" x14ac:dyDescent="0.25">
      <c r="C758" s="12"/>
      <c r="E758" s="141"/>
      <c r="F758" s="141"/>
      <c r="P758" s="156"/>
      <c r="R758" s="174"/>
      <c r="S758" s="174"/>
      <c r="W758" s="175"/>
      <c r="X758" s="173"/>
      <c r="AC758" s="156">
        <v>29</v>
      </c>
      <c r="AD758" s="150">
        <f t="shared" si="79"/>
        <v>-3.8839999999999999</v>
      </c>
      <c r="AE758" s="174">
        <f t="shared" si="80"/>
        <v>2.1141943940350616E-4</v>
      </c>
      <c r="AF758" s="174">
        <f t="shared" si="81"/>
        <v>5.1375953548590872E-5</v>
      </c>
      <c r="AG758" s="150">
        <f t="shared" si="86"/>
        <v>2.1141943940350616E-4</v>
      </c>
      <c r="AH758" s="150" t="str">
        <f t="shared" si="87"/>
        <v/>
      </c>
      <c r="AI758" s="150" t="str">
        <f t="shared" si="82"/>
        <v/>
      </c>
      <c r="AJ758" s="173">
        <f t="shared" si="83"/>
        <v>0</v>
      </c>
      <c r="AK758" s="173" t="str">
        <f t="shared" si="84"/>
        <v/>
      </c>
      <c r="AL758" s="173" t="str">
        <f t="shared" si="85"/>
        <v/>
      </c>
      <c r="AM758" s="173"/>
      <c r="AN758" s="173"/>
      <c r="AO758" s="173"/>
      <c r="AP758" s="173"/>
      <c r="AQ758" s="173"/>
      <c r="AR758" s="173"/>
      <c r="AS758" s="173"/>
      <c r="AT758" s="153"/>
      <c r="AU758" s="154"/>
      <c r="AV758" s="153"/>
      <c r="AW758" s="177"/>
      <c r="AX758" s="178"/>
      <c r="AY758" s="179"/>
      <c r="AZ758" s="179"/>
      <c r="BA758" s="180"/>
      <c r="BB758" s="180"/>
      <c r="BC758" s="159" t="s">
        <v>351</v>
      </c>
      <c r="BE758" s="156">
        <v>6</v>
      </c>
      <c r="BF758" s="181">
        <f t="shared" si="89"/>
        <v>3.2000000000000001E-2</v>
      </c>
      <c r="BG758" s="182">
        <f t="shared" si="90"/>
        <v>0.99999995600808367</v>
      </c>
      <c r="BH758" s="183">
        <f t="shared" si="91"/>
        <v>3.9074811275519039E-8</v>
      </c>
      <c r="BI758" s="184" t="str">
        <f t="shared" si="92"/>
        <v/>
      </c>
      <c r="BJ758" s="184" t="str">
        <f t="shared" si="88"/>
        <v/>
      </c>
    </row>
    <row r="759" spans="3:62" ht="20.100000000000001" customHeight="1" x14ac:dyDescent="0.25">
      <c r="C759" s="12"/>
      <c r="E759" s="141"/>
      <c r="F759" s="141"/>
      <c r="P759" s="156"/>
      <c r="R759" s="174"/>
      <c r="S759" s="174"/>
      <c r="W759" s="175"/>
      <c r="X759" s="173"/>
      <c r="AC759" s="156">
        <v>30</v>
      </c>
      <c r="AD759" s="150">
        <f t="shared" si="79"/>
        <v>-3.88</v>
      </c>
      <c r="AE759" s="174">
        <f t="shared" si="80"/>
        <v>2.1472798150036704E-4</v>
      </c>
      <c r="AF759" s="174">
        <f t="shared" si="81"/>
        <v>5.2228232401820074E-5</v>
      </c>
      <c r="AG759" s="150">
        <f t="shared" si="86"/>
        <v>2.1472798150036704E-4</v>
      </c>
      <c r="AH759" s="150" t="str">
        <f t="shared" si="87"/>
        <v/>
      </c>
      <c r="AI759" s="150" t="str">
        <f t="shared" si="82"/>
        <v/>
      </c>
      <c r="AJ759" s="173">
        <f t="shared" si="83"/>
        <v>0</v>
      </c>
      <c r="AK759" s="173" t="str">
        <f t="shared" si="84"/>
        <v/>
      </c>
      <c r="AL759" s="173" t="str">
        <f t="shared" si="85"/>
        <v/>
      </c>
      <c r="AM759" s="173"/>
      <c r="AN759" s="173"/>
      <c r="AO759" s="173"/>
      <c r="AP759" s="173"/>
      <c r="AQ759" s="173"/>
      <c r="AR759" s="173"/>
      <c r="AS759" s="173"/>
      <c r="AT759" s="153"/>
      <c r="AU759" s="154"/>
      <c r="AV759" s="153"/>
      <c r="AW759" s="177"/>
      <c r="AX759" s="178"/>
      <c r="AY759" s="179"/>
      <c r="AZ759" s="179"/>
      <c r="BA759" s="180"/>
      <c r="BB759" s="180"/>
      <c r="BC759" s="185">
        <f>BC757</f>
        <v>0.95</v>
      </c>
      <c r="BE759" s="156">
        <v>7</v>
      </c>
      <c r="BF759" s="181">
        <f t="shared" si="89"/>
        <v>3.8400000000000004E-2</v>
      </c>
      <c r="BG759" s="182">
        <f t="shared" si="90"/>
        <v>0.99999991693327239</v>
      </c>
      <c r="BH759" s="183">
        <f t="shared" si="91"/>
        <v>5.9055126566676108E-8</v>
      </c>
      <c r="BI759" s="184" t="str">
        <f t="shared" si="92"/>
        <v/>
      </c>
      <c r="BJ759" s="184" t="str">
        <f t="shared" si="88"/>
        <v/>
      </c>
    </row>
    <row r="760" spans="3:62" ht="20.100000000000001" customHeight="1" x14ac:dyDescent="0.25">
      <c r="C760" s="12"/>
      <c r="E760" s="141"/>
      <c r="F760" s="141"/>
      <c r="P760" s="156"/>
      <c r="R760" s="174"/>
      <c r="S760" s="174"/>
      <c r="W760" s="175"/>
      <c r="X760" s="173"/>
      <c r="AC760" s="156">
        <v>31</v>
      </c>
      <c r="AD760" s="150">
        <f t="shared" si="79"/>
        <v>-3.8759999999999999</v>
      </c>
      <c r="AE760" s="174">
        <f t="shared" si="80"/>
        <v>2.1808481020247429E-4</v>
      </c>
      <c r="AF760" s="174">
        <f t="shared" si="81"/>
        <v>5.3093841782393697E-5</v>
      </c>
      <c r="AG760" s="150">
        <f t="shared" si="86"/>
        <v>2.1808481020247429E-4</v>
      </c>
      <c r="AH760" s="150" t="str">
        <f t="shared" si="87"/>
        <v/>
      </c>
      <c r="AI760" s="150" t="str">
        <f t="shared" si="82"/>
        <v/>
      </c>
      <c r="AJ760" s="173">
        <f t="shared" si="83"/>
        <v>0</v>
      </c>
      <c r="AK760" s="173" t="str">
        <f t="shared" si="84"/>
        <v/>
      </c>
      <c r="AL760" s="173" t="str">
        <f t="shared" si="85"/>
        <v/>
      </c>
      <c r="AM760" s="173"/>
      <c r="AN760" s="173"/>
      <c r="AO760" s="173"/>
      <c r="AP760" s="173"/>
      <c r="AQ760" s="173"/>
      <c r="AR760" s="173"/>
      <c r="AS760" s="173"/>
      <c r="AT760" s="153"/>
      <c r="AU760" s="154"/>
      <c r="AV760" s="153"/>
      <c r="AW760" s="177"/>
      <c r="AX760" s="178"/>
      <c r="AY760" s="179"/>
      <c r="AZ760" s="179"/>
      <c r="BA760" s="180"/>
      <c r="BB760" s="180"/>
      <c r="BE760" s="156">
        <v>8</v>
      </c>
      <c r="BF760" s="181">
        <f t="shared" si="89"/>
        <v>4.4800000000000006E-2</v>
      </c>
      <c r="BG760" s="182">
        <f t="shared" si="90"/>
        <v>0.99999985787814583</v>
      </c>
      <c r="BH760" s="183">
        <f t="shared" si="91"/>
        <v>8.4109512354935134E-8</v>
      </c>
      <c r="BI760" s="184" t="str">
        <f t="shared" si="92"/>
        <v/>
      </c>
      <c r="BJ760" s="184" t="str">
        <f t="shared" si="88"/>
        <v/>
      </c>
    </row>
    <row r="761" spans="3:62" ht="20.100000000000001" customHeight="1" x14ac:dyDescent="0.25">
      <c r="C761" s="12"/>
      <c r="E761" s="141"/>
      <c r="F761" s="141"/>
      <c r="P761" s="156"/>
      <c r="R761" s="174"/>
      <c r="S761" s="174"/>
      <c r="W761" s="175"/>
      <c r="X761" s="173"/>
      <c r="AC761" s="156">
        <v>32</v>
      </c>
      <c r="AD761" s="150">
        <f t="shared" si="79"/>
        <v>-3.8719999999999999</v>
      </c>
      <c r="AE761" s="174">
        <f t="shared" si="80"/>
        <v>2.2149057211393126E-4</v>
      </c>
      <c r="AF761" s="174">
        <f t="shared" si="81"/>
        <v>5.3972976127375237E-5</v>
      </c>
      <c r="AG761" s="150">
        <f t="shared" si="86"/>
        <v>2.2149057211393126E-4</v>
      </c>
      <c r="AH761" s="150" t="str">
        <f t="shared" si="87"/>
        <v/>
      </c>
      <c r="AI761" s="150" t="str">
        <f t="shared" si="82"/>
        <v/>
      </c>
      <c r="AJ761" s="173">
        <f t="shared" si="83"/>
        <v>0</v>
      </c>
      <c r="AK761" s="173" t="str">
        <f t="shared" si="84"/>
        <v/>
      </c>
      <c r="AL761" s="173" t="str">
        <f t="shared" si="85"/>
        <v/>
      </c>
      <c r="AM761" s="173"/>
      <c r="AN761" s="173"/>
      <c r="AO761" s="173"/>
      <c r="AP761" s="173"/>
      <c r="AQ761" s="173"/>
      <c r="AR761" s="173"/>
      <c r="AS761" s="173"/>
      <c r="AT761" s="153"/>
      <c r="AU761" s="154"/>
      <c r="AV761" s="153"/>
      <c r="AW761" s="177"/>
      <c r="AX761" s="178"/>
      <c r="AY761" s="179"/>
      <c r="AZ761" s="179"/>
      <c r="BA761" s="180"/>
      <c r="BB761" s="180"/>
      <c r="BC761" s="159" t="s">
        <v>79</v>
      </c>
      <c r="BE761" s="156">
        <v>9</v>
      </c>
      <c r="BF761" s="181">
        <f t="shared" si="89"/>
        <v>5.1200000000000009E-2</v>
      </c>
      <c r="BG761" s="182">
        <f t="shared" si="90"/>
        <v>0.99999977376863347</v>
      </c>
      <c r="BH761" s="183">
        <f t="shared" si="91"/>
        <v>1.1457439441642236E-7</v>
      </c>
      <c r="BI761" s="184" t="str">
        <f t="shared" si="92"/>
        <v/>
      </c>
      <c r="BJ761" s="184" t="str">
        <f t="shared" si="88"/>
        <v/>
      </c>
    </row>
    <row r="762" spans="3:62" ht="20.100000000000001" customHeight="1" x14ac:dyDescent="0.25">
      <c r="C762" s="12"/>
      <c r="E762" s="141"/>
      <c r="F762" s="141"/>
      <c r="P762" s="156"/>
      <c r="R762" s="174"/>
      <c r="S762" s="174"/>
      <c r="W762" s="175"/>
      <c r="X762" s="173"/>
      <c r="AC762" s="156">
        <v>33</v>
      </c>
      <c r="AD762" s="150">
        <f t="shared" si="79"/>
        <v>-3.8679999999999999</v>
      </c>
      <c r="AE762" s="174">
        <f t="shared" si="80"/>
        <v>2.2494592157479312E-4</v>
      </c>
      <c r="AF762" s="174">
        <f t="shared" si="81"/>
        <v>5.4865832475690464E-5</v>
      </c>
      <c r="AG762" s="150">
        <f t="shared" si="86"/>
        <v>2.2494592157479312E-4</v>
      </c>
      <c r="AH762" s="150" t="str">
        <f t="shared" si="87"/>
        <v/>
      </c>
      <c r="AI762" s="150" t="str">
        <f t="shared" si="82"/>
        <v/>
      </c>
      <c r="AJ762" s="173">
        <f t="shared" si="83"/>
        <v>0</v>
      </c>
      <c r="AK762" s="173" t="str">
        <f t="shared" si="84"/>
        <v/>
      </c>
      <c r="AL762" s="173" t="str">
        <f t="shared" si="85"/>
        <v/>
      </c>
      <c r="AM762" s="173"/>
      <c r="AN762" s="173"/>
      <c r="AO762" s="173"/>
      <c r="AP762" s="173"/>
      <c r="AQ762" s="173"/>
      <c r="AR762" s="173"/>
      <c r="AS762" s="173"/>
      <c r="AT762" s="153"/>
      <c r="AU762" s="154"/>
      <c r="AV762" s="153"/>
      <c r="AW762" s="177"/>
      <c r="AX762" s="178"/>
      <c r="AY762" s="179"/>
      <c r="AZ762" s="179"/>
      <c r="BA762" s="180"/>
      <c r="BB762" s="180"/>
      <c r="BC762" s="186">
        <f>F97</f>
        <v>1.913259334634821E-32</v>
      </c>
      <c r="BE762" s="156">
        <v>10</v>
      </c>
      <c r="BF762" s="181">
        <f t="shared" si="89"/>
        <v>5.7600000000000012E-2</v>
      </c>
      <c r="BG762" s="182">
        <f t="shared" si="90"/>
        <v>0.99999965919423905</v>
      </c>
      <c r="BH762" s="183">
        <f t="shared" si="91"/>
        <v>1.5075653569951442E-7</v>
      </c>
      <c r="BI762" s="184" t="str">
        <f t="shared" si="92"/>
        <v/>
      </c>
      <c r="BJ762" s="184" t="str">
        <f t="shared" si="88"/>
        <v/>
      </c>
    </row>
    <row r="763" spans="3:62" ht="20.100000000000001" customHeight="1" x14ac:dyDescent="0.25">
      <c r="C763" s="12"/>
      <c r="E763" s="141"/>
      <c r="F763" s="141"/>
      <c r="P763" s="156"/>
      <c r="R763" s="174"/>
      <c r="S763" s="174"/>
      <c r="W763" s="175"/>
      <c r="X763" s="173"/>
      <c r="AC763" s="156">
        <v>34</v>
      </c>
      <c r="AD763" s="150">
        <f t="shared" si="79"/>
        <v>-3.8639999999999999</v>
      </c>
      <c r="AE763" s="174">
        <f t="shared" si="80"/>
        <v>2.2845152073967242E-4</v>
      </c>
      <c r="AF763" s="174">
        <f t="shared" si="81"/>
        <v>5.5772610499228035E-5</v>
      </c>
      <c r="AG763" s="150">
        <f t="shared" si="86"/>
        <v>2.2845152073967242E-4</v>
      </c>
      <c r="AH763" s="150" t="str">
        <f t="shared" si="87"/>
        <v/>
      </c>
      <c r="AI763" s="150" t="str">
        <f t="shared" si="82"/>
        <v/>
      </c>
      <c r="AJ763" s="173">
        <f t="shared" si="83"/>
        <v>0</v>
      </c>
      <c r="AK763" s="173" t="str">
        <f t="shared" si="84"/>
        <v/>
      </c>
      <c r="AL763" s="173" t="str">
        <f t="shared" si="85"/>
        <v/>
      </c>
      <c r="AM763" s="173"/>
      <c r="AN763" s="173"/>
      <c r="AO763" s="173"/>
      <c r="AP763" s="173"/>
      <c r="AQ763" s="173"/>
      <c r="AR763" s="173"/>
      <c r="AS763" s="173"/>
      <c r="AT763" s="153"/>
      <c r="AU763" s="154"/>
      <c r="AV763" s="153"/>
      <c r="AW763" s="177"/>
      <c r="AX763" s="178"/>
      <c r="AY763" s="179"/>
      <c r="AZ763" s="179"/>
      <c r="BA763" s="180"/>
      <c r="BB763" s="180"/>
      <c r="BE763" s="156">
        <v>11</v>
      </c>
      <c r="BF763" s="181">
        <f t="shared" si="89"/>
        <v>6.4000000000000015E-2</v>
      </c>
      <c r="BG763" s="182">
        <f t="shared" si="90"/>
        <v>0.99999950843770335</v>
      </c>
      <c r="BH763" s="183">
        <f t="shared" si="91"/>
        <v>1.9293781561291468E-7</v>
      </c>
      <c r="BI763" s="184" t="str">
        <f t="shared" si="92"/>
        <v/>
      </c>
      <c r="BJ763" s="184" t="str">
        <f t="shared" si="88"/>
        <v/>
      </c>
    </row>
    <row r="764" spans="3:62" ht="20.100000000000001" customHeight="1" x14ac:dyDescent="0.25">
      <c r="C764" s="12"/>
      <c r="E764" s="141"/>
      <c r="F764" s="141"/>
      <c r="P764" s="156"/>
      <c r="R764" s="174"/>
      <c r="S764" s="174"/>
      <c r="W764" s="175"/>
      <c r="X764" s="173"/>
      <c r="AC764" s="156">
        <v>35</v>
      </c>
      <c r="AD764" s="150">
        <f t="shared" si="79"/>
        <v>-3.86</v>
      </c>
      <c r="AE764" s="174">
        <f t="shared" si="80"/>
        <v>2.3200803965694238E-4</v>
      </c>
      <c r="AF764" s="174">
        <f t="shared" si="81"/>
        <v>5.6693512534256526E-5</v>
      </c>
      <c r="AG764" s="150">
        <f t="shared" si="86"/>
        <v>2.3200803965694238E-4</v>
      </c>
      <c r="AH764" s="150" t="str">
        <f t="shared" si="87"/>
        <v/>
      </c>
      <c r="AI764" s="150" t="str">
        <f t="shared" si="82"/>
        <v/>
      </c>
      <c r="AJ764" s="173">
        <f t="shared" si="83"/>
        <v>0</v>
      </c>
      <c r="AK764" s="173" t="str">
        <f t="shared" si="84"/>
        <v/>
      </c>
      <c r="AL764" s="173" t="str">
        <f t="shared" si="85"/>
        <v/>
      </c>
      <c r="AM764" s="173"/>
      <c r="AN764" s="173"/>
      <c r="AO764" s="173"/>
      <c r="AP764" s="173"/>
      <c r="AQ764" s="173"/>
      <c r="AR764" s="173"/>
      <c r="AS764" s="173"/>
      <c r="AT764" s="153"/>
      <c r="AU764" s="154"/>
      <c r="AV764" s="153"/>
      <c r="AW764" s="177"/>
      <c r="AX764" s="178"/>
      <c r="AY764" s="179"/>
      <c r="AZ764" s="179"/>
      <c r="BA764" s="180"/>
      <c r="BB764" s="180"/>
      <c r="BC764" s="159" t="s">
        <v>352</v>
      </c>
      <c r="BE764" s="156">
        <v>12</v>
      </c>
      <c r="BF764" s="181">
        <f t="shared" si="89"/>
        <v>7.0400000000000018E-2</v>
      </c>
      <c r="BG764" s="182">
        <f t="shared" si="90"/>
        <v>0.99999931549988774</v>
      </c>
      <c r="BH764" s="183">
        <f t="shared" si="91"/>
        <v>2.4137879062191558E-7</v>
      </c>
      <c r="BI764" s="184" t="str">
        <f t="shared" si="92"/>
        <v/>
      </c>
      <c r="BJ764" s="184" t="str">
        <f t="shared" si="88"/>
        <v/>
      </c>
    </row>
    <row r="765" spans="3:62" ht="20.100000000000001" customHeight="1" x14ac:dyDescent="0.25">
      <c r="C765" s="12"/>
      <c r="E765" s="141"/>
      <c r="F765" s="141"/>
      <c r="P765" s="156"/>
      <c r="R765" s="174"/>
      <c r="S765" s="174"/>
      <c r="W765" s="175"/>
      <c r="X765" s="173"/>
      <c r="AC765" s="156">
        <v>36</v>
      </c>
      <c r="AD765" s="150">
        <f t="shared" si="79"/>
        <v>-3.8559999999999999</v>
      </c>
      <c r="AE765" s="174">
        <f t="shared" si="80"/>
        <v>2.3561615634853757E-4</v>
      </c>
      <c r="AF765" s="174">
        <f t="shared" si="81"/>
        <v>5.7628743613158094E-5</v>
      </c>
      <c r="AG765" s="150">
        <f t="shared" si="86"/>
        <v>2.3561615634853757E-4</v>
      </c>
      <c r="AH765" s="150" t="str">
        <f t="shared" si="87"/>
        <v/>
      </c>
      <c r="AI765" s="150" t="str">
        <f t="shared" si="82"/>
        <v/>
      </c>
      <c r="AJ765" s="173">
        <f t="shared" si="83"/>
        <v>0</v>
      </c>
      <c r="AK765" s="173" t="str">
        <f t="shared" si="84"/>
        <v/>
      </c>
      <c r="AL765" s="173" t="str">
        <f t="shared" si="85"/>
        <v/>
      </c>
      <c r="AM765" s="173"/>
      <c r="AN765" s="173"/>
      <c r="AO765" s="173"/>
      <c r="AP765" s="173"/>
      <c r="AQ765" s="173"/>
      <c r="AR765" s="173"/>
      <c r="AS765" s="173"/>
      <c r="AT765" s="153"/>
      <c r="AU765" s="154"/>
      <c r="AV765" s="153"/>
      <c r="AW765" s="177"/>
      <c r="AX765" s="178"/>
      <c r="AY765" s="179"/>
      <c r="AZ765" s="179"/>
      <c r="BA765" s="180"/>
      <c r="BB765" s="180"/>
      <c r="BC765" s="186">
        <f>1-BC762</f>
        <v>1</v>
      </c>
      <c r="BE765" s="156">
        <v>13</v>
      </c>
      <c r="BF765" s="181">
        <f t="shared" si="89"/>
        <v>7.6800000000000021E-2</v>
      </c>
      <c r="BG765" s="182">
        <f t="shared" si="90"/>
        <v>0.99999907412109712</v>
      </c>
      <c r="BH765" s="183">
        <f t="shared" si="91"/>
        <v>2.9632144338265221E-7</v>
      </c>
      <c r="BI765" s="184" t="str">
        <f t="shared" si="92"/>
        <v/>
      </c>
      <c r="BJ765" s="184" t="str">
        <f t="shared" si="88"/>
        <v/>
      </c>
    </row>
    <row r="766" spans="3:62" ht="20.100000000000001" customHeight="1" x14ac:dyDescent="0.25">
      <c r="C766" s="12"/>
      <c r="E766" s="141"/>
      <c r="F766" s="141"/>
      <c r="P766" s="156"/>
      <c r="R766" s="174"/>
      <c r="S766" s="174"/>
      <c r="W766" s="175"/>
      <c r="X766" s="173"/>
      <c r="AC766" s="156">
        <v>37</v>
      </c>
      <c r="AD766" s="150">
        <f t="shared" si="79"/>
        <v>-3.8519999999999999</v>
      </c>
      <c r="AE766" s="174">
        <f t="shared" si="80"/>
        <v>2.3927655689035554E-4</v>
      </c>
      <c r="AF766" s="174">
        <f t="shared" si="81"/>
        <v>5.8578511496483664E-5</v>
      </c>
      <c r="AG766" s="150">
        <f t="shared" si="86"/>
        <v>2.3927655689035554E-4</v>
      </c>
      <c r="AH766" s="150" t="str">
        <f t="shared" si="87"/>
        <v/>
      </c>
      <c r="AI766" s="150" t="str">
        <f t="shared" si="82"/>
        <v/>
      </c>
      <c r="AJ766" s="173">
        <f t="shared" si="83"/>
        <v>0</v>
      </c>
      <c r="AK766" s="173" t="str">
        <f t="shared" si="84"/>
        <v/>
      </c>
      <c r="AL766" s="173" t="str">
        <f t="shared" si="85"/>
        <v/>
      </c>
      <c r="AM766" s="173"/>
      <c r="AN766" s="173"/>
      <c r="AO766" s="173"/>
      <c r="AP766" s="173"/>
      <c r="AQ766" s="173"/>
      <c r="AR766" s="173"/>
      <c r="AS766" s="173"/>
      <c r="AT766" s="153"/>
      <c r="AU766" s="154"/>
      <c r="AV766" s="153"/>
      <c r="AW766" s="177"/>
      <c r="AX766" s="178"/>
      <c r="AY766" s="179"/>
      <c r="AZ766" s="179"/>
      <c r="BA766" s="180"/>
      <c r="BB766" s="180"/>
      <c r="BC766" s="155"/>
      <c r="BE766" s="156">
        <v>14</v>
      </c>
      <c r="BF766" s="181">
        <f t="shared" si="89"/>
        <v>8.3200000000000024E-2</v>
      </c>
      <c r="BG766" s="182">
        <f t="shared" si="90"/>
        <v>0.99999877779965374</v>
      </c>
      <c r="BH766" s="183">
        <f t="shared" si="91"/>
        <v>3.5799135678082905E-7</v>
      </c>
      <c r="BI766" s="184" t="str">
        <f t="shared" si="92"/>
        <v/>
      </c>
      <c r="BJ766" s="184" t="str">
        <f t="shared" si="88"/>
        <v/>
      </c>
    </row>
    <row r="767" spans="3:62" ht="20.100000000000001" customHeight="1" x14ac:dyDescent="0.25">
      <c r="C767" s="12"/>
      <c r="E767" s="141"/>
      <c r="F767" s="141"/>
      <c r="P767" s="156"/>
      <c r="R767" s="174"/>
      <c r="S767" s="174"/>
      <c r="W767" s="175"/>
      <c r="X767" s="173"/>
      <c r="AC767" s="156">
        <v>38</v>
      </c>
      <c r="AD767" s="150">
        <f t="shared" si="79"/>
        <v>-3.8479999999999999</v>
      </c>
      <c r="AE767" s="174">
        <f t="shared" si="80"/>
        <v>2.4298993549326024E-4</v>
      </c>
      <c r="AF767" s="174">
        <f t="shared" si="81"/>
        <v>5.9543026705330651E-5</v>
      </c>
      <c r="AG767" s="150">
        <f t="shared" si="86"/>
        <v>2.4298993549326024E-4</v>
      </c>
      <c r="AH767" s="150" t="str">
        <f t="shared" si="87"/>
        <v/>
      </c>
      <c r="AI767" s="150" t="str">
        <f t="shared" si="82"/>
        <v/>
      </c>
      <c r="AJ767" s="173">
        <f t="shared" si="83"/>
        <v>0</v>
      </c>
      <c r="AK767" s="173" t="str">
        <f t="shared" si="84"/>
        <v/>
      </c>
      <c r="AL767" s="173" t="str">
        <f t="shared" si="85"/>
        <v/>
      </c>
      <c r="AM767" s="173"/>
      <c r="AN767" s="173"/>
      <c r="AO767" s="173"/>
      <c r="AP767" s="173"/>
      <c r="AQ767" s="173"/>
      <c r="AR767" s="173"/>
      <c r="AS767" s="173"/>
      <c r="AT767" s="153"/>
      <c r="AU767" s="154"/>
      <c r="AV767" s="153"/>
      <c r="AW767" s="177"/>
      <c r="AX767" s="178"/>
      <c r="AY767" s="179"/>
      <c r="AZ767" s="179"/>
      <c r="BA767" s="180"/>
      <c r="BB767" s="180"/>
      <c r="BC767" s="155"/>
      <c r="BE767" s="156">
        <v>15</v>
      </c>
      <c r="BF767" s="181">
        <f t="shared" si="89"/>
        <v>8.9600000000000027E-2</v>
      </c>
      <c r="BG767" s="182">
        <f t="shared" si="90"/>
        <v>0.99999841980829696</v>
      </c>
      <c r="BH767" s="183">
        <f t="shared" si="91"/>
        <v>4.265994730801026E-7</v>
      </c>
      <c r="BI767" s="184" t="str">
        <f t="shared" si="92"/>
        <v/>
      </c>
      <c r="BJ767" s="184" t="str">
        <f t="shared" si="88"/>
        <v/>
      </c>
    </row>
    <row r="768" spans="3:62" ht="20.100000000000001" customHeight="1" x14ac:dyDescent="0.25">
      <c r="C768" s="12"/>
      <c r="E768" s="141"/>
      <c r="F768" s="141"/>
      <c r="P768" s="156"/>
      <c r="R768" s="174"/>
      <c r="S768" s="174"/>
      <c r="W768" s="175"/>
      <c r="X768" s="173"/>
      <c r="AC768" s="156">
        <v>39</v>
      </c>
      <c r="AD768" s="150">
        <f t="shared" si="79"/>
        <v>-3.8439999999999999</v>
      </c>
      <c r="AE768" s="174">
        <f t="shared" si="80"/>
        <v>2.4675699458468858E-4</v>
      </c>
      <c r="AF768" s="174">
        <f t="shared" si="81"/>
        <v>6.0522502554045553E-5</v>
      </c>
      <c r="AG768" s="150">
        <f t="shared" si="86"/>
        <v>2.4675699458468858E-4</v>
      </c>
      <c r="AH768" s="150" t="str">
        <f t="shared" si="87"/>
        <v/>
      </c>
      <c r="AI768" s="150" t="str">
        <f t="shared" si="82"/>
        <v/>
      </c>
      <c r="AJ768" s="173">
        <f t="shared" si="83"/>
        <v>0</v>
      </c>
      <c r="AK768" s="173" t="str">
        <f t="shared" si="84"/>
        <v/>
      </c>
      <c r="AL768" s="173" t="str">
        <f t="shared" si="85"/>
        <v/>
      </c>
      <c r="AM768" s="173"/>
      <c r="AN768" s="173"/>
      <c r="AO768" s="173"/>
      <c r="AP768" s="173"/>
      <c r="AQ768" s="173"/>
      <c r="AR768" s="173"/>
      <c r="AS768" s="173"/>
      <c r="AT768" s="153"/>
      <c r="AU768" s="154"/>
      <c r="AV768" s="153"/>
      <c r="AW768" s="177"/>
      <c r="AX768" s="178"/>
      <c r="AY768" s="179"/>
      <c r="AZ768" s="179"/>
      <c r="BA768" s="180"/>
      <c r="BB768" s="180"/>
      <c r="BC768" s="155"/>
      <c r="BE768" s="156">
        <v>16</v>
      </c>
      <c r="BF768" s="181">
        <f t="shared" si="89"/>
        <v>9.600000000000003E-2</v>
      </c>
      <c r="BG768" s="182">
        <f t="shared" si="90"/>
        <v>0.99999799320882388</v>
      </c>
      <c r="BH768" s="183">
        <f t="shared" si="91"/>
        <v>5.0234354409539606E-7</v>
      </c>
      <c r="BI768" s="184" t="str">
        <f t="shared" si="92"/>
        <v/>
      </c>
      <c r="BJ768" s="184" t="str">
        <f t="shared" si="88"/>
        <v/>
      </c>
    </row>
    <row r="769" spans="3:62" ht="20.100000000000001" customHeight="1" x14ac:dyDescent="0.25">
      <c r="C769" s="12"/>
      <c r="E769" s="141"/>
      <c r="F769" s="141"/>
      <c r="P769" s="156"/>
      <c r="R769" s="174"/>
      <c r="S769" s="174"/>
      <c r="W769" s="175"/>
      <c r="X769" s="173"/>
      <c r="AC769" s="156">
        <v>40</v>
      </c>
      <c r="AD769" s="150">
        <f t="shared" si="79"/>
        <v>-3.84</v>
      </c>
      <c r="AE769" s="174">
        <f t="shared" si="80"/>
        <v>2.5057844489086075E-4</v>
      </c>
      <c r="AF769" s="174">
        <f t="shared" si="81"/>
        <v>6.1517155183255203E-5</v>
      </c>
      <c r="AG769" s="150">
        <f t="shared" si="86"/>
        <v>2.5057844489086075E-4</v>
      </c>
      <c r="AH769" s="150" t="str">
        <f t="shared" si="87"/>
        <v/>
      </c>
      <c r="AI769" s="150" t="str">
        <f t="shared" si="82"/>
        <v/>
      </c>
      <c r="AJ769" s="173">
        <f t="shared" si="83"/>
        <v>0</v>
      </c>
      <c r="AK769" s="173" t="str">
        <f t="shared" si="84"/>
        <v/>
      </c>
      <c r="AL769" s="173" t="str">
        <f t="shared" si="85"/>
        <v/>
      </c>
      <c r="AM769" s="173"/>
      <c r="AN769" s="173"/>
      <c r="AO769" s="173"/>
      <c r="AP769" s="173"/>
      <c r="AQ769" s="173"/>
      <c r="AR769" s="173"/>
      <c r="AS769" s="173"/>
      <c r="AT769" s="153"/>
      <c r="AU769" s="154"/>
      <c r="AV769" s="153"/>
      <c r="AW769" s="177"/>
      <c r="AX769" s="178"/>
      <c r="AY769" s="179"/>
      <c r="AZ769" s="179"/>
      <c r="BA769" s="180"/>
      <c r="BB769" s="180"/>
      <c r="BC769" s="155"/>
      <c r="BE769" s="156">
        <v>17</v>
      </c>
      <c r="BF769" s="181">
        <f t="shared" si="89"/>
        <v>0.10240000000000003</v>
      </c>
      <c r="BG769" s="182">
        <f t="shared" si="90"/>
        <v>0.99999749086527978</v>
      </c>
      <c r="BH769" s="183">
        <f t="shared" si="91"/>
        <v>5.8540934477768758E-7</v>
      </c>
      <c r="BI769" s="184" t="str">
        <f t="shared" si="92"/>
        <v/>
      </c>
      <c r="BJ769" s="184" t="str">
        <f t="shared" si="88"/>
        <v/>
      </c>
    </row>
    <row r="770" spans="3:62" ht="20.100000000000001" customHeight="1" x14ac:dyDescent="0.25">
      <c r="C770" s="12"/>
      <c r="E770" s="141"/>
      <c r="F770" s="141"/>
      <c r="P770" s="156"/>
      <c r="R770" s="174"/>
      <c r="S770" s="174"/>
      <c r="W770" s="175"/>
      <c r="X770" s="173"/>
      <c r="AC770" s="156">
        <v>41</v>
      </c>
      <c r="AD770" s="150">
        <f t="shared" si="79"/>
        <v>-3.8359999999999999</v>
      </c>
      <c r="AE770" s="174">
        <f t="shared" si="80"/>
        <v>2.5445500551959862E-4</v>
      </c>
      <c r="AF770" s="174">
        <f t="shared" si="81"/>
        <v>6.2527203593226323E-5</v>
      </c>
      <c r="AG770" s="150">
        <f t="shared" si="86"/>
        <v>2.5445500551959862E-4</v>
      </c>
      <c r="AH770" s="150" t="str">
        <f t="shared" si="87"/>
        <v/>
      </c>
      <c r="AI770" s="150" t="str">
        <f t="shared" si="82"/>
        <v/>
      </c>
      <c r="AJ770" s="173">
        <f t="shared" si="83"/>
        <v>0</v>
      </c>
      <c r="AK770" s="173" t="str">
        <f t="shared" si="84"/>
        <v/>
      </c>
      <c r="AL770" s="173" t="str">
        <f t="shared" si="85"/>
        <v/>
      </c>
      <c r="AM770" s="173"/>
      <c r="AN770" s="173"/>
      <c r="AO770" s="173"/>
      <c r="AP770" s="173"/>
      <c r="AQ770" s="173"/>
      <c r="AR770" s="173"/>
      <c r="AS770" s="173"/>
      <c r="AT770" s="153"/>
      <c r="AU770" s="154"/>
      <c r="AV770" s="153"/>
      <c r="AW770" s="177"/>
      <c r="AX770" s="178"/>
      <c r="AY770" s="179"/>
      <c r="AZ770" s="179"/>
      <c r="BA770" s="180"/>
      <c r="BB770" s="180"/>
      <c r="BC770" s="155"/>
      <c r="BE770" s="156">
        <v>18</v>
      </c>
      <c r="BF770" s="181">
        <f t="shared" si="89"/>
        <v>0.10880000000000004</v>
      </c>
      <c r="BG770" s="182">
        <f t="shared" si="90"/>
        <v>0.999996905455935</v>
      </c>
      <c r="BH770" s="183">
        <f t="shared" si="91"/>
        <v>6.7597170017030805E-7</v>
      </c>
      <c r="BI770" s="184" t="str">
        <f t="shared" si="92"/>
        <v/>
      </c>
      <c r="BJ770" s="184" t="str">
        <f t="shared" si="88"/>
        <v/>
      </c>
    </row>
    <row r="771" spans="3:62" ht="20.100000000000001" customHeight="1" x14ac:dyDescent="0.25">
      <c r="C771" s="12"/>
      <c r="E771" s="141"/>
      <c r="F771" s="141"/>
      <c r="M771" s="161"/>
      <c r="N771" s="161"/>
      <c r="O771" s="161"/>
      <c r="P771" s="156"/>
      <c r="R771" s="174"/>
      <c r="S771" s="174"/>
      <c r="W771" s="175"/>
      <c r="X771" s="173"/>
      <c r="Z771" s="161"/>
      <c r="AA771" s="161"/>
      <c r="AB771" s="161"/>
      <c r="AC771" s="156">
        <v>42</v>
      </c>
      <c r="AD771" s="150">
        <f t="shared" si="79"/>
        <v>-3.8319999999999999</v>
      </c>
      <c r="AE771" s="174">
        <f t="shared" si="80"/>
        <v>2.5838740404374953E-4</v>
      </c>
      <c r="AF771" s="174">
        <f t="shared" si="81"/>
        <v>6.3552869677559342E-5</v>
      </c>
      <c r="AG771" s="150">
        <f t="shared" si="86"/>
        <v>2.5838740404374953E-4</v>
      </c>
      <c r="AH771" s="150" t="str">
        <f t="shared" si="87"/>
        <v/>
      </c>
      <c r="AI771" s="150" t="str">
        <f t="shared" si="82"/>
        <v/>
      </c>
      <c r="AJ771" s="173">
        <f t="shared" si="83"/>
        <v>0</v>
      </c>
      <c r="AK771" s="173" t="str">
        <f t="shared" si="84"/>
        <v/>
      </c>
      <c r="AL771" s="173" t="str">
        <f t="shared" si="85"/>
        <v/>
      </c>
      <c r="AM771" s="173"/>
      <c r="AN771" s="173"/>
      <c r="AO771" s="173"/>
      <c r="AP771" s="173"/>
      <c r="AQ771" s="173"/>
      <c r="AR771" s="173"/>
      <c r="AS771" s="173"/>
      <c r="AT771" s="153"/>
      <c r="AU771" s="154"/>
      <c r="AV771" s="153"/>
      <c r="AW771" s="177"/>
      <c r="AX771" s="178"/>
      <c r="AY771" s="179"/>
      <c r="AZ771" s="179"/>
      <c r="BA771" s="180"/>
      <c r="BB771" s="180"/>
      <c r="BC771" s="161"/>
      <c r="BD771" s="161"/>
      <c r="BE771" s="156">
        <v>19</v>
      </c>
      <c r="BF771" s="181">
        <f t="shared" si="89"/>
        <v>0.11520000000000004</v>
      </c>
      <c r="BG771" s="182">
        <f t="shared" si="90"/>
        <v>0.99999622948423483</v>
      </c>
      <c r="BH771" s="183">
        <f t="shared" si="91"/>
        <v>7.7419536903544639E-7</v>
      </c>
      <c r="BI771" s="184" t="str">
        <f t="shared" si="92"/>
        <v/>
      </c>
      <c r="BJ771" s="184" t="str">
        <f t="shared" si="88"/>
        <v/>
      </c>
    </row>
    <row r="772" spans="3:62" ht="20.100000000000001" customHeight="1" x14ac:dyDescent="0.25">
      <c r="C772" s="12"/>
      <c r="E772" s="141"/>
      <c r="F772" s="141"/>
      <c r="M772" s="161"/>
      <c r="N772" s="161"/>
      <c r="O772" s="161"/>
      <c r="P772" s="156"/>
      <c r="R772" s="174"/>
      <c r="S772" s="174"/>
      <c r="W772" s="175"/>
      <c r="X772" s="173"/>
      <c r="Z772" s="161"/>
      <c r="AA772" s="161"/>
      <c r="AB772" s="161"/>
      <c r="AC772" s="156">
        <v>43</v>
      </c>
      <c r="AD772" s="150">
        <f t="shared" si="79"/>
        <v>-3.8279999999999998</v>
      </c>
      <c r="AE772" s="174">
        <f t="shared" si="80"/>
        <v>2.6237637658522018E-4</v>
      </c>
      <c r="AF772" s="174">
        <f t="shared" si="81"/>
        <v>6.4594378257215614E-5</v>
      </c>
      <c r="AG772" s="150">
        <f t="shared" si="86"/>
        <v>2.6237637658522018E-4</v>
      </c>
      <c r="AH772" s="150" t="str">
        <f t="shared" si="87"/>
        <v/>
      </c>
      <c r="AI772" s="150" t="str">
        <f t="shared" si="82"/>
        <v/>
      </c>
      <c r="AJ772" s="173">
        <f t="shared" si="83"/>
        <v>0</v>
      </c>
      <c r="AK772" s="173" t="str">
        <f t="shared" si="84"/>
        <v/>
      </c>
      <c r="AL772" s="173" t="str">
        <f t="shared" si="85"/>
        <v/>
      </c>
      <c r="AM772" s="173"/>
      <c r="AN772" s="173"/>
      <c r="AO772" s="173"/>
      <c r="AP772" s="173"/>
      <c r="AQ772" s="173"/>
      <c r="AR772" s="173"/>
      <c r="AS772" s="173"/>
      <c r="AT772" s="153"/>
      <c r="AU772" s="154"/>
      <c r="AV772" s="153"/>
      <c r="AW772" s="177"/>
      <c r="AX772" s="178"/>
      <c r="AY772" s="179"/>
      <c r="AZ772" s="179"/>
      <c r="BA772" s="180"/>
      <c r="BB772" s="180"/>
      <c r="BC772" s="161"/>
      <c r="BD772" s="161"/>
      <c r="BE772" s="156">
        <v>20</v>
      </c>
      <c r="BF772" s="181">
        <f t="shared" si="89"/>
        <v>0.12160000000000004</v>
      </c>
      <c r="BG772" s="182">
        <f t="shared" si="90"/>
        <v>0.9999954552888658</v>
      </c>
      <c r="BH772" s="183">
        <f t="shared" si="91"/>
        <v>8.8023580613327823E-7</v>
      </c>
      <c r="BI772" s="184" t="str">
        <f t="shared" si="92"/>
        <v/>
      </c>
      <c r="BJ772" s="184" t="str">
        <f t="shared" si="88"/>
        <v/>
      </c>
    </row>
    <row r="773" spans="3:62" ht="20.100000000000001" customHeight="1" x14ac:dyDescent="0.25">
      <c r="C773" s="12"/>
      <c r="E773" s="141"/>
      <c r="F773" s="141"/>
      <c r="M773" s="161"/>
      <c r="N773" s="161"/>
      <c r="O773" s="161"/>
      <c r="P773" s="156"/>
      <c r="R773" s="174"/>
      <c r="S773" s="174"/>
      <c r="W773" s="175"/>
      <c r="X773" s="173"/>
      <c r="Z773" s="161"/>
      <c r="AA773" s="161"/>
      <c r="AB773" s="161"/>
      <c r="AC773" s="156">
        <v>44</v>
      </c>
      <c r="AD773" s="150">
        <f t="shared" si="79"/>
        <v>-3.8239999999999998</v>
      </c>
      <c r="AE773" s="174">
        <f t="shared" si="80"/>
        <v>2.6642266789962096E-4</v>
      </c>
      <c r="AF773" s="174">
        <f t="shared" si="81"/>
        <v>6.5651957114884092E-5</v>
      </c>
      <c r="AG773" s="150">
        <f t="shared" si="86"/>
        <v>2.6642266789962096E-4</v>
      </c>
      <c r="AH773" s="150" t="str">
        <f t="shared" si="87"/>
        <v/>
      </c>
      <c r="AI773" s="150" t="str">
        <f t="shared" si="82"/>
        <v/>
      </c>
      <c r="AJ773" s="173">
        <f t="shared" si="83"/>
        <v>0</v>
      </c>
      <c r="AK773" s="173" t="str">
        <f t="shared" si="84"/>
        <v/>
      </c>
      <c r="AL773" s="173" t="str">
        <f t="shared" si="85"/>
        <v/>
      </c>
      <c r="AM773" s="173"/>
      <c r="AN773" s="173"/>
      <c r="AO773" s="173"/>
      <c r="AP773" s="173"/>
      <c r="AQ773" s="173"/>
      <c r="AR773" s="173"/>
      <c r="AS773" s="173"/>
      <c r="AT773" s="153"/>
      <c r="AU773" s="154"/>
      <c r="AV773" s="153"/>
      <c r="AW773" s="177"/>
      <c r="AX773" s="178"/>
      <c r="AY773" s="179"/>
      <c r="AZ773" s="179"/>
      <c r="BA773" s="180"/>
      <c r="BB773" s="180"/>
      <c r="BC773" s="161"/>
      <c r="BD773" s="161"/>
      <c r="BE773" s="156">
        <v>21</v>
      </c>
      <c r="BF773" s="181">
        <f t="shared" si="89"/>
        <v>0.12800000000000003</v>
      </c>
      <c r="BG773" s="182">
        <f t="shared" si="90"/>
        <v>0.99999457505305966</v>
      </c>
      <c r="BH773" s="183">
        <f t="shared" si="91"/>
        <v>9.9423982979907066E-7</v>
      </c>
      <c r="BI773" s="184" t="str">
        <f t="shared" si="92"/>
        <v/>
      </c>
      <c r="BJ773" s="184" t="str">
        <f t="shared" si="88"/>
        <v/>
      </c>
    </row>
    <row r="774" spans="3:62" ht="20.100000000000001" customHeight="1" x14ac:dyDescent="0.25">
      <c r="C774" s="12"/>
      <c r="E774" s="141"/>
      <c r="F774" s="141"/>
      <c r="M774" s="161"/>
      <c r="N774" s="161"/>
      <c r="O774" s="161"/>
      <c r="P774" s="156"/>
      <c r="R774" s="174"/>
      <c r="S774" s="174"/>
      <c r="W774" s="175"/>
      <c r="X774" s="173"/>
      <c r="Z774" s="161"/>
      <c r="AA774" s="161"/>
      <c r="AB774" s="161"/>
      <c r="AC774" s="156">
        <v>45</v>
      </c>
      <c r="AD774" s="150">
        <f t="shared" si="79"/>
        <v>-3.82</v>
      </c>
      <c r="AE774" s="174">
        <f t="shared" si="80"/>
        <v>2.70527031461521E-4</v>
      </c>
      <c r="AF774" s="174">
        <f t="shared" si="81"/>
        <v>6.6725837029684654E-5</v>
      </c>
      <c r="AG774" s="150">
        <f t="shared" si="86"/>
        <v>2.70527031461521E-4</v>
      </c>
      <c r="AH774" s="150" t="str">
        <f t="shared" si="87"/>
        <v/>
      </c>
      <c r="AI774" s="150" t="str">
        <f t="shared" si="82"/>
        <v/>
      </c>
      <c r="AJ774" s="173">
        <f t="shared" si="83"/>
        <v>0</v>
      </c>
      <c r="AK774" s="173" t="str">
        <f t="shared" si="84"/>
        <v/>
      </c>
      <c r="AL774" s="173" t="str">
        <f t="shared" si="85"/>
        <v/>
      </c>
      <c r="AM774" s="173"/>
      <c r="AN774" s="173"/>
      <c r="AO774" s="173"/>
      <c r="AP774" s="173"/>
      <c r="AQ774" s="173"/>
      <c r="AR774" s="173"/>
      <c r="AS774" s="173"/>
      <c r="AT774" s="153"/>
      <c r="AU774" s="154"/>
      <c r="AV774" s="153"/>
      <c r="AW774" s="177"/>
      <c r="AX774" s="178"/>
      <c r="AY774" s="179"/>
      <c r="AZ774" s="179"/>
      <c r="BA774" s="180"/>
      <c r="BB774" s="180"/>
      <c r="BC774" s="161"/>
      <c r="BD774" s="161"/>
      <c r="BE774" s="156">
        <v>22</v>
      </c>
      <c r="BF774" s="181">
        <f t="shared" si="89"/>
        <v>0.13440000000000002</v>
      </c>
      <c r="BG774" s="182">
        <f t="shared" si="90"/>
        <v>0.99999358081322987</v>
      </c>
      <c r="BH774" s="183">
        <f t="shared" si="91"/>
        <v>1.1163462104724076E-6</v>
      </c>
      <c r="BI774" s="184" t="str">
        <f t="shared" si="92"/>
        <v/>
      </c>
      <c r="BJ774" s="184" t="str">
        <f t="shared" si="88"/>
        <v/>
      </c>
    </row>
    <row r="775" spans="3:62" ht="20.100000000000001" customHeight="1" x14ac:dyDescent="0.25">
      <c r="C775" s="12"/>
      <c r="E775" s="141"/>
      <c r="F775" s="141"/>
      <c r="M775" s="161"/>
      <c r="N775" s="161"/>
      <c r="O775" s="161"/>
      <c r="P775" s="156"/>
      <c r="R775" s="174"/>
      <c r="S775" s="174"/>
      <c r="W775" s="175"/>
      <c r="X775" s="173"/>
      <c r="Z775" s="161"/>
      <c r="AA775" s="161"/>
      <c r="AB775" s="161"/>
      <c r="AC775" s="156">
        <v>46</v>
      </c>
      <c r="AD775" s="150">
        <f t="shared" si="79"/>
        <v>-3.8159999999999998</v>
      </c>
      <c r="AE775" s="174">
        <f t="shared" si="80"/>
        <v>2.7469022955031567E-4</v>
      </c>
      <c r="AF775" s="174">
        <f t="shared" si="81"/>
        <v>6.7816251812216968E-5</v>
      </c>
      <c r="AG775" s="150">
        <f t="shared" si="86"/>
        <v>2.7469022955031567E-4</v>
      </c>
      <c r="AH775" s="150" t="str">
        <f t="shared" si="87"/>
        <v/>
      </c>
      <c r="AI775" s="150" t="str">
        <f t="shared" si="82"/>
        <v/>
      </c>
      <c r="AJ775" s="173">
        <f t="shared" si="83"/>
        <v>0</v>
      </c>
      <c r="AK775" s="173" t="str">
        <f t="shared" si="84"/>
        <v/>
      </c>
      <c r="AL775" s="173" t="str">
        <f t="shared" si="85"/>
        <v/>
      </c>
      <c r="AM775" s="173"/>
      <c r="AN775" s="173"/>
      <c r="AO775" s="173"/>
      <c r="AP775" s="173"/>
      <c r="AQ775" s="173"/>
      <c r="AR775" s="173"/>
      <c r="AS775" s="173"/>
      <c r="AT775" s="153"/>
      <c r="AU775" s="154"/>
      <c r="AV775" s="153"/>
      <c r="AW775" s="177"/>
      <c r="AX775" s="178"/>
      <c r="AY775" s="179"/>
      <c r="AZ775" s="179"/>
      <c r="BA775" s="180"/>
      <c r="BB775" s="180"/>
      <c r="BC775" s="161"/>
      <c r="BD775" s="161"/>
      <c r="BE775" s="156">
        <v>23</v>
      </c>
      <c r="BF775" s="181">
        <f t="shared" si="89"/>
        <v>0.14080000000000001</v>
      </c>
      <c r="BG775" s="182">
        <f t="shared" si="90"/>
        <v>0.99999246446701939</v>
      </c>
      <c r="BH775" s="183">
        <f t="shared" si="91"/>
        <v>1.2466861908366766E-6</v>
      </c>
      <c r="BI775" s="184" t="str">
        <f t="shared" si="92"/>
        <v/>
      </c>
      <c r="BJ775" s="184" t="str">
        <f t="shared" si="88"/>
        <v/>
      </c>
    </row>
    <row r="776" spans="3:62" ht="20.100000000000001" customHeight="1" x14ac:dyDescent="0.25">
      <c r="C776" s="12"/>
      <c r="E776" s="141"/>
      <c r="F776" s="141"/>
      <c r="M776" s="161"/>
      <c r="N776" s="161"/>
      <c r="O776" s="161"/>
      <c r="P776" s="156"/>
      <c r="R776" s="174"/>
      <c r="S776" s="174"/>
      <c r="W776" s="175"/>
      <c r="X776" s="173"/>
      <c r="Z776" s="161"/>
      <c r="AA776" s="161"/>
      <c r="AB776" s="161"/>
      <c r="AC776" s="156">
        <v>47</v>
      </c>
      <c r="AD776" s="150">
        <f t="shared" si="79"/>
        <v>-3.8119999999999998</v>
      </c>
      <c r="AE776" s="174">
        <f t="shared" si="80"/>
        <v>2.7891303333670801E-4</v>
      </c>
      <c r="AF776" s="174">
        <f t="shared" si="81"/>
        <v>6.8923438339951702E-5</v>
      </c>
      <c r="AG776" s="150">
        <f t="shared" si="86"/>
        <v>2.7891303333670801E-4</v>
      </c>
      <c r="AH776" s="150" t="str">
        <f t="shared" si="87"/>
        <v/>
      </c>
      <c r="AI776" s="150" t="str">
        <f t="shared" si="82"/>
        <v/>
      </c>
      <c r="AJ776" s="173">
        <f t="shared" si="83"/>
        <v>0</v>
      </c>
      <c r="AK776" s="173" t="str">
        <f t="shared" si="84"/>
        <v/>
      </c>
      <c r="AL776" s="173" t="str">
        <f t="shared" si="85"/>
        <v/>
      </c>
      <c r="AM776" s="173"/>
      <c r="AN776" s="173"/>
      <c r="AO776" s="173"/>
      <c r="AP776" s="173"/>
      <c r="AQ776" s="173"/>
      <c r="AR776" s="173"/>
      <c r="AS776" s="173"/>
      <c r="AT776" s="153"/>
      <c r="AU776" s="154"/>
      <c r="AV776" s="153"/>
      <c r="AW776" s="177"/>
      <c r="AX776" s="178"/>
      <c r="AY776" s="179"/>
      <c r="AZ776" s="179"/>
      <c r="BA776" s="180"/>
      <c r="BB776" s="180"/>
      <c r="BC776" s="161"/>
      <c r="BD776" s="161"/>
      <c r="BE776" s="156">
        <v>24</v>
      </c>
      <c r="BF776" s="181">
        <f t="shared" si="89"/>
        <v>0.1472</v>
      </c>
      <c r="BG776" s="182">
        <f t="shared" si="90"/>
        <v>0.99999121778082856</v>
      </c>
      <c r="BH776" s="183">
        <f t="shared" si="91"/>
        <v>1.3853839520017175E-6</v>
      </c>
      <c r="BI776" s="184" t="str">
        <f t="shared" si="92"/>
        <v/>
      </c>
      <c r="BJ776" s="184" t="str">
        <f t="shared" si="88"/>
        <v/>
      </c>
    </row>
    <row r="777" spans="3:62" ht="20.100000000000001" customHeight="1" x14ac:dyDescent="0.25">
      <c r="C777" s="12"/>
      <c r="E777" s="141"/>
      <c r="F777" s="141"/>
      <c r="M777" s="161"/>
      <c r="N777" s="161"/>
      <c r="O777" s="161"/>
      <c r="P777" s="156"/>
      <c r="R777" s="174"/>
      <c r="S777" s="174"/>
      <c r="W777" s="175"/>
      <c r="X777" s="173"/>
      <c r="Z777" s="161"/>
      <c r="AA777" s="161"/>
      <c r="AB777" s="161"/>
      <c r="AC777" s="156">
        <v>48</v>
      </c>
      <c r="AD777" s="150">
        <f t="shared" si="79"/>
        <v>-3.8079999999999998</v>
      </c>
      <c r="AE777" s="174">
        <f t="shared" si="80"/>
        <v>2.8319622296980597E-4</v>
      </c>
      <c r="AF777" s="174">
        <f t="shared" si="81"/>
        <v>7.0047636592969923E-5</v>
      </c>
      <c r="AG777" s="150">
        <f t="shared" si="86"/>
        <v>2.8319622296980597E-4</v>
      </c>
      <c r="AH777" s="150" t="str">
        <f t="shared" si="87"/>
        <v/>
      </c>
      <c r="AI777" s="150" t="str">
        <f t="shared" si="82"/>
        <v/>
      </c>
      <c r="AJ777" s="173">
        <f t="shared" si="83"/>
        <v>0</v>
      </c>
      <c r="AK777" s="173" t="str">
        <f t="shared" si="84"/>
        <v/>
      </c>
      <c r="AL777" s="173" t="str">
        <f t="shared" si="85"/>
        <v/>
      </c>
      <c r="AM777" s="173"/>
      <c r="AN777" s="173"/>
      <c r="AO777" s="173"/>
      <c r="AP777" s="173"/>
      <c r="AQ777" s="173"/>
      <c r="AR777" s="173"/>
      <c r="AS777" s="173"/>
      <c r="AT777" s="153"/>
      <c r="AU777" s="154"/>
      <c r="AV777" s="153"/>
      <c r="AW777" s="177"/>
      <c r="AX777" s="178"/>
      <c r="AY777" s="179"/>
      <c r="AZ777" s="179"/>
      <c r="BA777" s="180"/>
      <c r="BB777" s="180"/>
      <c r="BC777" s="161"/>
      <c r="BD777" s="161"/>
      <c r="BE777" s="156">
        <v>25</v>
      </c>
      <c r="BF777" s="181">
        <f t="shared" si="89"/>
        <v>0.15359999999999999</v>
      </c>
      <c r="BG777" s="182">
        <f t="shared" si="90"/>
        <v>0.99998983239687655</v>
      </c>
      <c r="BH777" s="183">
        <f t="shared" si="91"/>
        <v>1.5325570303925673E-6</v>
      </c>
      <c r="BI777" s="184" t="str">
        <f t="shared" si="92"/>
        <v/>
      </c>
      <c r="BJ777" s="184" t="str">
        <f t="shared" si="88"/>
        <v/>
      </c>
    </row>
    <row r="778" spans="3:62" ht="20.100000000000001" customHeight="1" x14ac:dyDescent="0.25">
      <c r="C778" s="12"/>
      <c r="E778" s="141"/>
      <c r="F778" s="141"/>
      <c r="M778" s="161"/>
      <c r="N778" s="161"/>
      <c r="O778" s="161"/>
      <c r="P778" s="156"/>
      <c r="R778" s="174"/>
      <c r="S778" s="174"/>
      <c r="W778" s="175"/>
      <c r="X778" s="173"/>
      <c r="Z778" s="161"/>
      <c r="AA778" s="161"/>
      <c r="AB778" s="161"/>
      <c r="AC778" s="156">
        <v>49</v>
      </c>
      <c r="AD778" s="150">
        <f t="shared" si="79"/>
        <v>-3.8039999999999998</v>
      </c>
      <c r="AE778" s="174">
        <f t="shared" si="80"/>
        <v>2.8754058766483344E-4</v>
      </c>
      <c r="AF778" s="174">
        <f t="shared" si="81"/>
        <v>7.1189089690052408E-5</v>
      </c>
      <c r="AG778" s="150">
        <f t="shared" si="86"/>
        <v>2.8754058766483344E-4</v>
      </c>
      <c r="AH778" s="150" t="str">
        <f t="shared" si="87"/>
        <v/>
      </c>
      <c r="AI778" s="150" t="str">
        <f t="shared" si="82"/>
        <v/>
      </c>
      <c r="AJ778" s="173">
        <f t="shared" si="83"/>
        <v>0</v>
      </c>
      <c r="AK778" s="173" t="str">
        <f t="shared" si="84"/>
        <v/>
      </c>
      <c r="AL778" s="173" t="str">
        <f t="shared" si="85"/>
        <v/>
      </c>
      <c r="AM778" s="173"/>
      <c r="AN778" s="173"/>
      <c r="AO778" s="173"/>
      <c r="AP778" s="173"/>
      <c r="AQ778" s="173"/>
      <c r="AR778" s="173"/>
      <c r="AS778" s="173"/>
      <c r="AT778" s="153"/>
      <c r="AU778" s="154"/>
      <c r="AV778" s="153"/>
      <c r="AW778" s="177"/>
      <c r="AX778" s="178"/>
      <c r="AY778" s="179"/>
      <c r="AZ778" s="179"/>
      <c r="BA778" s="180"/>
      <c r="BB778" s="180"/>
      <c r="BC778" s="161"/>
      <c r="BD778" s="161"/>
      <c r="BE778" s="156">
        <v>26</v>
      </c>
      <c r="BF778" s="181">
        <f t="shared" si="89"/>
        <v>0.15999999999999998</v>
      </c>
      <c r="BG778" s="182">
        <f t="shared" si="90"/>
        <v>0.99998829983984616</v>
      </c>
      <c r="BH778" s="183">
        <f t="shared" si="91"/>
        <v>1.688316695114267E-6</v>
      </c>
      <c r="BI778" s="184" t="str">
        <f t="shared" si="92"/>
        <v/>
      </c>
      <c r="BJ778" s="184" t="str">
        <f t="shared" si="88"/>
        <v/>
      </c>
    </row>
    <row r="779" spans="3:62" ht="20.100000000000001" customHeight="1" x14ac:dyDescent="0.25">
      <c r="C779" s="12"/>
      <c r="E779" s="141"/>
      <c r="F779" s="141"/>
      <c r="M779" s="161"/>
      <c r="N779" s="161"/>
      <c r="O779" s="161"/>
      <c r="P779" s="156"/>
      <c r="R779" s="174"/>
      <c r="S779" s="174"/>
      <c r="W779" s="175"/>
      <c r="X779" s="173"/>
      <c r="Z779" s="161"/>
      <c r="AA779" s="161"/>
      <c r="AB779" s="161"/>
      <c r="AC779" s="156">
        <v>50</v>
      </c>
      <c r="AD779" s="150">
        <f t="shared" si="79"/>
        <v>-3.8</v>
      </c>
      <c r="AE779" s="174">
        <f t="shared" si="80"/>
        <v>2.9194692579146027E-4</v>
      </c>
      <c r="AF779" s="174">
        <f t="shared" si="81"/>
        <v>7.234804392511999E-5</v>
      </c>
      <c r="AG779" s="150">
        <f t="shared" si="86"/>
        <v>2.9194692579146027E-4</v>
      </c>
      <c r="AH779" s="150" t="str">
        <f t="shared" si="87"/>
        <v/>
      </c>
      <c r="AI779" s="150" t="str">
        <f t="shared" si="82"/>
        <v/>
      </c>
      <c r="AJ779" s="173">
        <f t="shared" si="83"/>
        <v>0</v>
      </c>
      <c r="AK779" s="173" t="str">
        <f t="shared" si="84"/>
        <v/>
      </c>
      <c r="AL779" s="173" t="str">
        <f t="shared" si="85"/>
        <v/>
      </c>
      <c r="AM779" s="173"/>
      <c r="AN779" s="173"/>
      <c r="AO779" s="173"/>
      <c r="AP779" s="173"/>
      <c r="AQ779" s="173"/>
      <c r="AR779" s="173"/>
      <c r="AS779" s="173"/>
      <c r="AT779" s="153"/>
      <c r="AU779" s="154"/>
      <c r="AV779" s="153"/>
      <c r="AW779" s="177"/>
      <c r="AX779" s="178"/>
      <c r="AY779" s="179"/>
      <c r="AZ779" s="179"/>
      <c r="BA779" s="180"/>
      <c r="BB779" s="180"/>
      <c r="BC779" s="161"/>
      <c r="BD779" s="161"/>
      <c r="BE779" s="156">
        <v>27</v>
      </c>
      <c r="BF779" s="181">
        <f t="shared" si="89"/>
        <v>0.16639999999999996</v>
      </c>
      <c r="BG779" s="182">
        <f t="shared" si="90"/>
        <v>0.99998661152315105</v>
      </c>
      <c r="BH779" s="183">
        <f t="shared" si="91"/>
        <v>1.8527682897895303E-6</v>
      </c>
      <c r="BI779" s="184" t="str">
        <f t="shared" si="92"/>
        <v/>
      </c>
      <c r="BJ779" s="184" t="str">
        <f t="shared" si="88"/>
        <v/>
      </c>
    </row>
    <row r="780" spans="3:62" ht="20.100000000000001" customHeight="1" x14ac:dyDescent="0.25">
      <c r="C780" s="12"/>
      <c r="E780" s="141"/>
      <c r="F780" s="141"/>
      <c r="M780" s="161"/>
      <c r="N780" s="161"/>
      <c r="O780" s="161"/>
      <c r="P780" s="156"/>
      <c r="R780" s="174"/>
      <c r="S780" s="174"/>
      <c r="W780" s="175"/>
      <c r="X780" s="173"/>
      <c r="Z780" s="161"/>
      <c r="AA780" s="161"/>
      <c r="AB780" s="161"/>
      <c r="AC780" s="156">
        <v>51</v>
      </c>
      <c r="AD780" s="150">
        <f t="shared" si="79"/>
        <v>-3.7959999999999998</v>
      </c>
      <c r="AE780" s="174">
        <f t="shared" si="80"/>
        <v>2.9641604496274932E-4</v>
      </c>
      <c r="AF780" s="174">
        <f t="shared" si="81"/>
        <v>7.3524748804028924E-5</v>
      </c>
      <c r="AG780" s="150">
        <f t="shared" si="86"/>
        <v>2.9641604496274932E-4</v>
      </c>
      <c r="AH780" s="150" t="str">
        <f t="shared" si="87"/>
        <v/>
      </c>
      <c r="AI780" s="150" t="str">
        <f t="shared" si="82"/>
        <v/>
      </c>
      <c r="AJ780" s="173">
        <f t="shared" si="83"/>
        <v>0</v>
      </c>
      <c r="AK780" s="173" t="str">
        <f t="shared" si="84"/>
        <v/>
      </c>
      <c r="AL780" s="173" t="str">
        <f t="shared" si="85"/>
        <v/>
      </c>
      <c r="AM780" s="173"/>
      <c r="AN780" s="173"/>
      <c r="AO780" s="173"/>
      <c r="AP780" s="173"/>
      <c r="AQ780" s="173"/>
      <c r="AR780" s="173"/>
      <c r="AS780" s="173"/>
      <c r="AT780" s="153"/>
      <c r="AU780" s="154"/>
      <c r="AV780" s="153"/>
      <c r="AW780" s="177"/>
      <c r="AX780" s="178"/>
      <c r="AY780" s="179"/>
      <c r="AZ780" s="179"/>
      <c r="BA780" s="180"/>
      <c r="BB780" s="180"/>
      <c r="BC780" s="161"/>
      <c r="BD780" s="161"/>
      <c r="BE780" s="156">
        <v>28</v>
      </c>
      <c r="BF780" s="181">
        <f t="shared" si="89"/>
        <v>0.17279999999999995</v>
      </c>
      <c r="BG780" s="182">
        <f t="shared" si="90"/>
        <v>0.99998475875486126</v>
      </c>
      <c r="BH780" s="183">
        <f t="shared" si="91"/>
        <v>2.0260115424219904E-6</v>
      </c>
      <c r="BI780" s="184" t="str">
        <f t="shared" si="92"/>
        <v/>
      </c>
      <c r="BJ780" s="184" t="str">
        <f t="shared" si="88"/>
        <v/>
      </c>
    </row>
    <row r="781" spans="3:62" ht="20.100000000000001" customHeight="1" x14ac:dyDescent="0.25">
      <c r="C781" s="12"/>
      <c r="E781" s="141"/>
      <c r="F781" s="141"/>
      <c r="P781" s="156"/>
      <c r="R781" s="174"/>
      <c r="S781" s="174"/>
      <c r="W781" s="175"/>
      <c r="X781" s="173"/>
      <c r="AC781" s="156">
        <v>52</v>
      </c>
      <c r="AD781" s="150">
        <f t="shared" si="79"/>
        <v>-3.7919999999999998</v>
      </c>
      <c r="AE781" s="174">
        <f t="shared" si="80"/>
        <v>3.0094876212471999E-4</v>
      </c>
      <c r="AF781" s="174">
        <f t="shared" si="81"/>
        <v>7.4719457081723952E-5</v>
      </c>
      <c r="AG781" s="150">
        <f t="shared" si="86"/>
        <v>3.0094876212471999E-4</v>
      </c>
      <c r="AH781" s="150" t="str">
        <f t="shared" si="87"/>
        <v/>
      </c>
      <c r="AI781" s="150" t="str">
        <f t="shared" si="82"/>
        <v/>
      </c>
      <c r="AJ781" s="173">
        <f t="shared" si="83"/>
        <v>0</v>
      </c>
      <c r="AK781" s="173" t="str">
        <f t="shared" si="84"/>
        <v/>
      </c>
      <c r="AL781" s="173" t="str">
        <f t="shared" si="85"/>
        <v/>
      </c>
      <c r="AM781" s="173"/>
      <c r="AN781" s="173"/>
      <c r="AO781" s="173"/>
      <c r="AP781" s="173"/>
      <c r="AQ781" s="173"/>
      <c r="AR781" s="173"/>
      <c r="AS781" s="173"/>
      <c r="AT781" s="153"/>
      <c r="AU781" s="154"/>
      <c r="AV781" s="153"/>
      <c r="AW781" s="177"/>
      <c r="AX781" s="178"/>
      <c r="AY781" s="179"/>
      <c r="AZ781" s="179"/>
      <c r="BA781" s="180"/>
      <c r="BB781" s="180"/>
      <c r="BC781" s="155"/>
      <c r="BE781" s="156">
        <v>29</v>
      </c>
      <c r="BF781" s="181">
        <f t="shared" si="89"/>
        <v>0.17919999999999994</v>
      </c>
      <c r="BG781" s="182">
        <f t="shared" si="90"/>
        <v>0.99998273274331884</v>
      </c>
      <c r="BH781" s="183">
        <f t="shared" si="91"/>
        <v>2.2081408517227175E-6</v>
      </c>
      <c r="BI781" s="184" t="str">
        <f t="shared" si="92"/>
        <v/>
      </c>
      <c r="BJ781" s="184" t="str">
        <f t="shared" si="88"/>
        <v/>
      </c>
    </row>
    <row r="782" spans="3:62" ht="20.100000000000001" customHeight="1" x14ac:dyDescent="0.25">
      <c r="C782" s="12"/>
      <c r="E782" s="141"/>
      <c r="F782" s="141"/>
      <c r="P782" s="156"/>
      <c r="R782" s="174"/>
      <c r="S782" s="174"/>
      <c r="W782" s="175"/>
      <c r="X782" s="173"/>
      <c r="AC782" s="156">
        <v>53</v>
      </c>
      <c r="AD782" s="150">
        <f t="shared" si="79"/>
        <v>-3.7879999999999998</v>
      </c>
      <c r="AE782" s="174">
        <f t="shared" si="80"/>
        <v>3.0554590364653618E-4</v>
      </c>
      <c r="AF782" s="174">
        <f t="shared" si="81"/>
        <v>7.5932424799750285E-5</v>
      </c>
      <c r="AG782" s="150">
        <f t="shared" si="86"/>
        <v>3.0554590364653618E-4</v>
      </c>
      <c r="AH782" s="150" t="str">
        <f t="shared" si="87"/>
        <v/>
      </c>
      <c r="AI782" s="150" t="str">
        <f t="shared" si="82"/>
        <v/>
      </c>
      <c r="AJ782" s="173">
        <f t="shared" si="83"/>
        <v>0</v>
      </c>
      <c r="AK782" s="173" t="str">
        <f t="shared" si="84"/>
        <v/>
      </c>
      <c r="AL782" s="173" t="str">
        <f t="shared" si="85"/>
        <v/>
      </c>
      <c r="AM782" s="173"/>
      <c r="AN782" s="173"/>
      <c r="AO782" s="173"/>
      <c r="AP782" s="173"/>
      <c r="AQ782" s="173"/>
      <c r="AR782" s="173"/>
      <c r="AS782" s="173"/>
      <c r="AT782" s="153"/>
      <c r="AU782" s="154"/>
      <c r="AV782" s="153"/>
      <c r="AW782" s="177"/>
      <c r="AX782" s="178"/>
      <c r="AY782" s="179"/>
      <c r="AZ782" s="179"/>
      <c r="BA782" s="180"/>
      <c r="BB782" s="180"/>
      <c r="BC782" s="155"/>
      <c r="BE782" s="156">
        <v>30</v>
      </c>
      <c r="BF782" s="181">
        <f t="shared" si="89"/>
        <v>0.18559999999999993</v>
      </c>
      <c r="BG782" s="182">
        <f t="shared" si="90"/>
        <v>0.99998052460246711</v>
      </c>
      <c r="BH782" s="183">
        <f t="shared" si="91"/>
        <v>2.3992455466803619E-6</v>
      </c>
      <c r="BI782" s="184" t="str">
        <f t="shared" si="92"/>
        <v/>
      </c>
      <c r="BJ782" s="184" t="str">
        <f t="shared" si="88"/>
        <v/>
      </c>
    </row>
    <row r="783" spans="3:62" ht="20.100000000000001" customHeight="1" x14ac:dyDescent="0.25">
      <c r="C783" s="12"/>
      <c r="E783" s="141"/>
      <c r="F783" s="141"/>
      <c r="P783" s="156"/>
      <c r="R783" s="174"/>
      <c r="S783" s="174"/>
      <c r="W783" s="175"/>
      <c r="X783" s="173"/>
      <c r="AC783" s="156">
        <v>54</v>
      </c>
      <c r="AD783" s="150">
        <f t="shared" si="79"/>
        <v>-3.7839999999999998</v>
      </c>
      <c r="AE783" s="174">
        <f t="shared" si="80"/>
        <v>3.1020830541130824E-4</v>
      </c>
      <c r="AF783" s="174">
        <f t="shared" si="81"/>
        <v>7.7163911324126697E-5</v>
      </c>
      <c r="AG783" s="150">
        <f t="shared" si="86"/>
        <v>3.1020830541130824E-4</v>
      </c>
      <c r="AH783" s="150" t="str">
        <f t="shared" si="87"/>
        <v/>
      </c>
      <c r="AI783" s="150" t="str">
        <f t="shared" si="82"/>
        <v/>
      </c>
      <c r="AJ783" s="173">
        <f t="shared" si="83"/>
        <v>0</v>
      </c>
      <c r="AK783" s="173" t="str">
        <f t="shared" si="84"/>
        <v/>
      </c>
      <c r="AL783" s="173" t="str">
        <f t="shared" si="85"/>
        <v/>
      </c>
      <c r="AM783" s="173"/>
      <c r="AN783" s="173"/>
      <c r="AO783" s="173"/>
      <c r="AP783" s="173"/>
      <c r="AQ783" s="173"/>
      <c r="AR783" s="173"/>
      <c r="AS783" s="173"/>
      <c r="AT783" s="153"/>
      <c r="AU783" s="154"/>
      <c r="AV783" s="153"/>
      <c r="AW783" s="177"/>
      <c r="AX783" s="178"/>
      <c r="AY783" s="179"/>
      <c r="AZ783" s="179"/>
      <c r="BA783" s="180"/>
      <c r="BB783" s="180"/>
      <c r="BC783" s="155"/>
      <c r="BE783" s="156">
        <v>31</v>
      </c>
      <c r="BF783" s="181">
        <f t="shared" si="89"/>
        <v>0.19199999999999992</v>
      </c>
      <c r="BG783" s="182">
        <f t="shared" si="90"/>
        <v>0.99997812535692043</v>
      </c>
      <c r="BH783" s="183">
        <f t="shared" si="91"/>
        <v>2.5994101275905734E-6</v>
      </c>
      <c r="BI783" s="184" t="str">
        <f t="shared" si="92"/>
        <v/>
      </c>
      <c r="BJ783" s="184" t="str">
        <f t="shared" si="88"/>
        <v/>
      </c>
    </row>
    <row r="784" spans="3:62" ht="20.100000000000001" customHeight="1" x14ac:dyDescent="0.25">
      <c r="C784" s="12"/>
      <c r="E784" s="141"/>
      <c r="F784" s="141"/>
      <c r="P784" s="156"/>
      <c r="R784" s="174"/>
      <c r="S784" s="174"/>
      <c r="W784" s="175"/>
      <c r="X784" s="173"/>
      <c r="AC784" s="156">
        <v>55</v>
      </c>
      <c r="AD784" s="150">
        <f t="shared" si="79"/>
        <v>-3.78</v>
      </c>
      <c r="AE784" s="174">
        <f t="shared" si="80"/>
        <v>3.1493681290752188E-4</v>
      </c>
      <c r="AF784" s="174">
        <f t="shared" si="81"/>
        <v>7.8414179383585065E-5</v>
      </c>
      <c r="AG784" s="150">
        <f t="shared" si="86"/>
        <v>3.1493681290752188E-4</v>
      </c>
      <c r="AH784" s="150" t="str">
        <f t="shared" si="87"/>
        <v/>
      </c>
      <c r="AI784" s="150" t="str">
        <f t="shared" si="82"/>
        <v/>
      </c>
      <c r="AJ784" s="173">
        <f t="shared" si="83"/>
        <v>0</v>
      </c>
      <c r="AK784" s="173" t="str">
        <f t="shared" si="84"/>
        <v/>
      </c>
      <c r="AL784" s="173" t="str">
        <f t="shared" si="85"/>
        <v/>
      </c>
      <c r="AM784" s="173"/>
      <c r="AN784" s="173"/>
      <c r="AO784" s="173"/>
      <c r="AP784" s="173"/>
      <c r="AQ784" s="173"/>
      <c r="AR784" s="173"/>
      <c r="AS784" s="173"/>
      <c r="AT784" s="153"/>
      <c r="AU784" s="154"/>
      <c r="AV784" s="153"/>
      <c r="AW784" s="177"/>
      <c r="AX784" s="178"/>
      <c r="AY784" s="179"/>
      <c r="AZ784" s="179"/>
      <c r="BA784" s="180"/>
      <c r="BB784" s="180"/>
      <c r="BC784" s="155"/>
      <c r="BE784" s="156">
        <v>32</v>
      </c>
      <c r="BF784" s="181">
        <f t="shared" si="89"/>
        <v>0.19839999999999991</v>
      </c>
      <c r="BG784" s="182">
        <f t="shared" si="90"/>
        <v>0.99997552594679284</v>
      </c>
      <c r="BH784" s="183">
        <f t="shared" si="91"/>
        <v>2.8087144877675385E-6</v>
      </c>
      <c r="BI784" s="184" t="str">
        <f t="shared" si="92"/>
        <v/>
      </c>
      <c r="BJ784" s="184" t="str">
        <f t="shared" si="88"/>
        <v/>
      </c>
    </row>
    <row r="785" spans="3:62" ht="20.100000000000001" customHeight="1" x14ac:dyDescent="0.25">
      <c r="C785" s="12"/>
      <c r="E785" s="141"/>
      <c r="F785" s="141"/>
      <c r="P785" s="156"/>
      <c r="R785" s="174"/>
      <c r="S785" s="174"/>
      <c r="W785" s="175"/>
      <c r="X785" s="173"/>
      <c r="AC785" s="156">
        <v>56</v>
      </c>
      <c r="AD785" s="150">
        <f t="shared" si="79"/>
        <v>-3.7759999999999998</v>
      </c>
      <c r="AE785" s="174">
        <f t="shared" si="80"/>
        <v>3.1973228132108387E-4</v>
      </c>
      <c r="AF785" s="174">
        <f t="shared" si="81"/>
        <v>7.9683495108174961E-5</v>
      </c>
      <c r="AG785" s="150">
        <f t="shared" si="86"/>
        <v>3.1973228132108387E-4</v>
      </c>
      <c r="AH785" s="150" t="str">
        <f t="shared" si="87"/>
        <v/>
      </c>
      <c r="AI785" s="150" t="str">
        <f t="shared" si="82"/>
        <v/>
      </c>
      <c r="AJ785" s="173">
        <f t="shared" si="83"/>
        <v>0</v>
      </c>
      <c r="AK785" s="173" t="str">
        <f t="shared" si="84"/>
        <v/>
      </c>
      <c r="AL785" s="173" t="str">
        <f t="shared" si="85"/>
        <v/>
      </c>
      <c r="AM785" s="173"/>
      <c r="AN785" s="173"/>
      <c r="AO785" s="173"/>
      <c r="AP785" s="173"/>
      <c r="AQ785" s="173"/>
      <c r="AR785" s="173"/>
      <c r="AS785" s="173"/>
      <c r="AT785" s="153"/>
      <c r="AU785" s="154"/>
      <c r="AV785" s="153"/>
      <c r="AW785" s="177"/>
      <c r="AX785" s="178"/>
      <c r="AY785" s="179"/>
      <c r="AZ785" s="179"/>
      <c r="BA785" s="180"/>
      <c r="BB785" s="180"/>
      <c r="BC785" s="155"/>
      <c r="BE785" s="156">
        <v>33</v>
      </c>
      <c r="BF785" s="181">
        <f t="shared" si="89"/>
        <v>0.2047999999999999</v>
      </c>
      <c r="BG785" s="182">
        <f t="shared" si="90"/>
        <v>0.99997271723230508</v>
      </c>
      <c r="BH785" s="183">
        <f t="shared" si="91"/>
        <v>3.0272341194903518E-6</v>
      </c>
      <c r="BI785" s="184" t="str">
        <f t="shared" si="92"/>
        <v/>
      </c>
      <c r="BJ785" s="184" t="str">
        <f t="shared" si="88"/>
        <v/>
      </c>
    </row>
    <row r="786" spans="3:62" ht="20.100000000000001" customHeight="1" x14ac:dyDescent="0.25">
      <c r="C786" s="12"/>
      <c r="E786" s="141"/>
      <c r="F786" s="141"/>
      <c r="P786" s="156"/>
      <c r="R786" s="174"/>
      <c r="S786" s="174"/>
      <c r="W786" s="175"/>
      <c r="X786" s="173"/>
      <c r="AC786" s="156">
        <v>57</v>
      </c>
      <c r="AD786" s="150">
        <f t="shared" si="79"/>
        <v>-3.7719999999999998</v>
      </c>
      <c r="AE786" s="174">
        <f t="shared" si="80"/>
        <v>3.2459557562799227E-4</v>
      </c>
      <c r="AF786" s="174">
        <f t="shared" si="81"/>
        <v>8.0972128068238777E-5</v>
      </c>
      <c r="AG786" s="150">
        <f t="shared" si="86"/>
        <v>3.2459557562799227E-4</v>
      </c>
      <c r="AH786" s="150" t="str">
        <f t="shared" si="87"/>
        <v/>
      </c>
      <c r="AI786" s="150" t="str">
        <f t="shared" si="82"/>
        <v/>
      </c>
      <c r="AJ786" s="173">
        <f t="shared" si="83"/>
        <v>0</v>
      </c>
      <c r="AK786" s="173" t="str">
        <f t="shared" si="84"/>
        <v/>
      </c>
      <c r="AL786" s="173" t="str">
        <f t="shared" si="85"/>
        <v/>
      </c>
      <c r="AM786" s="173"/>
      <c r="AN786" s="173"/>
      <c r="AO786" s="173"/>
      <c r="AP786" s="173"/>
      <c r="AQ786" s="173"/>
      <c r="AR786" s="173"/>
      <c r="AS786" s="173"/>
      <c r="AT786" s="153"/>
      <c r="AU786" s="154"/>
      <c r="AV786" s="153"/>
      <c r="AW786" s="177"/>
      <c r="AX786" s="178"/>
      <c r="AY786" s="179"/>
      <c r="AZ786" s="179"/>
      <c r="BA786" s="180"/>
      <c r="BB786" s="180"/>
      <c r="BC786" s="155"/>
      <c r="BE786" s="156">
        <v>34</v>
      </c>
      <c r="BF786" s="181">
        <f t="shared" si="89"/>
        <v>0.21119999999999989</v>
      </c>
      <c r="BG786" s="182">
        <f t="shared" si="90"/>
        <v>0.99996968999818558</v>
      </c>
      <c r="BH786" s="183">
        <f t="shared" si="91"/>
        <v>3.2550403054054655E-6</v>
      </c>
      <c r="BI786" s="184" t="str">
        <f t="shared" si="92"/>
        <v/>
      </c>
      <c r="BJ786" s="184" t="str">
        <f t="shared" si="88"/>
        <v/>
      </c>
    </row>
    <row r="787" spans="3:62" ht="20.100000000000001" customHeight="1" x14ac:dyDescent="0.25">
      <c r="C787" s="12"/>
      <c r="E787" s="141"/>
      <c r="F787" s="141"/>
      <c r="P787" s="156"/>
      <c r="R787" s="174"/>
      <c r="S787" s="174"/>
      <c r="W787" s="175"/>
      <c r="X787" s="173"/>
      <c r="AC787" s="156">
        <v>58</v>
      </c>
      <c r="AD787" s="150">
        <f t="shared" si="79"/>
        <v>-3.7679999999999998</v>
      </c>
      <c r="AE787" s="174">
        <f t="shared" si="80"/>
        <v>3.2952757068762962E-4</v>
      </c>
      <c r="AF787" s="174">
        <f t="shared" si="81"/>
        <v>8.2280351313759041E-5</v>
      </c>
      <c r="AG787" s="150">
        <f t="shared" si="86"/>
        <v>3.2952757068762962E-4</v>
      </c>
      <c r="AH787" s="150" t="str">
        <f t="shared" si="87"/>
        <v/>
      </c>
      <c r="AI787" s="150" t="str">
        <f t="shared" si="82"/>
        <v/>
      </c>
      <c r="AJ787" s="173">
        <f t="shared" si="83"/>
        <v>0</v>
      </c>
      <c r="AK787" s="173" t="str">
        <f t="shared" si="84"/>
        <v/>
      </c>
      <c r="AL787" s="173" t="str">
        <f t="shared" si="85"/>
        <v/>
      </c>
      <c r="AM787" s="173"/>
      <c r="AN787" s="173"/>
      <c r="AO787" s="173"/>
      <c r="AP787" s="173"/>
      <c r="AQ787" s="173"/>
      <c r="AR787" s="173"/>
      <c r="AS787" s="173"/>
      <c r="AT787" s="153"/>
      <c r="AU787" s="154"/>
      <c r="AV787" s="153"/>
      <c r="AW787" s="177"/>
      <c r="AX787" s="178"/>
      <c r="AY787" s="179"/>
      <c r="AZ787" s="179"/>
      <c r="BA787" s="180"/>
      <c r="BB787" s="180"/>
      <c r="BC787" s="155"/>
      <c r="BE787" s="156">
        <v>35</v>
      </c>
      <c r="BF787" s="181">
        <f t="shared" si="89"/>
        <v>0.21759999999999988</v>
      </c>
      <c r="BG787" s="182">
        <f t="shared" si="90"/>
        <v>0.99996643495788018</v>
      </c>
      <c r="BH787" s="183">
        <f t="shared" si="91"/>
        <v>3.4922002952741948E-6</v>
      </c>
      <c r="BI787" s="184" t="str">
        <f t="shared" si="92"/>
        <v/>
      </c>
      <c r="BJ787" s="184" t="str">
        <f t="shared" si="88"/>
        <v/>
      </c>
    </row>
    <row r="788" spans="3:62" ht="20.100000000000001" customHeight="1" x14ac:dyDescent="0.25">
      <c r="C788" s="12"/>
      <c r="E788" s="141"/>
      <c r="F788" s="141"/>
      <c r="P788" s="156"/>
      <c r="R788" s="174"/>
      <c r="S788" s="174"/>
      <c r="W788" s="175"/>
      <c r="X788" s="173"/>
      <c r="AC788" s="156">
        <v>59</v>
      </c>
      <c r="AD788" s="150">
        <f t="shared" si="79"/>
        <v>-3.7639999999999998</v>
      </c>
      <c r="AE788" s="174">
        <f t="shared" si="80"/>
        <v>3.3452915133667732E-4</v>
      </c>
      <c r="AF788" s="174">
        <f t="shared" si="81"/>
        <v>8.3608441414078198E-5</v>
      </c>
      <c r="AG788" s="150">
        <f t="shared" si="86"/>
        <v>3.3452915133667732E-4</v>
      </c>
      <c r="AH788" s="150" t="str">
        <f t="shared" si="87"/>
        <v/>
      </c>
      <c r="AI788" s="150" t="str">
        <f t="shared" si="82"/>
        <v/>
      </c>
      <c r="AJ788" s="173">
        <f t="shared" si="83"/>
        <v>0</v>
      </c>
      <c r="AK788" s="173" t="str">
        <f t="shared" si="84"/>
        <v/>
      </c>
      <c r="AL788" s="173" t="str">
        <f t="shared" si="85"/>
        <v/>
      </c>
      <c r="AM788" s="173"/>
      <c r="AN788" s="173"/>
      <c r="AO788" s="173"/>
      <c r="AP788" s="173"/>
      <c r="AQ788" s="173"/>
      <c r="AR788" s="173"/>
      <c r="AS788" s="173"/>
      <c r="AT788" s="153"/>
      <c r="AU788" s="154"/>
      <c r="AV788" s="153"/>
      <c r="AW788" s="177"/>
      <c r="AX788" s="178"/>
      <c r="AY788" s="179"/>
      <c r="AZ788" s="179"/>
      <c r="BA788" s="180"/>
      <c r="BB788" s="180"/>
      <c r="BC788" s="155"/>
      <c r="BE788" s="156">
        <v>36</v>
      </c>
      <c r="BF788" s="181">
        <f t="shared" si="89"/>
        <v>0.22399999999999987</v>
      </c>
      <c r="BG788" s="182">
        <f t="shared" si="90"/>
        <v>0.9999629427575849</v>
      </c>
      <c r="BH788" s="183">
        <f t="shared" si="91"/>
        <v>3.7387774737274171E-6</v>
      </c>
      <c r="BI788" s="184" t="str">
        <f t="shared" si="92"/>
        <v/>
      </c>
      <c r="BJ788" s="184" t="str">
        <f t="shared" si="88"/>
        <v/>
      </c>
    </row>
    <row r="789" spans="3:62" ht="20.100000000000001" customHeight="1" x14ac:dyDescent="0.25">
      <c r="C789" s="12"/>
      <c r="E789" s="141"/>
      <c r="F789" s="141"/>
      <c r="P789" s="156"/>
      <c r="R789" s="174"/>
      <c r="S789" s="174"/>
      <c r="W789" s="175"/>
      <c r="X789" s="173"/>
      <c r="AC789" s="156">
        <v>60</v>
      </c>
      <c r="AD789" s="150">
        <f t="shared" si="79"/>
        <v>-3.76</v>
      </c>
      <c r="AE789" s="174">
        <f t="shared" si="80"/>
        <v>3.3960121248365478E-4</v>
      </c>
      <c r="AF789" s="174">
        <f t="shared" si="81"/>
        <v>8.4956678497997889E-5</v>
      </c>
      <c r="AG789" s="150">
        <f t="shared" si="86"/>
        <v>3.3960121248365478E-4</v>
      </c>
      <c r="AH789" s="150" t="str">
        <f t="shared" si="87"/>
        <v/>
      </c>
      <c r="AI789" s="150" t="str">
        <f t="shared" si="82"/>
        <v/>
      </c>
      <c r="AJ789" s="173">
        <f t="shared" si="83"/>
        <v>0</v>
      </c>
      <c r="AK789" s="173" t="str">
        <f t="shared" si="84"/>
        <v/>
      </c>
      <c r="AL789" s="173" t="str">
        <f t="shared" si="85"/>
        <v/>
      </c>
      <c r="AM789" s="173"/>
      <c r="AN789" s="173"/>
      <c r="AO789" s="173"/>
      <c r="AP789" s="173"/>
      <c r="AQ789" s="173"/>
      <c r="AR789" s="173"/>
      <c r="AS789" s="173"/>
      <c r="AT789" s="153"/>
      <c r="AU789" s="154"/>
      <c r="AV789" s="153"/>
      <c r="AW789" s="177"/>
      <c r="AX789" s="178"/>
      <c r="AY789" s="179"/>
      <c r="AZ789" s="179"/>
      <c r="BA789" s="180"/>
      <c r="BB789" s="180"/>
      <c r="BC789" s="155"/>
      <c r="BE789" s="156">
        <v>37</v>
      </c>
      <c r="BF789" s="181">
        <f t="shared" si="89"/>
        <v>0.23039999999999985</v>
      </c>
      <c r="BG789" s="182">
        <f t="shared" si="90"/>
        <v>0.99995920398011118</v>
      </c>
      <c r="BH789" s="183">
        <f t="shared" si="91"/>
        <v>3.9948315143645274E-6</v>
      </c>
      <c r="BI789" s="184" t="str">
        <f t="shared" si="92"/>
        <v/>
      </c>
      <c r="BJ789" s="184" t="str">
        <f t="shared" si="88"/>
        <v/>
      </c>
    </row>
    <row r="790" spans="3:62" ht="20.100000000000001" customHeight="1" x14ac:dyDescent="0.25">
      <c r="C790" s="12"/>
      <c r="E790" s="141"/>
      <c r="F790" s="141"/>
      <c r="P790" s="156"/>
      <c r="R790" s="174"/>
      <c r="S790" s="174"/>
      <c r="W790" s="175"/>
      <c r="X790" s="173"/>
      <c r="AC790" s="156">
        <v>61</v>
      </c>
      <c r="AD790" s="150">
        <f t="shared" si="79"/>
        <v>-3.7560000000000002</v>
      </c>
      <c r="AE790" s="174">
        <f t="shared" si="80"/>
        <v>3.4474465920408354E-4</v>
      </c>
      <c r="AF790" s="174">
        <f t="shared" si="81"/>
        <v>8.632534629425576E-5</v>
      </c>
      <c r="AG790" s="150">
        <f t="shared" si="86"/>
        <v>3.4474465920408354E-4</v>
      </c>
      <c r="AH790" s="150" t="str">
        <f t="shared" si="87"/>
        <v/>
      </c>
      <c r="AI790" s="150" t="str">
        <f t="shared" si="82"/>
        <v/>
      </c>
      <c r="AJ790" s="173">
        <f t="shared" si="83"/>
        <v>0</v>
      </c>
      <c r="AK790" s="173" t="str">
        <f t="shared" si="84"/>
        <v/>
      </c>
      <c r="AL790" s="173" t="str">
        <f t="shared" si="85"/>
        <v/>
      </c>
      <c r="AM790" s="173"/>
      <c r="AN790" s="173"/>
      <c r="AO790" s="173"/>
      <c r="AP790" s="173"/>
      <c r="AQ790" s="173"/>
      <c r="AR790" s="173"/>
      <c r="AS790" s="173"/>
      <c r="AT790" s="153"/>
      <c r="AU790" s="154"/>
      <c r="AV790" s="153"/>
      <c r="AW790" s="177"/>
      <c r="AX790" s="178"/>
      <c r="AY790" s="179"/>
      <c r="AZ790" s="179"/>
      <c r="BA790" s="180"/>
      <c r="BB790" s="180"/>
      <c r="BC790" s="155"/>
      <c r="BE790" s="156">
        <v>38</v>
      </c>
      <c r="BF790" s="181">
        <f t="shared" si="89"/>
        <v>0.23679999999999984</v>
      </c>
      <c r="BG790" s="182">
        <f t="shared" si="90"/>
        <v>0.99995520914859681</v>
      </c>
      <c r="BH790" s="183">
        <f t="shared" si="91"/>
        <v>4.2604185266359451E-6</v>
      </c>
      <c r="BI790" s="184" t="str">
        <f t="shared" si="92"/>
        <v/>
      </c>
      <c r="BJ790" s="184" t="str">
        <f t="shared" si="88"/>
        <v/>
      </c>
    </row>
    <row r="791" spans="3:62" ht="20.100000000000001" customHeight="1" x14ac:dyDescent="0.25">
      <c r="C791" s="12"/>
      <c r="E791" s="141"/>
      <c r="F791" s="141"/>
      <c r="P791" s="156"/>
      <c r="R791" s="174"/>
      <c r="S791" s="174"/>
      <c r="W791" s="175"/>
      <c r="X791" s="173"/>
      <c r="AC791" s="156">
        <v>62</v>
      </c>
      <c r="AD791" s="150">
        <f t="shared" si="79"/>
        <v>-3.7519999999999998</v>
      </c>
      <c r="AE791" s="174">
        <f t="shared" si="80"/>
        <v>3.4996040683627421E-4</v>
      </c>
      <c r="AF791" s="174">
        <f t="shared" si="81"/>
        <v>8.7714732172385743E-5</v>
      </c>
      <c r="AG791" s="150">
        <f t="shared" si="86"/>
        <v>3.4996040683627421E-4</v>
      </c>
      <c r="AH791" s="150" t="str">
        <f t="shared" si="87"/>
        <v/>
      </c>
      <c r="AI791" s="150" t="str">
        <f t="shared" si="82"/>
        <v/>
      </c>
      <c r="AJ791" s="173">
        <f t="shared" si="83"/>
        <v>0</v>
      </c>
      <c r="AK791" s="173" t="str">
        <f t="shared" si="84"/>
        <v/>
      </c>
      <c r="AL791" s="173" t="str">
        <f t="shared" si="85"/>
        <v/>
      </c>
      <c r="AM791" s="173"/>
      <c r="AN791" s="173"/>
      <c r="AO791" s="173"/>
      <c r="AP791" s="173"/>
      <c r="AQ791" s="173"/>
      <c r="AR791" s="173"/>
      <c r="AS791" s="173"/>
      <c r="AT791" s="153"/>
      <c r="AU791" s="154"/>
      <c r="AV791" s="153"/>
      <c r="AW791" s="177"/>
      <c r="AX791" s="178"/>
      <c r="AY791" s="179"/>
      <c r="AZ791" s="179"/>
      <c r="BA791" s="180"/>
      <c r="BB791" s="180"/>
      <c r="BC791" s="155"/>
      <c r="BE791" s="156">
        <v>39</v>
      </c>
      <c r="BF791" s="181">
        <f t="shared" si="89"/>
        <v>0.24319999999999983</v>
      </c>
      <c r="BG791" s="182">
        <f t="shared" si="90"/>
        <v>0.99995094873007018</v>
      </c>
      <c r="BH791" s="183">
        <f t="shared" si="91"/>
        <v>4.5355911920674785E-6</v>
      </c>
      <c r="BI791" s="184" t="str">
        <f t="shared" si="92"/>
        <v/>
      </c>
      <c r="BJ791" s="184" t="str">
        <f t="shared" si="88"/>
        <v/>
      </c>
    </row>
    <row r="792" spans="3:62" ht="20.100000000000001" customHeight="1" x14ac:dyDescent="0.25">
      <c r="C792" s="12"/>
      <c r="E792" s="141"/>
      <c r="F792" s="141"/>
      <c r="P792" s="156"/>
      <c r="R792" s="174"/>
      <c r="S792" s="174"/>
      <c r="W792" s="175"/>
      <c r="X792" s="173"/>
      <c r="AC792" s="156">
        <v>63</v>
      </c>
      <c r="AD792" s="150">
        <f t="shared" si="79"/>
        <v>-3.7480000000000002</v>
      </c>
      <c r="AE792" s="174">
        <f t="shared" si="80"/>
        <v>3.5524938107773336E-4</v>
      </c>
      <c r="AF792" s="174">
        <f t="shared" si="81"/>
        <v>8.9125127183960112E-5</v>
      </c>
      <c r="AG792" s="150">
        <f t="shared" si="86"/>
        <v>3.5524938107773336E-4</v>
      </c>
      <c r="AH792" s="150" t="str">
        <f t="shared" si="87"/>
        <v/>
      </c>
      <c r="AI792" s="150" t="str">
        <f t="shared" si="82"/>
        <v/>
      </c>
      <c r="AJ792" s="173">
        <f t="shared" si="83"/>
        <v>0</v>
      </c>
      <c r="AK792" s="173" t="str">
        <f t="shared" si="84"/>
        <v/>
      </c>
      <c r="AL792" s="173" t="str">
        <f t="shared" si="85"/>
        <v/>
      </c>
      <c r="AM792" s="173"/>
      <c r="AN792" s="173"/>
      <c r="AO792" s="173"/>
      <c r="AP792" s="173"/>
      <c r="AQ792" s="173"/>
      <c r="AR792" s="173"/>
      <c r="AS792" s="173"/>
      <c r="AT792" s="153"/>
      <c r="AU792" s="154"/>
      <c r="AV792" s="153"/>
      <c r="AW792" s="177"/>
      <c r="AX792" s="178"/>
      <c r="AY792" s="179"/>
      <c r="AZ792" s="179"/>
      <c r="BA792" s="180"/>
      <c r="BB792" s="180"/>
      <c r="BC792" s="155"/>
      <c r="BE792" s="156">
        <v>40</v>
      </c>
      <c r="BF792" s="181">
        <f t="shared" si="89"/>
        <v>0.24959999999999982</v>
      </c>
      <c r="BG792" s="182">
        <f t="shared" si="90"/>
        <v>0.99994641313887811</v>
      </c>
      <c r="BH792" s="183">
        <f t="shared" si="91"/>
        <v>4.8203988937123299E-6</v>
      </c>
      <c r="BI792" s="184" t="str">
        <f t="shared" si="92"/>
        <v/>
      </c>
      <c r="BJ792" s="184" t="str">
        <f t="shared" si="88"/>
        <v/>
      </c>
    </row>
    <row r="793" spans="3:62" ht="20.100000000000001" customHeight="1" x14ac:dyDescent="0.25">
      <c r="C793" s="12"/>
      <c r="E793" s="141"/>
      <c r="F793" s="141"/>
      <c r="P793" s="156"/>
      <c r="R793" s="174"/>
      <c r="S793" s="174"/>
      <c r="W793" s="175"/>
      <c r="X793" s="173"/>
      <c r="AC793" s="156">
        <v>64</v>
      </c>
      <c r="AD793" s="150">
        <f t="shared" ref="AD793:AD856" si="93">AD$723+(AC793*AD$726)</f>
        <v>-3.7439999999999998</v>
      </c>
      <c r="AE793" s="174">
        <f t="shared" ref="AE793:AE856" si="94">_xlfn.NORM.DIST(AD793,AD$720,AD$721,0)</f>
        <v>3.6061251808220806E-4</v>
      </c>
      <c r="AF793" s="174">
        <f t="shared" ref="AF793:AF856" si="95">_xlfn.NORM.DIST(AD793,AD$720,AD$721,1)</f>
        <v>9.0556826104222645E-5</v>
      </c>
      <c r="AG793" s="150">
        <f t="shared" si="86"/>
        <v>3.6061251808220806E-4</v>
      </c>
      <c r="AH793" s="150" t="str">
        <f t="shared" si="87"/>
        <v/>
      </c>
      <c r="AI793" s="150" t="str">
        <f t="shared" ref="AI793:AI856" si="96">IF(AE793=MAX(AE$729:AE$2729),AE793,"")</f>
        <v/>
      </c>
      <c r="AJ793" s="173">
        <f t="shared" ref="AJ793:AJ856" si="97">_xlfn.NORM.DIST(AC793,AH$721,AH$722,0)</f>
        <v>0</v>
      </c>
      <c r="AK793" s="173" t="str">
        <f t="shared" ref="AK793:AK856" si="98">IF(AJ793=MAX(AJ$729:AJ$2729),AE793,"")</f>
        <v/>
      </c>
      <c r="AL793" s="173" t="str">
        <f t="shared" ref="AL793:AL856" si="99">IF(AK793=MIN(AK$729:AK$2729),AK793,"")</f>
        <v/>
      </c>
      <c r="AM793" s="173"/>
      <c r="AN793" s="173"/>
      <c r="AO793" s="173"/>
      <c r="AP793" s="173"/>
      <c r="AQ793" s="173"/>
      <c r="AR793" s="173"/>
      <c r="AS793" s="173"/>
      <c r="AT793" s="153"/>
      <c r="AU793" s="154"/>
      <c r="AV793" s="153"/>
      <c r="AW793" s="177"/>
      <c r="AX793" s="178"/>
      <c r="AY793" s="179"/>
      <c r="AZ793" s="179"/>
      <c r="BA793" s="180"/>
      <c r="BB793" s="180"/>
      <c r="BC793" s="155"/>
      <c r="BE793" s="156">
        <v>41</v>
      </c>
      <c r="BF793" s="181">
        <f t="shared" si="89"/>
        <v>0.25599999999999984</v>
      </c>
      <c r="BG793" s="182">
        <f t="shared" si="90"/>
        <v>0.9999415927399844</v>
      </c>
      <c r="BH793" s="183">
        <f t="shared" si="91"/>
        <v>5.1148878372764273E-6</v>
      </c>
      <c r="BI793" s="184" t="str">
        <f t="shared" si="92"/>
        <v/>
      </c>
      <c r="BJ793" s="184" t="str">
        <f t="shared" si="88"/>
        <v/>
      </c>
    </row>
    <row r="794" spans="3:62" ht="20.100000000000001" customHeight="1" x14ac:dyDescent="0.25">
      <c r="C794" s="12"/>
      <c r="E794" s="141"/>
      <c r="F794" s="141"/>
      <c r="P794" s="156"/>
      <c r="R794" s="174"/>
      <c r="S794" s="174"/>
      <c r="W794" s="175"/>
      <c r="X794" s="173"/>
      <c r="AC794" s="156">
        <v>65</v>
      </c>
      <c r="AD794" s="150">
        <f t="shared" si="93"/>
        <v>-3.74</v>
      </c>
      <c r="AE794" s="174">
        <f t="shared" si="94"/>
        <v>3.6605076455733496E-4</v>
      </c>
      <c r="AF794" s="174">
        <f t="shared" si="95"/>
        <v>9.2010127474105404E-5</v>
      </c>
      <c r="AG794" s="150">
        <f t="shared" ref="AG794:AG857" si="100">IF(OR(AF794&lt;$AH$725,AF794&gt;$AH$726),AE794,"")</f>
        <v>3.6605076455733496E-4</v>
      </c>
      <c r="AH794" s="150" t="str">
        <f t="shared" ref="AH794:AH857" si="101">IF(AND(AF794&gt;$AH$725,AF794&lt;$AH$726),AE794,"")</f>
        <v/>
      </c>
      <c r="AI794" s="150" t="str">
        <f t="shared" si="96"/>
        <v/>
      </c>
      <c r="AJ794" s="173">
        <f t="shared" si="97"/>
        <v>0</v>
      </c>
      <c r="AK794" s="173" t="str">
        <f t="shared" si="98"/>
        <v/>
      </c>
      <c r="AL794" s="173" t="str">
        <f t="shared" si="99"/>
        <v/>
      </c>
      <c r="AM794" s="173"/>
      <c r="AN794" s="173"/>
      <c r="AO794" s="173"/>
      <c r="AP794" s="173"/>
      <c r="AQ794" s="173"/>
      <c r="AR794" s="173"/>
      <c r="AS794" s="173"/>
      <c r="AT794" s="153"/>
      <c r="AU794" s="154"/>
      <c r="AV794" s="153"/>
      <c r="AW794" s="177"/>
      <c r="AX794" s="178"/>
      <c r="AY794" s="179"/>
      <c r="AZ794" s="179"/>
      <c r="BA794" s="180"/>
      <c r="BB794" s="180"/>
      <c r="BC794" s="155"/>
      <c r="BE794" s="156">
        <v>42</v>
      </c>
      <c r="BF794" s="181">
        <f t="shared" si="89"/>
        <v>0.26239999999999986</v>
      </c>
      <c r="BG794" s="182">
        <f t="shared" si="90"/>
        <v>0.99993647785214712</v>
      </c>
      <c r="BH794" s="183">
        <f t="shared" si="91"/>
        <v>5.4191011664705968E-6</v>
      </c>
      <c r="BI794" s="184" t="str">
        <f t="shared" si="92"/>
        <v/>
      </c>
      <c r="BJ794" s="184" t="str">
        <f t="shared" si="88"/>
        <v/>
      </c>
    </row>
    <row r="795" spans="3:62" ht="20.100000000000001" customHeight="1" x14ac:dyDescent="0.25">
      <c r="C795" s="12"/>
      <c r="E795" s="141"/>
      <c r="F795" s="141"/>
      <c r="P795" s="156"/>
      <c r="R795" s="174"/>
      <c r="S795" s="174"/>
      <c r="W795" s="175"/>
      <c r="X795" s="173"/>
      <c r="AC795" s="156">
        <v>66</v>
      </c>
      <c r="AD795" s="150">
        <f t="shared" si="93"/>
        <v>-3.7359999999999998</v>
      </c>
      <c r="AE795" s="174">
        <f t="shared" si="94"/>
        <v>3.7156507786293677E-4</v>
      </c>
      <c r="AF795" s="174">
        <f t="shared" si="95"/>
        <v>9.3485333642644047E-5</v>
      </c>
      <c r="AG795" s="150">
        <f t="shared" si="100"/>
        <v>3.7156507786293677E-4</v>
      </c>
      <c r="AH795" s="150" t="str">
        <f t="shared" si="101"/>
        <v/>
      </c>
      <c r="AI795" s="150" t="str">
        <f t="shared" si="96"/>
        <v/>
      </c>
      <c r="AJ795" s="173">
        <f t="shared" si="97"/>
        <v>0</v>
      </c>
      <c r="AK795" s="173" t="str">
        <f t="shared" si="98"/>
        <v/>
      </c>
      <c r="AL795" s="173" t="str">
        <f t="shared" si="99"/>
        <v/>
      </c>
      <c r="AM795" s="173"/>
      <c r="AN795" s="173"/>
      <c r="AO795" s="173"/>
      <c r="AP795" s="173"/>
      <c r="AQ795" s="173"/>
      <c r="AR795" s="173"/>
      <c r="AS795" s="173"/>
      <c r="AT795" s="153"/>
      <c r="AU795" s="154"/>
      <c r="AV795" s="153"/>
      <c r="AW795" s="177"/>
      <c r="AX795" s="178"/>
      <c r="AY795" s="179"/>
      <c r="AZ795" s="179"/>
      <c r="BA795" s="180"/>
      <c r="BB795" s="180"/>
      <c r="BC795" s="155"/>
      <c r="BE795" s="156">
        <v>43</v>
      </c>
      <c r="BF795" s="181">
        <f t="shared" si="89"/>
        <v>0.26879999999999987</v>
      </c>
      <c r="BG795" s="182">
        <f t="shared" si="90"/>
        <v>0.99993105875098065</v>
      </c>
      <c r="BH795" s="183">
        <f t="shared" si="91"/>
        <v>5.7330790712573076E-6</v>
      </c>
      <c r="BI795" s="184" t="str">
        <f t="shared" si="92"/>
        <v/>
      </c>
      <c r="BJ795" s="184" t="str">
        <f t="shared" si="88"/>
        <v/>
      </c>
    </row>
    <row r="796" spans="3:62" ht="20.100000000000001" customHeight="1" x14ac:dyDescent="0.25">
      <c r="C796" s="12"/>
      <c r="E796" s="141"/>
      <c r="F796" s="141"/>
      <c r="P796" s="156"/>
      <c r="R796" s="174"/>
      <c r="S796" s="174"/>
      <c r="W796" s="175"/>
      <c r="X796" s="173"/>
      <c r="AC796" s="156">
        <v>67</v>
      </c>
      <c r="AD796" s="150">
        <f t="shared" si="93"/>
        <v>-3.7320000000000002</v>
      </c>
      <c r="AE796" s="174">
        <f t="shared" si="94"/>
        <v>3.7715642610991967E-4</v>
      </c>
      <c r="AF796" s="174">
        <f t="shared" si="95"/>
        <v>9.4982750809781608E-5</v>
      </c>
      <c r="AG796" s="150">
        <f t="shared" si="100"/>
        <v>3.7715642610991967E-4</v>
      </c>
      <c r="AH796" s="150" t="str">
        <f t="shared" si="101"/>
        <v/>
      </c>
      <c r="AI796" s="150" t="str">
        <f t="shared" si="96"/>
        <v/>
      </c>
      <c r="AJ796" s="173">
        <f t="shared" si="97"/>
        <v>0</v>
      </c>
      <c r="AK796" s="173" t="str">
        <f t="shared" si="98"/>
        <v/>
      </c>
      <c r="AL796" s="173" t="str">
        <f t="shared" si="99"/>
        <v/>
      </c>
      <c r="AM796" s="173"/>
      <c r="AN796" s="173"/>
      <c r="AO796" s="173"/>
      <c r="AP796" s="173"/>
      <c r="AQ796" s="173"/>
      <c r="AR796" s="173"/>
      <c r="AS796" s="173"/>
      <c r="AT796" s="153"/>
      <c r="AU796" s="154"/>
      <c r="AV796" s="153"/>
      <c r="AW796" s="177"/>
      <c r="AX796" s="178"/>
      <c r="AY796" s="179"/>
      <c r="AZ796" s="179"/>
      <c r="BA796" s="180"/>
      <c r="BB796" s="180"/>
      <c r="BC796" s="155"/>
      <c r="BE796" s="156">
        <v>44</v>
      </c>
      <c r="BF796" s="181">
        <f t="shared" si="89"/>
        <v>0.27519999999999989</v>
      </c>
      <c r="BG796" s="182">
        <f t="shared" si="90"/>
        <v>0.99992532567190939</v>
      </c>
      <c r="BH796" s="183">
        <f t="shared" si="91"/>
        <v>6.0568588908793686E-6</v>
      </c>
      <c r="BI796" s="184" t="str">
        <f t="shared" si="92"/>
        <v/>
      </c>
      <c r="BJ796" s="184" t="str">
        <f t="shared" si="88"/>
        <v/>
      </c>
    </row>
    <row r="797" spans="3:62" ht="20.100000000000001" customHeight="1" x14ac:dyDescent="0.25">
      <c r="C797" s="12"/>
      <c r="E797" s="141"/>
      <c r="F797" s="141"/>
      <c r="P797" s="156"/>
      <c r="R797" s="174"/>
      <c r="S797" s="174"/>
      <c r="W797" s="175"/>
      <c r="X797" s="173"/>
      <c r="AC797" s="156">
        <v>68</v>
      </c>
      <c r="AD797" s="150">
        <f t="shared" si="93"/>
        <v>-3.7279999999999998</v>
      </c>
      <c r="AE797" s="174">
        <f t="shared" si="94"/>
        <v>3.8282578825981722E-4</v>
      </c>
      <c r="AF797" s="174">
        <f t="shared" si="95"/>
        <v>9.6502689069574056E-5</v>
      </c>
      <c r="AG797" s="150">
        <f t="shared" si="100"/>
        <v>3.8282578825981722E-4</v>
      </c>
      <c r="AH797" s="150" t="str">
        <f t="shared" si="101"/>
        <v/>
      </c>
      <c r="AI797" s="150" t="str">
        <f t="shared" si="96"/>
        <v/>
      </c>
      <c r="AJ797" s="173">
        <f t="shared" si="97"/>
        <v>0</v>
      </c>
      <c r="AK797" s="173" t="str">
        <f t="shared" si="98"/>
        <v/>
      </c>
      <c r="AL797" s="173" t="str">
        <f t="shared" si="99"/>
        <v/>
      </c>
      <c r="AM797" s="173"/>
      <c r="AN797" s="173"/>
      <c r="AO797" s="173"/>
      <c r="AP797" s="173"/>
      <c r="AQ797" s="173"/>
      <c r="AR797" s="173"/>
      <c r="AS797" s="173"/>
      <c r="AT797" s="153"/>
      <c r="AU797" s="154"/>
      <c r="AV797" s="153"/>
      <c r="AW797" s="177"/>
      <c r="AX797" s="178"/>
      <c r="AY797" s="179"/>
      <c r="AZ797" s="179"/>
      <c r="BA797" s="180"/>
      <c r="BB797" s="180"/>
      <c r="BC797" s="155"/>
      <c r="BE797" s="156">
        <v>45</v>
      </c>
      <c r="BF797" s="181">
        <f t="shared" si="89"/>
        <v>0.28159999999999991</v>
      </c>
      <c r="BG797" s="182">
        <f t="shared" si="90"/>
        <v>0.99991926881301851</v>
      </c>
      <c r="BH797" s="183">
        <f t="shared" si="91"/>
        <v>6.3904752121146657E-6</v>
      </c>
      <c r="BI797" s="184" t="str">
        <f t="shared" si="92"/>
        <v/>
      </c>
      <c r="BJ797" s="184" t="str">
        <f t="shared" si="88"/>
        <v/>
      </c>
    </row>
    <row r="798" spans="3:62" ht="20.100000000000001" customHeight="1" x14ac:dyDescent="0.25">
      <c r="C798" s="12"/>
      <c r="E798" s="141"/>
      <c r="F798" s="141"/>
      <c r="P798" s="156"/>
      <c r="R798" s="174"/>
      <c r="S798" s="174"/>
      <c r="W798" s="175"/>
      <c r="X798" s="173"/>
      <c r="AC798" s="156">
        <v>69</v>
      </c>
      <c r="AD798" s="150">
        <f t="shared" si="93"/>
        <v>-3.7240000000000002</v>
      </c>
      <c r="AE798" s="174">
        <f t="shared" si="94"/>
        <v>3.8857415422493793E-4</v>
      </c>
      <c r="AF798" s="174">
        <f t="shared" si="95"/>
        <v>9.8045462453789402E-5</v>
      </c>
      <c r="AG798" s="150">
        <f t="shared" si="100"/>
        <v>3.8857415422493793E-4</v>
      </c>
      <c r="AH798" s="150" t="str">
        <f t="shared" si="101"/>
        <v/>
      </c>
      <c r="AI798" s="150" t="str">
        <f t="shared" si="96"/>
        <v/>
      </c>
      <c r="AJ798" s="173">
        <f t="shared" si="97"/>
        <v>0</v>
      </c>
      <c r="AK798" s="173" t="str">
        <f t="shared" si="98"/>
        <v/>
      </c>
      <c r="AL798" s="173" t="str">
        <f t="shared" si="99"/>
        <v/>
      </c>
      <c r="AM798" s="173"/>
      <c r="AN798" s="173"/>
      <c r="AO798" s="173"/>
      <c r="AP798" s="173"/>
      <c r="AQ798" s="173"/>
      <c r="AR798" s="173"/>
      <c r="AS798" s="173"/>
      <c r="AT798" s="153"/>
      <c r="AU798" s="154"/>
      <c r="AV798" s="153"/>
      <c r="AW798" s="177"/>
      <c r="AX798" s="178"/>
      <c r="AY798" s="179"/>
      <c r="AZ798" s="179"/>
      <c r="BA798" s="180"/>
      <c r="BB798" s="180"/>
      <c r="BC798" s="155"/>
      <c r="BE798" s="156">
        <v>46</v>
      </c>
      <c r="BF798" s="181">
        <f t="shared" si="89"/>
        <v>0.28799999999999992</v>
      </c>
      <c r="BG798" s="182">
        <f t="shared" si="90"/>
        <v>0.9999128783378064</v>
      </c>
      <c r="BH798" s="183">
        <f t="shared" si="91"/>
        <v>6.7339599612026291E-6</v>
      </c>
      <c r="BI798" s="184" t="str">
        <f t="shared" si="92"/>
        <v/>
      </c>
      <c r="BJ798" s="184" t="str">
        <f t="shared" si="88"/>
        <v/>
      </c>
    </row>
    <row r="799" spans="3:62" ht="20.100000000000001" customHeight="1" x14ac:dyDescent="0.25">
      <c r="C799" s="12"/>
      <c r="E799" s="141"/>
      <c r="F799" s="141"/>
      <c r="P799" s="156"/>
      <c r="R799" s="174"/>
      <c r="S799" s="174"/>
      <c r="W799" s="175"/>
      <c r="X799" s="173"/>
      <c r="AC799" s="156">
        <v>70</v>
      </c>
      <c r="AD799" s="150">
        <f t="shared" si="93"/>
        <v>-3.7199999999999998</v>
      </c>
      <c r="AE799" s="174">
        <f t="shared" si="94"/>
        <v>3.9440252496915693E-4</v>
      </c>
      <c r="AF799" s="174">
        <f t="shared" si="95"/>
        <v>9.9611388975916695E-5</v>
      </c>
      <c r="AG799" s="150">
        <f t="shared" si="100"/>
        <v>3.9440252496915693E-4</v>
      </c>
      <c r="AH799" s="150" t="str">
        <f t="shared" si="101"/>
        <v/>
      </c>
      <c r="AI799" s="150" t="str">
        <f t="shared" si="96"/>
        <v/>
      </c>
      <c r="AJ799" s="173">
        <f t="shared" si="97"/>
        <v>0</v>
      </c>
      <c r="AK799" s="173" t="str">
        <f t="shared" si="98"/>
        <v/>
      </c>
      <c r="AL799" s="173" t="str">
        <f t="shared" si="99"/>
        <v/>
      </c>
      <c r="AM799" s="173"/>
      <c r="AN799" s="173"/>
      <c r="AO799" s="173"/>
      <c r="AP799" s="173"/>
      <c r="AQ799" s="173"/>
      <c r="AR799" s="173"/>
      <c r="AS799" s="173"/>
      <c r="AT799" s="153"/>
      <c r="AU799" s="154"/>
      <c r="AV799" s="153"/>
      <c r="AW799" s="177"/>
      <c r="AX799" s="178"/>
      <c r="AY799" s="179"/>
      <c r="AZ799" s="179"/>
      <c r="BA799" s="180"/>
      <c r="BB799" s="180"/>
      <c r="BC799" s="155"/>
      <c r="BE799" s="156">
        <v>47</v>
      </c>
      <c r="BF799" s="181">
        <f t="shared" si="89"/>
        <v>0.29439999999999994</v>
      </c>
      <c r="BG799" s="182">
        <f t="shared" si="90"/>
        <v>0.9999061443778452</v>
      </c>
      <c r="BH799" s="183">
        <f t="shared" si="91"/>
        <v>7.0873424926620743E-6</v>
      </c>
      <c r="BI799" s="184" t="str">
        <f t="shared" si="92"/>
        <v/>
      </c>
      <c r="BJ799" s="184" t="str">
        <f t="shared" si="88"/>
        <v/>
      </c>
    </row>
    <row r="800" spans="3:62" ht="20.100000000000001" customHeight="1" x14ac:dyDescent="0.25">
      <c r="C800" s="12"/>
      <c r="E800" s="141"/>
      <c r="F800" s="141"/>
      <c r="P800" s="156"/>
      <c r="R800" s="174"/>
      <c r="S800" s="174"/>
      <c r="W800" s="175"/>
      <c r="X800" s="173"/>
      <c r="AC800" s="156">
        <v>71</v>
      </c>
      <c r="AD800" s="150">
        <f t="shared" si="93"/>
        <v>-3.7160000000000002</v>
      </c>
      <c r="AE800" s="174">
        <f t="shared" si="94"/>
        <v>4.0031191260930891E-4</v>
      </c>
      <c r="AF800" s="174">
        <f t="shared" si="95"/>
        <v>1.0120079067557047E-4</v>
      </c>
      <c r="AG800" s="150">
        <f t="shared" si="100"/>
        <v>4.0031191260930891E-4</v>
      </c>
      <c r="AH800" s="150" t="str">
        <f t="shared" si="101"/>
        <v/>
      </c>
      <c r="AI800" s="150" t="str">
        <f t="shared" si="96"/>
        <v/>
      </c>
      <c r="AJ800" s="173">
        <f t="shared" si="97"/>
        <v>0</v>
      </c>
      <c r="AK800" s="173" t="str">
        <f t="shared" si="98"/>
        <v/>
      </c>
      <c r="AL800" s="173" t="str">
        <f t="shared" si="99"/>
        <v/>
      </c>
      <c r="AM800" s="173"/>
      <c r="AN800" s="173"/>
      <c r="AO800" s="173"/>
      <c r="AP800" s="173"/>
      <c r="AQ800" s="173"/>
      <c r="AR800" s="173"/>
      <c r="AS800" s="173"/>
      <c r="AT800" s="153"/>
      <c r="AU800" s="154"/>
      <c r="AV800" s="153"/>
      <c r="AW800" s="177"/>
      <c r="AX800" s="178"/>
      <c r="AY800" s="179"/>
      <c r="AZ800" s="179"/>
      <c r="BA800" s="180"/>
      <c r="BB800" s="180"/>
      <c r="BC800" s="155"/>
      <c r="BE800" s="156">
        <v>48</v>
      </c>
      <c r="BF800" s="181">
        <f t="shared" si="89"/>
        <v>0.30079999999999996</v>
      </c>
      <c r="BG800" s="182">
        <f t="shared" si="90"/>
        <v>0.99989905703535253</v>
      </c>
      <c r="BH800" s="183">
        <f t="shared" si="91"/>
        <v>7.4506496732240635E-6</v>
      </c>
      <c r="BI800" s="184" t="str">
        <f t="shared" si="92"/>
        <v/>
      </c>
      <c r="BJ800" s="184" t="str">
        <f t="shared" si="88"/>
        <v/>
      </c>
    </row>
    <row r="801" spans="3:62" ht="20.100000000000001" customHeight="1" x14ac:dyDescent="0.25">
      <c r="C801" s="12"/>
      <c r="E801" s="141"/>
      <c r="F801" s="141"/>
      <c r="P801" s="156"/>
      <c r="R801" s="174"/>
      <c r="S801" s="174"/>
      <c r="W801" s="175"/>
      <c r="X801" s="173"/>
      <c r="AC801" s="156">
        <v>72</v>
      </c>
      <c r="AD801" s="150">
        <f t="shared" si="93"/>
        <v>-3.7119999999999997</v>
      </c>
      <c r="AE801" s="174">
        <f t="shared" si="94"/>
        <v>4.063033405172264E-4</v>
      </c>
      <c r="AF801" s="174">
        <f t="shared" si="95"/>
        <v>1.0281399366330991E-4</v>
      </c>
      <c r="AG801" s="150">
        <f t="shared" si="100"/>
        <v>4.063033405172264E-4</v>
      </c>
      <c r="AH801" s="150" t="str">
        <f t="shared" si="101"/>
        <v/>
      </c>
      <c r="AI801" s="150" t="str">
        <f t="shared" si="96"/>
        <v/>
      </c>
      <c r="AJ801" s="173">
        <f t="shared" si="97"/>
        <v>0</v>
      </c>
      <c r="AK801" s="173" t="str">
        <f t="shared" si="98"/>
        <v/>
      </c>
      <c r="AL801" s="173" t="str">
        <f t="shared" si="99"/>
        <v/>
      </c>
      <c r="AM801" s="173"/>
      <c r="AN801" s="173"/>
      <c r="AO801" s="173"/>
      <c r="AP801" s="173"/>
      <c r="AQ801" s="173"/>
      <c r="AR801" s="173"/>
      <c r="AS801" s="173"/>
      <c r="AT801" s="153"/>
      <c r="AU801" s="154"/>
      <c r="AV801" s="153"/>
      <c r="AW801" s="177"/>
      <c r="AX801" s="178"/>
      <c r="AY801" s="179"/>
      <c r="AZ801" s="179"/>
      <c r="BA801" s="180"/>
      <c r="BB801" s="180"/>
      <c r="BC801" s="155"/>
      <c r="BE801" s="156">
        <v>49</v>
      </c>
      <c r="BF801" s="181">
        <f t="shared" si="89"/>
        <v>0.30719999999999997</v>
      </c>
      <c r="BG801" s="182">
        <f t="shared" si="90"/>
        <v>0.99989160638567931</v>
      </c>
      <c r="BH801" s="183">
        <f t="shared" si="91"/>
        <v>7.8239059622120521E-6</v>
      </c>
      <c r="BI801" s="184" t="str">
        <f t="shared" si="92"/>
        <v/>
      </c>
      <c r="BJ801" s="184" t="str">
        <f t="shared" si="88"/>
        <v/>
      </c>
    </row>
    <row r="802" spans="3:62" ht="20.100000000000001" customHeight="1" x14ac:dyDescent="0.25">
      <c r="C802" s="12"/>
      <c r="E802" s="141"/>
      <c r="F802" s="141"/>
      <c r="P802" s="156"/>
      <c r="R802" s="174"/>
      <c r="S802" s="174"/>
      <c r="W802" s="175"/>
      <c r="X802" s="173"/>
      <c r="AC802" s="156">
        <v>73</v>
      </c>
      <c r="AD802" s="150">
        <f t="shared" si="93"/>
        <v>-3.7080000000000002</v>
      </c>
      <c r="AE802" s="174">
        <f t="shared" si="94"/>
        <v>4.1237784342237931E-4</v>
      </c>
      <c r="AF802" s="174">
        <f t="shared" si="95"/>
        <v>1.0445132816586179E-4</v>
      </c>
      <c r="AG802" s="150">
        <f t="shared" si="100"/>
        <v>4.1237784342237931E-4</v>
      </c>
      <c r="AH802" s="150" t="str">
        <f t="shared" si="101"/>
        <v/>
      </c>
      <c r="AI802" s="150" t="str">
        <f t="shared" si="96"/>
        <v/>
      </c>
      <c r="AJ802" s="173">
        <f t="shared" si="97"/>
        <v>0</v>
      </c>
      <c r="AK802" s="173" t="str">
        <f t="shared" si="98"/>
        <v/>
      </c>
      <c r="AL802" s="173" t="str">
        <f t="shared" si="99"/>
        <v/>
      </c>
      <c r="AM802" s="173"/>
      <c r="AN802" s="173"/>
      <c r="AO802" s="173"/>
      <c r="AP802" s="173"/>
      <c r="AQ802" s="173"/>
      <c r="AR802" s="173"/>
      <c r="AS802" s="173"/>
      <c r="AT802" s="153"/>
      <c r="AU802" s="154"/>
      <c r="AV802" s="153"/>
      <c r="AW802" s="177"/>
      <c r="AX802" s="178"/>
      <c r="AY802" s="179"/>
      <c r="AZ802" s="179"/>
      <c r="BA802" s="180"/>
      <c r="BB802" s="180"/>
      <c r="BE802" s="156">
        <v>50</v>
      </c>
      <c r="BF802" s="181">
        <f t="shared" si="89"/>
        <v>0.31359999999999999</v>
      </c>
      <c r="BG802" s="182">
        <f t="shared" si="90"/>
        <v>0.9998837824797171</v>
      </c>
      <c r="BH802" s="183">
        <f t="shared" si="91"/>
        <v>8.2071334881472779E-6</v>
      </c>
      <c r="BI802" s="184" t="str">
        <f t="shared" si="92"/>
        <v/>
      </c>
      <c r="BJ802" s="184" t="str">
        <f t="shared" si="88"/>
        <v/>
      </c>
    </row>
    <row r="803" spans="3:62" ht="20.100000000000001" customHeight="1" x14ac:dyDescent="0.25">
      <c r="C803" s="12"/>
      <c r="E803" s="141"/>
      <c r="F803" s="141"/>
      <c r="P803" s="156"/>
      <c r="R803" s="174"/>
      <c r="S803" s="174"/>
      <c r="W803" s="175"/>
      <c r="X803" s="173"/>
      <c r="AC803" s="156">
        <v>74</v>
      </c>
      <c r="AD803" s="150">
        <f t="shared" si="93"/>
        <v>-3.7040000000000002</v>
      </c>
      <c r="AE803" s="174">
        <f t="shared" si="94"/>
        <v>4.1853646751515675E-4</v>
      </c>
      <c r="AF803" s="174">
        <f t="shared" si="95"/>
        <v>1.0611312857175843E-4</v>
      </c>
      <c r="AG803" s="150">
        <f t="shared" si="100"/>
        <v>4.1853646751515675E-4</v>
      </c>
      <c r="AH803" s="150" t="str">
        <f t="shared" si="101"/>
        <v/>
      </c>
      <c r="AI803" s="150" t="str">
        <f t="shared" si="96"/>
        <v/>
      </c>
      <c r="AJ803" s="173">
        <f t="shared" si="97"/>
        <v>0</v>
      </c>
      <c r="AK803" s="173" t="str">
        <f t="shared" si="98"/>
        <v/>
      </c>
      <c r="AL803" s="173" t="str">
        <f t="shared" si="99"/>
        <v/>
      </c>
      <c r="AM803" s="173"/>
      <c r="AN803" s="173"/>
      <c r="AO803" s="173"/>
      <c r="AP803" s="173"/>
      <c r="AQ803" s="173"/>
      <c r="AR803" s="173"/>
      <c r="AS803" s="173"/>
      <c r="AT803" s="153"/>
      <c r="AU803" s="154"/>
      <c r="AV803" s="153"/>
      <c r="AW803" s="177"/>
      <c r="AX803" s="178"/>
      <c r="AY803" s="179"/>
      <c r="AZ803" s="179"/>
      <c r="BA803" s="180"/>
      <c r="BB803" s="180"/>
      <c r="BC803" s="155"/>
      <c r="BE803" s="156">
        <v>51</v>
      </c>
      <c r="BF803" s="181">
        <f t="shared" si="89"/>
        <v>0.32</v>
      </c>
      <c r="BG803" s="182">
        <f t="shared" si="90"/>
        <v>0.99987557534622895</v>
      </c>
      <c r="BH803" s="183">
        <f t="shared" si="91"/>
        <v>8.6003521211353018E-6</v>
      </c>
      <c r="BI803" s="184" t="str">
        <f t="shared" si="92"/>
        <v/>
      </c>
      <c r="BJ803" s="184" t="str">
        <f t="shared" si="88"/>
        <v/>
      </c>
    </row>
    <row r="804" spans="3:62" ht="20.100000000000001" customHeight="1" x14ac:dyDescent="0.25">
      <c r="C804" s="12"/>
      <c r="E804" s="141"/>
      <c r="F804" s="141"/>
      <c r="P804" s="156"/>
      <c r="R804" s="174"/>
      <c r="S804" s="174"/>
      <c r="W804" s="175"/>
      <c r="X804" s="173"/>
      <c r="AC804" s="156">
        <v>75</v>
      </c>
      <c r="AD804" s="150">
        <f t="shared" si="93"/>
        <v>-3.7</v>
      </c>
      <c r="AE804" s="174">
        <f t="shared" si="94"/>
        <v>4.2478027055075143E-4</v>
      </c>
      <c r="AF804" s="174">
        <f t="shared" si="95"/>
        <v>1.0779973347738824E-4</v>
      </c>
      <c r="AG804" s="150">
        <f t="shared" si="100"/>
        <v>4.2478027055075143E-4</v>
      </c>
      <c r="AH804" s="150" t="str">
        <f t="shared" si="101"/>
        <v/>
      </c>
      <c r="AI804" s="150" t="str">
        <f t="shared" si="96"/>
        <v/>
      </c>
      <c r="AJ804" s="173">
        <f t="shared" si="97"/>
        <v>0</v>
      </c>
      <c r="AK804" s="173" t="str">
        <f t="shared" si="98"/>
        <v/>
      </c>
      <c r="AL804" s="173" t="str">
        <f t="shared" si="99"/>
        <v/>
      </c>
      <c r="AM804" s="173"/>
      <c r="AN804" s="173"/>
      <c r="AO804" s="173"/>
      <c r="AP804" s="173"/>
      <c r="AQ804" s="173"/>
      <c r="AR804" s="173"/>
      <c r="AS804" s="173"/>
      <c r="AT804" s="153"/>
      <c r="AU804" s="154"/>
      <c r="AV804" s="153"/>
      <c r="AW804" s="177"/>
      <c r="AX804" s="178"/>
      <c r="AY804" s="179"/>
      <c r="AZ804" s="179"/>
      <c r="BA804" s="180"/>
      <c r="BB804" s="180"/>
      <c r="BC804" s="155"/>
      <c r="BE804" s="156">
        <v>52</v>
      </c>
      <c r="BF804" s="181">
        <f t="shared" si="89"/>
        <v>0.32640000000000002</v>
      </c>
      <c r="BG804" s="182">
        <f t="shared" si="90"/>
        <v>0.99986697499410782</v>
      </c>
      <c r="BH804" s="183">
        <f t="shared" si="91"/>
        <v>9.0035795443643707E-6</v>
      </c>
      <c r="BI804" s="184" t="str">
        <f t="shared" si="92"/>
        <v/>
      </c>
      <c r="BJ804" s="184" t="str">
        <f t="shared" si="88"/>
        <v/>
      </c>
    </row>
    <row r="805" spans="3:62" ht="20.100000000000001" customHeight="1" x14ac:dyDescent="0.25">
      <c r="C805" s="12"/>
      <c r="E805" s="141"/>
      <c r="F805" s="141"/>
      <c r="P805" s="156"/>
      <c r="R805" s="174"/>
      <c r="S805" s="174"/>
      <c r="W805" s="175"/>
      <c r="X805" s="173"/>
      <c r="AC805" s="156">
        <v>76</v>
      </c>
      <c r="AD805" s="150">
        <f t="shared" si="93"/>
        <v>-3.6960000000000002</v>
      </c>
      <c r="AE805" s="174">
        <f t="shared" si="94"/>
        <v>4.3111032195367602E-4</v>
      </c>
      <c r="AF805" s="174">
        <f t="shared" si="95"/>
        <v>1.0951148573346407E-4</v>
      </c>
      <c r="AG805" s="150">
        <f t="shared" si="100"/>
        <v>4.3111032195367602E-4</v>
      </c>
      <c r="AH805" s="150" t="str">
        <f t="shared" si="101"/>
        <v/>
      </c>
      <c r="AI805" s="150" t="str">
        <f t="shared" si="96"/>
        <v/>
      </c>
      <c r="AJ805" s="173">
        <f t="shared" si="97"/>
        <v>0</v>
      </c>
      <c r="AK805" s="173" t="str">
        <f t="shared" si="98"/>
        <v/>
      </c>
      <c r="AL805" s="173" t="str">
        <f t="shared" si="99"/>
        <v/>
      </c>
      <c r="AM805" s="173"/>
      <c r="AN805" s="173"/>
      <c r="AO805" s="173"/>
      <c r="AP805" s="173"/>
      <c r="AQ805" s="173"/>
      <c r="AR805" s="173"/>
      <c r="AS805" s="173"/>
      <c r="AT805" s="153"/>
      <c r="AU805" s="154"/>
      <c r="AV805" s="153"/>
      <c r="AW805" s="177"/>
      <c r="AX805" s="178"/>
      <c r="AY805" s="179"/>
      <c r="AZ805" s="179"/>
      <c r="BA805" s="180"/>
      <c r="BB805" s="180"/>
      <c r="BC805" s="155"/>
      <c r="BE805" s="156">
        <v>53</v>
      </c>
      <c r="BF805" s="181">
        <f t="shared" si="89"/>
        <v>0.33280000000000004</v>
      </c>
      <c r="BG805" s="182">
        <f t="shared" si="90"/>
        <v>0.99985797141456345</v>
      </c>
      <c r="BH805" s="183">
        <f t="shared" si="91"/>
        <v>9.416831319164487E-6</v>
      </c>
      <c r="BI805" s="184" t="str">
        <f t="shared" si="92"/>
        <v/>
      </c>
      <c r="BJ805" s="184" t="str">
        <f t="shared" si="88"/>
        <v/>
      </c>
    </row>
    <row r="806" spans="3:62" ht="20.100000000000001" customHeight="1" x14ac:dyDescent="0.25">
      <c r="C806" s="12"/>
      <c r="E806" s="141"/>
      <c r="F806" s="141"/>
      <c r="P806" s="156"/>
      <c r="R806" s="174"/>
      <c r="S806" s="174"/>
      <c r="W806" s="175"/>
      <c r="X806" s="173"/>
      <c r="AC806" s="156">
        <v>77</v>
      </c>
      <c r="AD806" s="150">
        <f t="shared" si="93"/>
        <v>-3.6920000000000002</v>
      </c>
      <c r="AE806" s="174">
        <f t="shared" si="94"/>
        <v>4.3752770292289616E-4</v>
      </c>
      <c r="AF806" s="174">
        <f t="shared" si="95"/>
        <v>1.1124873249191127E-4</v>
      </c>
      <c r="AG806" s="150">
        <f t="shared" si="100"/>
        <v>4.3752770292289616E-4</v>
      </c>
      <c r="AH806" s="150" t="str">
        <f t="shared" si="101"/>
        <v/>
      </c>
      <c r="AI806" s="150" t="str">
        <f t="shared" si="96"/>
        <v/>
      </c>
      <c r="AJ806" s="173">
        <f t="shared" si="97"/>
        <v>0</v>
      </c>
      <c r="AK806" s="173" t="str">
        <f t="shared" si="98"/>
        <v/>
      </c>
      <c r="AL806" s="173" t="str">
        <f t="shared" si="99"/>
        <v/>
      </c>
      <c r="AM806" s="173"/>
      <c r="AN806" s="173"/>
      <c r="AO806" s="173"/>
      <c r="AP806" s="173"/>
      <c r="AQ806" s="173"/>
      <c r="AR806" s="173"/>
      <c r="AS806" s="173"/>
      <c r="AT806" s="153"/>
      <c r="AU806" s="154"/>
      <c r="AV806" s="153"/>
      <c r="AW806" s="177"/>
      <c r="AX806" s="178"/>
      <c r="AY806" s="179"/>
      <c r="AZ806" s="179"/>
      <c r="BA806" s="180"/>
      <c r="BB806" s="180"/>
      <c r="BC806" s="155"/>
      <c r="BE806" s="156">
        <v>54</v>
      </c>
      <c r="BF806" s="181">
        <f t="shared" si="89"/>
        <v>0.33920000000000006</v>
      </c>
      <c r="BG806" s="182">
        <f t="shared" si="90"/>
        <v>0.99984855458324429</v>
      </c>
      <c r="BH806" s="183">
        <f t="shared" si="91"/>
        <v>9.8401209511767007E-6</v>
      </c>
      <c r="BI806" s="184" t="str">
        <f t="shared" si="92"/>
        <v/>
      </c>
      <c r="BJ806" s="184" t="str">
        <f t="shared" si="88"/>
        <v/>
      </c>
    </row>
    <row r="807" spans="3:62" ht="20.100000000000001" customHeight="1" x14ac:dyDescent="0.25">
      <c r="C807" s="12"/>
      <c r="E807" s="141"/>
      <c r="F807" s="141"/>
      <c r="P807" s="156"/>
      <c r="R807" s="174"/>
      <c r="S807" s="174"/>
      <c r="W807" s="175"/>
      <c r="X807" s="173"/>
      <c r="AC807" s="156">
        <v>78</v>
      </c>
      <c r="AD807" s="150">
        <f t="shared" si="93"/>
        <v>-3.6880000000000002</v>
      </c>
      <c r="AE807" s="174">
        <f t="shared" si="94"/>
        <v>4.4403350653757977E-4</v>
      </c>
      <c r="AF807" s="174">
        <f t="shared" si="95"/>
        <v>1.1301182525317528E-4</v>
      </c>
      <c r="AG807" s="150">
        <f t="shared" si="100"/>
        <v>4.4403350653757977E-4</v>
      </c>
      <c r="AH807" s="150" t="str">
        <f t="shared" si="101"/>
        <v/>
      </c>
      <c r="AI807" s="150" t="str">
        <f t="shared" si="96"/>
        <v/>
      </c>
      <c r="AJ807" s="173">
        <f t="shared" si="97"/>
        <v>0</v>
      </c>
      <c r="AK807" s="173" t="str">
        <f t="shared" si="98"/>
        <v/>
      </c>
      <c r="AL807" s="173" t="str">
        <f t="shared" si="99"/>
        <v/>
      </c>
      <c r="AM807" s="173"/>
      <c r="AN807" s="173"/>
      <c r="AO807" s="173"/>
      <c r="AP807" s="173"/>
      <c r="AQ807" s="173"/>
      <c r="AR807" s="173"/>
      <c r="AS807" s="173"/>
      <c r="AT807" s="153"/>
      <c r="AU807" s="154"/>
      <c r="AV807" s="153"/>
      <c r="AW807" s="177"/>
      <c r="AX807" s="178"/>
      <c r="AY807" s="179"/>
      <c r="AZ807" s="179"/>
      <c r="BA807" s="180"/>
      <c r="BB807" s="180"/>
      <c r="BC807" s="155"/>
      <c r="BE807" s="156">
        <v>55</v>
      </c>
      <c r="BF807" s="181">
        <f t="shared" si="89"/>
        <v>0.34560000000000007</v>
      </c>
      <c r="BG807" s="182">
        <f t="shared" si="90"/>
        <v>0.99983871446229311</v>
      </c>
      <c r="BH807" s="183">
        <f t="shared" si="91"/>
        <v>1.0273459950527197E-5</v>
      </c>
      <c r="BI807" s="184" t="str">
        <f t="shared" si="92"/>
        <v/>
      </c>
      <c r="BJ807" s="184" t="str">
        <f t="shared" si="88"/>
        <v/>
      </c>
    </row>
    <row r="808" spans="3:62" ht="20.100000000000001" customHeight="1" x14ac:dyDescent="0.25">
      <c r="C808" s="12"/>
      <c r="E808" s="141"/>
      <c r="F808" s="141"/>
      <c r="P808" s="156"/>
      <c r="R808" s="174"/>
      <c r="S808" s="174"/>
      <c r="W808" s="175"/>
      <c r="X808" s="173"/>
      <c r="AC808" s="156">
        <v>79</v>
      </c>
      <c r="AD808" s="150">
        <f t="shared" si="93"/>
        <v>-3.6840000000000002</v>
      </c>
      <c r="AE808" s="174">
        <f t="shared" si="94"/>
        <v>4.5062883786346764E-4</v>
      </c>
      <c r="AF808" s="174">
        <f t="shared" si="95"/>
        <v>1.1480111991395613E-4</v>
      </c>
      <c r="AG808" s="150">
        <f t="shared" si="100"/>
        <v>4.5062883786346764E-4</v>
      </c>
      <c r="AH808" s="150" t="str">
        <f t="shared" si="101"/>
        <v/>
      </c>
      <c r="AI808" s="150" t="str">
        <f t="shared" si="96"/>
        <v/>
      </c>
      <c r="AJ808" s="173">
        <f t="shared" si="97"/>
        <v>0</v>
      </c>
      <c r="AK808" s="173" t="str">
        <f t="shared" si="98"/>
        <v/>
      </c>
      <c r="AL808" s="173" t="str">
        <f t="shared" si="99"/>
        <v/>
      </c>
      <c r="AM808" s="173"/>
      <c r="AN808" s="173"/>
      <c r="AO808" s="173"/>
      <c r="AP808" s="173"/>
      <c r="AQ808" s="173"/>
      <c r="AR808" s="173"/>
      <c r="AS808" s="173"/>
      <c r="AT808" s="153"/>
      <c r="AU808" s="154"/>
      <c r="AV808" s="153"/>
      <c r="AW808" s="177"/>
      <c r="AX808" s="178"/>
      <c r="AY808" s="179"/>
      <c r="AZ808" s="179"/>
      <c r="BA808" s="180"/>
      <c r="BB808" s="180"/>
      <c r="BC808" s="155"/>
      <c r="BE808" s="156">
        <v>56</v>
      </c>
      <c r="BF808" s="181">
        <f t="shared" si="89"/>
        <v>0.35200000000000009</v>
      </c>
      <c r="BG808" s="182">
        <f t="shared" si="90"/>
        <v>0.99982844100234258</v>
      </c>
      <c r="BH808" s="183">
        <f t="shared" si="91"/>
        <v>1.0716857892001386E-5</v>
      </c>
      <c r="BI808" s="184" t="str">
        <f t="shared" si="92"/>
        <v/>
      </c>
      <c r="BJ808" s="184" t="str">
        <f t="shared" si="88"/>
        <v/>
      </c>
    </row>
    <row r="809" spans="3:62" ht="20.100000000000001" customHeight="1" x14ac:dyDescent="0.25">
      <c r="C809" s="12"/>
      <c r="E809" s="141"/>
      <c r="F809" s="141"/>
      <c r="P809" s="156"/>
      <c r="R809" s="174"/>
      <c r="S809" s="174"/>
      <c r="W809" s="175"/>
      <c r="X809" s="173"/>
      <c r="AC809" s="156">
        <v>80</v>
      </c>
      <c r="AD809" s="150">
        <f t="shared" si="93"/>
        <v>-3.68</v>
      </c>
      <c r="AE809" s="174">
        <f t="shared" si="94"/>
        <v>4.5731481405985675E-4</v>
      </c>
      <c r="AF809" s="174">
        <f t="shared" si="95"/>
        <v>1.1661697681536817E-4</v>
      </c>
      <c r="AG809" s="150">
        <f t="shared" si="100"/>
        <v>4.5731481405985675E-4</v>
      </c>
      <c r="AH809" s="150" t="str">
        <f t="shared" si="101"/>
        <v/>
      </c>
      <c r="AI809" s="150" t="str">
        <f t="shared" si="96"/>
        <v/>
      </c>
      <c r="AJ809" s="173">
        <f t="shared" si="97"/>
        <v>0</v>
      </c>
      <c r="AK809" s="173" t="str">
        <f t="shared" si="98"/>
        <v/>
      </c>
      <c r="AL809" s="173" t="str">
        <f t="shared" si="99"/>
        <v/>
      </c>
      <c r="AM809" s="173"/>
      <c r="AN809" s="173"/>
      <c r="AO809" s="173"/>
      <c r="AP809" s="173"/>
      <c r="AQ809" s="173"/>
      <c r="AR809" s="173"/>
      <c r="AS809" s="173"/>
      <c r="AT809" s="153"/>
      <c r="AU809" s="154"/>
      <c r="AV809" s="153"/>
      <c r="AW809" s="177"/>
      <c r="AX809" s="178"/>
      <c r="AY809" s="179"/>
      <c r="AZ809" s="179"/>
      <c r="BA809" s="180"/>
      <c r="BB809" s="180"/>
      <c r="BC809" s="155"/>
      <c r="BE809" s="156">
        <v>57</v>
      </c>
      <c r="BF809" s="181">
        <f t="shared" si="89"/>
        <v>0.35840000000000011</v>
      </c>
      <c r="BG809" s="182">
        <f t="shared" si="90"/>
        <v>0.99981772414445058</v>
      </c>
      <c r="BH809" s="183">
        <f t="shared" si="91"/>
        <v>1.117032247055505E-5</v>
      </c>
      <c r="BI809" s="184" t="str">
        <f t="shared" si="92"/>
        <v/>
      </c>
      <c r="BJ809" s="184" t="str">
        <f t="shared" si="88"/>
        <v/>
      </c>
    </row>
    <row r="810" spans="3:62" ht="20.100000000000001" customHeight="1" x14ac:dyDescent="0.25">
      <c r="C810" s="12"/>
      <c r="E810" s="141"/>
      <c r="F810" s="141"/>
      <c r="P810" s="156"/>
      <c r="R810" s="174"/>
      <c r="S810" s="174"/>
      <c r="W810" s="175"/>
      <c r="X810" s="173"/>
      <c r="AC810" s="156">
        <v>81</v>
      </c>
      <c r="AD810" s="150">
        <f t="shared" si="93"/>
        <v>-3.6760000000000002</v>
      </c>
      <c r="AE810" s="174">
        <f t="shared" si="94"/>
        <v>4.6409256448720165E-4</v>
      </c>
      <c r="AF810" s="174">
        <f t="shared" si="95"/>
        <v>1.1845976079152891E-4</v>
      </c>
      <c r="AG810" s="150">
        <f t="shared" si="100"/>
        <v>4.6409256448720165E-4</v>
      </c>
      <c r="AH810" s="150" t="str">
        <f t="shared" si="101"/>
        <v/>
      </c>
      <c r="AI810" s="150" t="str">
        <f t="shared" si="96"/>
        <v/>
      </c>
      <c r="AJ810" s="173">
        <f t="shared" si="97"/>
        <v>0</v>
      </c>
      <c r="AK810" s="173" t="str">
        <f t="shared" si="98"/>
        <v/>
      </c>
      <c r="AL810" s="173" t="str">
        <f t="shared" si="99"/>
        <v/>
      </c>
      <c r="AM810" s="173"/>
      <c r="AN810" s="173"/>
      <c r="AO810" s="173"/>
      <c r="AP810" s="173"/>
      <c r="AQ810" s="173"/>
      <c r="AR810" s="173"/>
      <c r="AS810" s="173"/>
      <c r="AT810" s="153"/>
      <c r="AU810" s="154"/>
      <c r="AV810" s="153"/>
      <c r="AW810" s="177"/>
      <c r="AX810" s="178"/>
      <c r="AY810" s="179"/>
      <c r="AZ810" s="179"/>
      <c r="BA810" s="180"/>
      <c r="BB810" s="180"/>
      <c r="BC810" s="155"/>
      <c r="BE810" s="156">
        <v>58</v>
      </c>
      <c r="BF810" s="181">
        <f t="shared" si="89"/>
        <v>0.36480000000000012</v>
      </c>
      <c r="BG810" s="182">
        <f t="shared" si="90"/>
        <v>0.99980655382198003</v>
      </c>
      <c r="BH810" s="183">
        <f t="shared" si="91"/>
        <v>1.1633859557935722E-5</v>
      </c>
      <c r="BI810" s="184" t="str">
        <f t="shared" si="92"/>
        <v/>
      </c>
      <c r="BJ810" s="184" t="str">
        <f t="shared" si="88"/>
        <v/>
      </c>
    </row>
    <row r="811" spans="3:62" ht="20.100000000000001" customHeight="1" x14ac:dyDescent="0.25">
      <c r="C811" s="12"/>
      <c r="E811" s="141"/>
      <c r="F811" s="141"/>
      <c r="P811" s="156"/>
      <c r="R811" s="174"/>
      <c r="S811" s="174"/>
      <c r="W811" s="175"/>
      <c r="X811" s="173"/>
      <c r="AC811" s="156">
        <v>82</v>
      </c>
      <c r="AD811" s="150">
        <f t="shared" si="93"/>
        <v>-3.6720000000000002</v>
      </c>
      <c r="AE811" s="174">
        <f t="shared" si="94"/>
        <v>4.7096323081532949E-4</v>
      </c>
      <c r="AF811" s="174">
        <f t="shared" si="95"/>
        <v>1.2032984121858141E-4</v>
      </c>
      <c r="AG811" s="150">
        <f t="shared" si="100"/>
        <v>4.7096323081532949E-4</v>
      </c>
      <c r="AH811" s="150" t="str">
        <f t="shared" si="101"/>
        <v/>
      </c>
      <c r="AI811" s="150" t="str">
        <f t="shared" si="96"/>
        <v/>
      </c>
      <c r="AJ811" s="173">
        <f t="shared" si="97"/>
        <v>0</v>
      </c>
      <c r="AK811" s="173" t="str">
        <f t="shared" si="98"/>
        <v/>
      </c>
      <c r="AL811" s="173" t="str">
        <f t="shared" si="99"/>
        <v/>
      </c>
      <c r="AM811" s="173"/>
      <c r="AN811" s="173"/>
      <c r="AO811" s="173"/>
      <c r="AP811" s="173"/>
      <c r="AQ811" s="173"/>
      <c r="AR811" s="173"/>
      <c r="AS811" s="173"/>
      <c r="AT811" s="153"/>
      <c r="AU811" s="154"/>
      <c r="AV811" s="153"/>
      <c r="AW811" s="177"/>
      <c r="AX811" s="178"/>
      <c r="AY811" s="179"/>
      <c r="AZ811" s="179"/>
      <c r="BA811" s="180"/>
      <c r="BB811" s="180"/>
      <c r="BC811" s="155"/>
      <c r="BE811" s="156">
        <v>59</v>
      </c>
      <c r="BF811" s="181">
        <f t="shared" si="89"/>
        <v>0.37120000000000014</v>
      </c>
      <c r="BG811" s="182">
        <f t="shared" si="90"/>
        <v>0.99979491996242209</v>
      </c>
      <c r="BH811" s="183">
        <f t="shared" si="91"/>
        <v>1.2107473253086809E-5</v>
      </c>
      <c r="BI811" s="184" t="str">
        <f t="shared" si="92"/>
        <v/>
      </c>
      <c r="BJ811" s="184" t="str">
        <f t="shared" si="88"/>
        <v/>
      </c>
    </row>
    <row r="812" spans="3:62" ht="20.100000000000001" customHeight="1" x14ac:dyDescent="0.25">
      <c r="C812" s="12"/>
      <c r="E812" s="141"/>
      <c r="F812" s="141"/>
      <c r="P812" s="156"/>
      <c r="R812" s="174"/>
      <c r="S812" s="174"/>
      <c r="W812" s="175"/>
      <c r="X812" s="173"/>
      <c r="AC812" s="156">
        <v>83</v>
      </c>
      <c r="AD812" s="150">
        <f t="shared" si="93"/>
        <v>-3.6680000000000001</v>
      </c>
      <c r="AE812" s="174">
        <f t="shared" si="94"/>
        <v>4.7792796713226453E-4</v>
      </c>
      <c r="AF812" s="174">
        <f t="shared" si="95"/>
        <v>1.2222759206414677E-4</v>
      </c>
      <c r="AG812" s="150">
        <f t="shared" si="100"/>
        <v>4.7792796713226453E-4</v>
      </c>
      <c r="AH812" s="150" t="str">
        <f t="shared" si="101"/>
        <v/>
      </c>
      <c r="AI812" s="150" t="str">
        <f t="shared" si="96"/>
        <v/>
      </c>
      <c r="AJ812" s="173">
        <f t="shared" si="97"/>
        <v>0</v>
      </c>
      <c r="AK812" s="173" t="str">
        <f t="shared" si="98"/>
        <v/>
      </c>
      <c r="AL812" s="173" t="str">
        <f t="shared" si="99"/>
        <v/>
      </c>
      <c r="AM812" s="173"/>
      <c r="AN812" s="173"/>
      <c r="AO812" s="173"/>
      <c r="AP812" s="173"/>
      <c r="AQ812" s="173"/>
      <c r="AR812" s="173"/>
      <c r="AS812" s="173"/>
      <c r="AT812" s="153"/>
      <c r="AU812" s="154"/>
      <c r="AV812" s="153"/>
      <c r="AW812" s="177"/>
      <c r="AX812" s="178"/>
      <c r="AY812" s="179"/>
      <c r="AZ812" s="179"/>
      <c r="BA812" s="180"/>
      <c r="BB812" s="180"/>
      <c r="BC812" s="155"/>
      <c r="BE812" s="156">
        <v>60</v>
      </c>
      <c r="BF812" s="181">
        <f t="shared" si="89"/>
        <v>0.37760000000000016</v>
      </c>
      <c r="BG812" s="182">
        <f t="shared" si="90"/>
        <v>0.999782812489169</v>
      </c>
      <c r="BH812" s="183">
        <f t="shared" si="91"/>
        <v>1.2591165934439097E-5</v>
      </c>
      <c r="BI812" s="184" t="str">
        <f t="shared" si="92"/>
        <v/>
      </c>
      <c r="BJ812" s="184" t="str">
        <f t="shared" si="88"/>
        <v/>
      </c>
    </row>
    <row r="813" spans="3:62" ht="20.100000000000001" customHeight="1" x14ac:dyDescent="0.25">
      <c r="C813" s="12"/>
      <c r="E813" s="141"/>
      <c r="F813" s="141"/>
      <c r="P813" s="156"/>
      <c r="R813" s="174"/>
      <c r="S813" s="174"/>
      <c r="W813" s="175"/>
      <c r="X813" s="173"/>
      <c r="AC813" s="156">
        <v>84</v>
      </c>
      <c r="AD813" s="150">
        <f t="shared" si="93"/>
        <v>-3.6640000000000001</v>
      </c>
      <c r="AE813" s="174">
        <f t="shared" si="94"/>
        <v>4.8498794005367031E-4</v>
      </c>
      <c r="AF813" s="174">
        <f t="shared" si="95"/>
        <v>1.2415339193721725E-4</v>
      </c>
      <c r="AG813" s="150">
        <f t="shared" si="100"/>
        <v>4.8498794005367031E-4</v>
      </c>
      <c r="AH813" s="150" t="str">
        <f t="shared" si="101"/>
        <v/>
      </c>
      <c r="AI813" s="150" t="str">
        <f t="shared" si="96"/>
        <v/>
      </c>
      <c r="AJ813" s="173">
        <f t="shared" si="97"/>
        <v>0</v>
      </c>
      <c r="AK813" s="173" t="str">
        <f t="shared" si="98"/>
        <v/>
      </c>
      <c r="AL813" s="173" t="str">
        <f t="shared" si="99"/>
        <v/>
      </c>
      <c r="AM813" s="173"/>
      <c r="AN813" s="173"/>
      <c r="AO813" s="173"/>
      <c r="AP813" s="173"/>
      <c r="AQ813" s="173"/>
      <c r="AR813" s="173"/>
      <c r="AS813" s="173"/>
      <c r="AT813" s="153"/>
      <c r="AU813" s="154"/>
      <c r="AV813" s="153"/>
      <c r="AW813" s="177"/>
      <c r="AX813" s="178"/>
      <c r="AY813" s="179"/>
      <c r="AZ813" s="179"/>
      <c r="BA813" s="180"/>
      <c r="BB813" s="180"/>
      <c r="BC813" s="155"/>
      <c r="BE813" s="156">
        <v>61</v>
      </c>
      <c r="BF813" s="181">
        <f t="shared" si="89"/>
        <v>0.38400000000000017</v>
      </c>
      <c r="BG813" s="182">
        <f t="shared" si="90"/>
        <v>0.99977022132323456</v>
      </c>
      <c r="BH813" s="183">
        <f t="shared" si="91"/>
        <v>1.308493830765034E-5</v>
      </c>
      <c r="BI813" s="184" t="str">
        <f t="shared" si="92"/>
        <v/>
      </c>
      <c r="BJ813" s="184" t="str">
        <f t="shared" si="88"/>
        <v/>
      </c>
    </row>
    <row r="814" spans="3:62" ht="20.100000000000001" customHeight="1" x14ac:dyDescent="0.25">
      <c r="C814" s="12"/>
      <c r="E814" s="141"/>
      <c r="F814" s="141"/>
      <c r="P814" s="156"/>
      <c r="R814" s="174"/>
      <c r="S814" s="174"/>
      <c r="W814" s="175"/>
      <c r="X814" s="173"/>
      <c r="AC814" s="156">
        <v>85</v>
      </c>
      <c r="AD814" s="150">
        <f t="shared" si="93"/>
        <v>-3.66</v>
      </c>
      <c r="AE814" s="174">
        <f t="shared" si="94"/>
        <v>4.9214432883289312E-4</v>
      </c>
      <c r="AF814" s="174">
        <f t="shared" si="95"/>
        <v>1.2610762413848639E-4</v>
      </c>
      <c r="AG814" s="150">
        <f t="shared" si="100"/>
        <v>4.9214432883289312E-4</v>
      </c>
      <c r="AH814" s="150" t="str">
        <f t="shared" si="101"/>
        <v/>
      </c>
      <c r="AI814" s="150" t="str">
        <f t="shared" si="96"/>
        <v/>
      </c>
      <c r="AJ814" s="173">
        <f t="shared" si="97"/>
        <v>0</v>
      </c>
      <c r="AK814" s="173" t="str">
        <f t="shared" si="98"/>
        <v/>
      </c>
      <c r="AL814" s="173" t="str">
        <f t="shared" si="99"/>
        <v/>
      </c>
      <c r="AM814" s="173"/>
      <c r="AN814" s="173"/>
      <c r="AO814" s="173"/>
      <c r="AP814" s="173"/>
      <c r="AQ814" s="173"/>
      <c r="AR814" s="173"/>
      <c r="AS814" s="173"/>
      <c r="AT814" s="153"/>
      <c r="AU814" s="154"/>
      <c r="AV814" s="153"/>
      <c r="AW814" s="177"/>
      <c r="AX814" s="178"/>
      <c r="AY814" s="179"/>
      <c r="AZ814" s="179"/>
      <c r="BA814" s="180"/>
      <c r="BB814" s="180"/>
      <c r="BC814" s="155"/>
      <c r="BE814" s="156">
        <v>62</v>
      </c>
      <c r="BF814" s="181">
        <f t="shared" si="89"/>
        <v>0.39040000000000019</v>
      </c>
      <c r="BG814" s="182">
        <f t="shared" si="90"/>
        <v>0.99975713638492691</v>
      </c>
      <c r="BH814" s="183">
        <f t="shared" si="91"/>
        <v>1.3588789453677919E-5</v>
      </c>
      <c r="BI814" s="184" t="str">
        <f t="shared" si="92"/>
        <v/>
      </c>
      <c r="BJ814" s="184" t="str">
        <f t="shared" si="88"/>
        <v/>
      </c>
    </row>
    <row r="815" spans="3:62" ht="20.100000000000001" customHeight="1" x14ac:dyDescent="0.25">
      <c r="C815" s="12"/>
      <c r="E815" s="141"/>
      <c r="F815" s="141"/>
      <c r="P815" s="156"/>
      <c r="R815" s="174"/>
      <c r="S815" s="174"/>
      <c r="W815" s="175"/>
      <c r="X815" s="173"/>
      <c r="AC815" s="156">
        <v>86</v>
      </c>
      <c r="AD815" s="150">
        <f t="shared" si="93"/>
        <v>-3.6560000000000001</v>
      </c>
      <c r="AE815" s="174">
        <f t="shared" si="94"/>
        <v>4.9939832547162325E-4</v>
      </c>
      <c r="AF815" s="174">
        <f t="shared" si="95"/>
        <v>1.2809067671112139E-4</v>
      </c>
      <c r="AG815" s="150">
        <f t="shared" si="100"/>
        <v>4.9939832547162325E-4</v>
      </c>
      <c r="AH815" s="150" t="str">
        <f t="shared" si="101"/>
        <v/>
      </c>
      <c r="AI815" s="150" t="str">
        <f t="shared" si="96"/>
        <v/>
      </c>
      <c r="AJ815" s="173">
        <f t="shared" si="97"/>
        <v>0</v>
      </c>
      <c r="AK815" s="173" t="str">
        <f t="shared" si="98"/>
        <v/>
      </c>
      <c r="AL815" s="173" t="str">
        <f t="shared" si="99"/>
        <v/>
      </c>
      <c r="AM815" s="173"/>
      <c r="AN815" s="173"/>
      <c r="AO815" s="173"/>
      <c r="AP815" s="173"/>
      <c r="AQ815" s="173"/>
      <c r="AR815" s="173"/>
      <c r="AS815" s="173"/>
      <c r="AT815" s="153"/>
      <c r="AU815" s="154"/>
      <c r="AV815" s="153"/>
      <c r="AW815" s="177"/>
      <c r="AX815" s="178"/>
      <c r="AY815" s="179"/>
      <c r="AZ815" s="179"/>
      <c r="BA815" s="180"/>
      <c r="BB815" s="180"/>
      <c r="BC815" s="155"/>
      <c r="BE815" s="156">
        <v>63</v>
      </c>
      <c r="BF815" s="181">
        <f t="shared" si="89"/>
        <v>0.39680000000000021</v>
      </c>
      <c r="BG815" s="182">
        <f t="shared" si="90"/>
        <v>0.99974354759547324</v>
      </c>
      <c r="BH815" s="183">
        <f t="shared" si="91"/>
        <v>1.4102716873187759E-5</v>
      </c>
      <c r="BI815" s="184" t="str">
        <f t="shared" si="92"/>
        <v/>
      </c>
      <c r="BJ815" s="184" t="str">
        <f t="shared" si="88"/>
        <v/>
      </c>
    </row>
    <row r="816" spans="3:62" ht="20.100000000000001" customHeight="1" x14ac:dyDescent="0.25">
      <c r="C816" s="12"/>
      <c r="E816" s="141"/>
      <c r="F816" s="141"/>
      <c r="P816" s="156"/>
      <c r="R816" s="174"/>
      <c r="S816" s="174"/>
      <c r="W816" s="175"/>
      <c r="X816" s="173"/>
      <c r="AC816" s="156">
        <v>87</v>
      </c>
      <c r="AD816" s="150">
        <f t="shared" si="93"/>
        <v>-3.6520000000000001</v>
      </c>
      <c r="AE816" s="174">
        <f t="shared" si="94"/>
        <v>5.0675113483115172E-4</v>
      </c>
      <c r="AF816" s="174">
        <f t="shared" si="95"/>
        <v>1.3010294249197742E-4</v>
      </c>
      <c r="AG816" s="150">
        <f t="shared" si="100"/>
        <v>5.0675113483115172E-4</v>
      </c>
      <c r="AH816" s="150" t="str">
        <f t="shared" si="101"/>
        <v/>
      </c>
      <c r="AI816" s="150" t="str">
        <f t="shared" si="96"/>
        <v/>
      </c>
      <c r="AJ816" s="173">
        <f t="shared" si="97"/>
        <v>0</v>
      </c>
      <c r="AK816" s="173" t="str">
        <f t="shared" si="98"/>
        <v/>
      </c>
      <c r="AL816" s="173" t="str">
        <f t="shared" si="99"/>
        <v/>
      </c>
      <c r="AM816" s="173"/>
      <c r="AN816" s="173"/>
      <c r="AO816" s="173"/>
      <c r="AP816" s="173"/>
      <c r="AQ816" s="173"/>
      <c r="AR816" s="173"/>
      <c r="AS816" s="173"/>
      <c r="AT816" s="153"/>
      <c r="AU816" s="154"/>
      <c r="AV816" s="153"/>
      <c r="AW816" s="177"/>
      <c r="AX816" s="178"/>
      <c r="AY816" s="179"/>
      <c r="AZ816" s="179"/>
      <c r="BA816" s="180"/>
      <c r="BB816" s="180"/>
      <c r="BC816" s="155"/>
      <c r="BE816" s="156">
        <v>64</v>
      </c>
      <c r="BF816" s="181">
        <f t="shared" si="89"/>
        <v>0.40320000000000022</v>
      </c>
      <c r="BG816" s="182">
        <f t="shared" si="90"/>
        <v>0.99972944487860005</v>
      </c>
      <c r="BH816" s="183">
        <f t="shared" si="91"/>
        <v>1.4626716530519168E-5</v>
      </c>
      <c r="BI816" s="184" t="str">
        <f t="shared" si="92"/>
        <v/>
      </c>
      <c r="BJ816" s="184" t="str">
        <f t="shared" si="88"/>
        <v/>
      </c>
    </row>
    <row r="817" spans="3:62" ht="20.100000000000001" customHeight="1" x14ac:dyDescent="0.25">
      <c r="C817" s="12"/>
      <c r="E817" s="141"/>
      <c r="F817" s="141"/>
      <c r="P817" s="156"/>
      <c r="R817" s="174"/>
      <c r="S817" s="174"/>
      <c r="W817" s="175"/>
      <c r="X817" s="173"/>
      <c r="AC817" s="156">
        <v>88</v>
      </c>
      <c r="AD817" s="150">
        <f t="shared" si="93"/>
        <v>-3.6480000000000001</v>
      </c>
      <c r="AE817" s="174">
        <f t="shared" si="94"/>
        <v>5.1420397474424319E-4</v>
      </c>
      <c r="AF817" s="174">
        <f t="shared" si="95"/>
        <v>1.3214481916326058E-4</v>
      </c>
      <c r="AG817" s="150">
        <f t="shared" si="100"/>
        <v>5.1420397474424319E-4</v>
      </c>
      <c r="AH817" s="150" t="str">
        <f t="shared" si="101"/>
        <v/>
      </c>
      <c r="AI817" s="150" t="str">
        <f t="shared" si="96"/>
        <v/>
      </c>
      <c r="AJ817" s="173">
        <f t="shared" si="97"/>
        <v>0</v>
      </c>
      <c r="AK817" s="173" t="str">
        <f t="shared" si="98"/>
        <v/>
      </c>
      <c r="AL817" s="173" t="str">
        <f t="shared" si="99"/>
        <v/>
      </c>
      <c r="AM817" s="173"/>
      <c r="AN817" s="173"/>
      <c r="AO817" s="173"/>
      <c r="AP817" s="173"/>
      <c r="AQ817" s="173"/>
      <c r="AR817" s="173"/>
      <c r="AS817" s="173"/>
      <c r="AT817" s="153"/>
      <c r="AU817" s="154"/>
      <c r="AV817" s="153"/>
      <c r="AW817" s="177"/>
      <c r="AX817" s="178"/>
      <c r="AY817" s="179"/>
      <c r="AZ817" s="179"/>
      <c r="BA817" s="180"/>
      <c r="BB817" s="180"/>
      <c r="BC817" s="155"/>
      <c r="BE817" s="156">
        <v>65</v>
      </c>
      <c r="BF817" s="181">
        <f t="shared" si="89"/>
        <v>0.40960000000000024</v>
      </c>
      <c r="BG817" s="182">
        <f t="shared" si="90"/>
        <v>0.99971481816206953</v>
      </c>
      <c r="BH817" s="183">
        <f t="shared" si="91"/>
        <v>1.5160782896983527E-5</v>
      </c>
      <c r="BI817" s="184" t="str">
        <f t="shared" si="92"/>
        <v/>
      </c>
      <c r="BJ817" s="184" t="str">
        <f t="shared" ref="BJ817:BJ880" si="102">IF($BG817&lt;(1-$BC$765),$BH817,"")</f>
        <v/>
      </c>
    </row>
    <row r="818" spans="3:62" ht="20.100000000000001" customHeight="1" x14ac:dyDescent="0.25">
      <c r="C818" s="12"/>
      <c r="E818" s="141"/>
      <c r="F818" s="141"/>
      <c r="P818" s="156"/>
      <c r="R818" s="174"/>
      <c r="S818" s="174"/>
      <c r="W818" s="175"/>
      <c r="X818" s="173"/>
      <c r="AC818" s="156">
        <v>89</v>
      </c>
      <c r="AD818" s="150">
        <f t="shared" si="93"/>
        <v>-3.6440000000000001</v>
      </c>
      <c r="AE818" s="174">
        <f t="shared" si="94"/>
        <v>5.2175807612759965E-4</v>
      </c>
      <c r="AF818" s="174">
        <f t="shared" si="95"/>
        <v>1.3421670930463872E-4</v>
      </c>
      <c r="AG818" s="150">
        <f t="shared" si="100"/>
        <v>5.2175807612759965E-4</v>
      </c>
      <c r="AH818" s="150" t="str">
        <f t="shared" si="101"/>
        <v/>
      </c>
      <c r="AI818" s="150" t="str">
        <f t="shared" si="96"/>
        <v/>
      </c>
      <c r="AJ818" s="173">
        <f t="shared" si="97"/>
        <v>0</v>
      </c>
      <c r="AK818" s="173" t="str">
        <f t="shared" si="98"/>
        <v/>
      </c>
      <c r="AL818" s="173" t="str">
        <f t="shared" si="99"/>
        <v/>
      </c>
      <c r="AM818" s="173"/>
      <c r="AN818" s="173"/>
      <c r="AO818" s="173"/>
      <c r="AP818" s="173"/>
      <c r="AQ818" s="173"/>
      <c r="AR818" s="173"/>
      <c r="AS818" s="173"/>
      <c r="AT818" s="153"/>
      <c r="AU818" s="154"/>
      <c r="AV818" s="153"/>
      <c r="AW818" s="177"/>
      <c r="AX818" s="178"/>
      <c r="AY818" s="179"/>
      <c r="AZ818" s="179"/>
      <c r="BA818" s="180"/>
      <c r="BB818" s="180"/>
      <c r="BC818" s="155"/>
      <c r="BE818" s="156">
        <v>66</v>
      </c>
      <c r="BF818" s="181">
        <f t="shared" ref="BF818:BF881" si="103">BF817+$BI$750</f>
        <v>0.41600000000000026</v>
      </c>
      <c r="BG818" s="182">
        <f t="shared" ref="BG818:BG881" si="104">_xlfn.CHISQ.DIST.RT(BF818,7)</f>
        <v>0.99969965737917255</v>
      </c>
      <c r="BH818" s="183">
        <f t="shared" ref="BH818:BH881" si="105">BG818-BG819</f>
        <v>1.5704908990610278E-5</v>
      </c>
      <c r="BI818" s="184" t="str">
        <f t="shared" ref="BI818:BI881" si="106">IF(BG818&lt;(1-$BC$757),BH818,"")</f>
        <v/>
      </c>
      <c r="BJ818" s="184" t="str">
        <f t="shared" si="102"/>
        <v/>
      </c>
    </row>
    <row r="819" spans="3:62" ht="20.100000000000001" customHeight="1" x14ac:dyDescent="0.25">
      <c r="C819" s="12"/>
      <c r="E819" s="141"/>
      <c r="F819" s="141"/>
      <c r="P819" s="156"/>
      <c r="R819" s="174"/>
      <c r="S819" s="174"/>
      <c r="W819" s="175"/>
      <c r="X819" s="173"/>
      <c r="AC819" s="156">
        <v>90</v>
      </c>
      <c r="AD819" s="150">
        <f t="shared" si="93"/>
        <v>-3.64</v>
      </c>
      <c r="AE819" s="174">
        <f t="shared" si="94"/>
        <v>5.2941468309493475E-4</v>
      </c>
      <c r="AF819" s="174">
        <f t="shared" si="95"/>
        <v>1.3631902044580166E-4</v>
      </c>
      <c r="AG819" s="150">
        <f t="shared" si="100"/>
        <v>5.2941468309493475E-4</v>
      </c>
      <c r="AH819" s="150" t="str">
        <f t="shared" si="101"/>
        <v/>
      </c>
      <c r="AI819" s="150" t="str">
        <f t="shared" si="96"/>
        <v/>
      </c>
      <c r="AJ819" s="173">
        <f t="shared" si="97"/>
        <v>0</v>
      </c>
      <c r="AK819" s="173" t="str">
        <f t="shared" si="98"/>
        <v/>
      </c>
      <c r="AL819" s="173" t="str">
        <f t="shared" si="99"/>
        <v/>
      </c>
      <c r="AM819" s="173"/>
      <c r="AN819" s="173"/>
      <c r="AO819" s="173"/>
      <c r="AP819" s="173"/>
      <c r="AQ819" s="173"/>
      <c r="AR819" s="173"/>
      <c r="AS819" s="173"/>
      <c r="AT819" s="153"/>
      <c r="AU819" s="154"/>
      <c r="AV819" s="153"/>
      <c r="AW819" s="177"/>
      <c r="AX819" s="178"/>
      <c r="AY819" s="179"/>
      <c r="AZ819" s="179"/>
      <c r="BA819" s="180"/>
      <c r="BB819" s="180"/>
      <c r="BC819" s="155"/>
      <c r="BE819" s="156">
        <v>67</v>
      </c>
      <c r="BF819" s="181">
        <f t="shared" si="103"/>
        <v>0.42240000000000028</v>
      </c>
      <c r="BG819" s="182">
        <f t="shared" si="104"/>
        <v>0.99968395247018194</v>
      </c>
      <c r="BH819" s="183">
        <f t="shared" si="105"/>
        <v>1.6259086416114954E-5</v>
      </c>
      <c r="BI819" s="184" t="str">
        <f t="shared" si="106"/>
        <v/>
      </c>
      <c r="BJ819" s="184" t="str">
        <f t="shared" si="102"/>
        <v/>
      </c>
    </row>
    <row r="820" spans="3:62" ht="20.100000000000001" customHeight="1" x14ac:dyDescent="0.25">
      <c r="C820" s="12"/>
      <c r="E820" s="141"/>
      <c r="F820" s="141"/>
      <c r="P820" s="156"/>
      <c r="R820" s="174"/>
      <c r="S820" s="174"/>
      <c r="W820" s="175"/>
      <c r="X820" s="173"/>
      <c r="AC820" s="156">
        <v>91</v>
      </c>
      <c r="AD820" s="150">
        <f t="shared" si="93"/>
        <v>-3.6360000000000001</v>
      </c>
      <c r="AE820" s="174">
        <f t="shared" si="94"/>
        <v>5.3717505307064139E-4</v>
      </c>
      <c r="AF820" s="174">
        <f t="shared" si="95"/>
        <v>1.3845216511947908E-4</v>
      </c>
      <c r="AG820" s="150">
        <f t="shared" si="100"/>
        <v>5.3717505307064139E-4</v>
      </c>
      <c r="AH820" s="150" t="str">
        <f t="shared" si="101"/>
        <v/>
      </c>
      <c r="AI820" s="150" t="str">
        <f t="shared" si="96"/>
        <v/>
      </c>
      <c r="AJ820" s="173">
        <f t="shared" si="97"/>
        <v>0</v>
      </c>
      <c r="AK820" s="173" t="str">
        <f t="shared" si="98"/>
        <v/>
      </c>
      <c r="AL820" s="173" t="str">
        <f t="shared" si="99"/>
        <v/>
      </c>
      <c r="AM820" s="173"/>
      <c r="AN820" s="173"/>
      <c r="AO820" s="173"/>
      <c r="AP820" s="173"/>
      <c r="AQ820" s="173"/>
      <c r="AR820" s="173"/>
      <c r="AS820" s="173"/>
      <c r="AT820" s="153"/>
      <c r="AU820" s="154"/>
      <c r="AV820" s="153"/>
      <c r="AW820" s="177"/>
      <c r="AX820" s="178"/>
      <c r="AY820" s="179"/>
      <c r="AZ820" s="179"/>
      <c r="BA820" s="180"/>
      <c r="BB820" s="180"/>
      <c r="BC820" s="155"/>
      <c r="BE820" s="156">
        <v>68</v>
      </c>
      <c r="BF820" s="181">
        <f t="shared" si="103"/>
        <v>0.42880000000000029</v>
      </c>
      <c r="BG820" s="182">
        <f t="shared" si="104"/>
        <v>0.99966769338376582</v>
      </c>
      <c r="BH820" s="183">
        <f t="shared" si="105"/>
        <v>1.6823305403979028E-5</v>
      </c>
      <c r="BI820" s="184" t="str">
        <f t="shared" si="106"/>
        <v/>
      </c>
      <c r="BJ820" s="184" t="str">
        <f t="shared" si="102"/>
        <v/>
      </c>
    </row>
    <row r="821" spans="3:62" ht="20.100000000000001" customHeight="1" x14ac:dyDescent="0.25">
      <c r="C821" s="12"/>
      <c r="E821" s="141"/>
      <c r="F821" s="141"/>
      <c r="P821" s="156"/>
      <c r="R821" s="174"/>
      <c r="S821" s="174"/>
      <c r="W821" s="175"/>
      <c r="X821" s="173"/>
      <c r="AC821" s="156">
        <v>92</v>
      </c>
      <c r="AD821" s="150">
        <f t="shared" si="93"/>
        <v>-3.6320000000000001</v>
      </c>
      <c r="AE821" s="174">
        <f t="shared" si="94"/>
        <v>5.4504045690405571E-4</v>
      </c>
      <c r="AF821" s="174">
        <f t="shared" si="95"/>
        <v>1.4061656091490874E-4</v>
      </c>
      <c r="AG821" s="150">
        <f t="shared" si="100"/>
        <v>5.4504045690405571E-4</v>
      </c>
      <c r="AH821" s="150" t="str">
        <f t="shared" si="101"/>
        <v/>
      </c>
      <c r="AI821" s="150" t="str">
        <f t="shared" si="96"/>
        <v/>
      </c>
      <c r="AJ821" s="173">
        <f t="shared" si="97"/>
        <v>0</v>
      </c>
      <c r="AK821" s="173" t="str">
        <f t="shared" si="98"/>
        <v/>
      </c>
      <c r="AL821" s="173" t="str">
        <f t="shared" si="99"/>
        <v/>
      </c>
      <c r="AM821" s="173"/>
      <c r="AN821" s="173"/>
      <c r="AO821" s="173"/>
      <c r="AP821" s="173"/>
      <c r="AQ821" s="173"/>
      <c r="AR821" s="173"/>
      <c r="AS821" s="173"/>
      <c r="AT821" s="153"/>
      <c r="AU821" s="154"/>
      <c r="AV821" s="153"/>
      <c r="AW821" s="177"/>
      <c r="AX821" s="178"/>
      <c r="AY821" s="179"/>
      <c r="AZ821" s="179"/>
      <c r="BA821" s="180"/>
      <c r="BB821" s="180"/>
      <c r="BC821" s="155"/>
      <c r="BE821" s="156">
        <v>69</v>
      </c>
      <c r="BF821" s="181">
        <f t="shared" si="103"/>
        <v>0.43520000000000031</v>
      </c>
      <c r="BG821" s="182">
        <f t="shared" si="104"/>
        <v>0.99965087007836184</v>
      </c>
      <c r="BH821" s="183">
        <f t="shared" si="105"/>
        <v>1.7397554845755003E-5</v>
      </c>
      <c r="BI821" s="184" t="str">
        <f t="shared" si="106"/>
        <v/>
      </c>
      <c r="BJ821" s="184" t="str">
        <f t="shared" si="102"/>
        <v/>
      </c>
    </row>
    <row r="822" spans="3:62" ht="20.100000000000001" customHeight="1" x14ac:dyDescent="0.25">
      <c r="C822" s="12"/>
      <c r="E822" s="141"/>
      <c r="F822" s="141"/>
      <c r="P822" s="156"/>
      <c r="R822" s="174"/>
      <c r="S822" s="174"/>
      <c r="W822" s="175"/>
      <c r="X822" s="173"/>
      <c r="AC822" s="156">
        <v>93</v>
      </c>
      <c r="AD822" s="150">
        <f t="shared" si="93"/>
        <v>-3.6280000000000001</v>
      </c>
      <c r="AE822" s="174">
        <f t="shared" si="94"/>
        <v>5.530121789843179E-4</v>
      </c>
      <c r="AF822" s="174">
        <f t="shared" si="95"/>
        <v>1.4281263053176729E-4</v>
      </c>
      <c r="AG822" s="150">
        <f t="shared" si="100"/>
        <v>5.530121789843179E-4</v>
      </c>
      <c r="AH822" s="150" t="str">
        <f t="shared" si="101"/>
        <v/>
      </c>
      <c r="AI822" s="150" t="str">
        <f t="shared" si="96"/>
        <v/>
      </c>
      <c r="AJ822" s="173">
        <f t="shared" si="97"/>
        <v>0</v>
      </c>
      <c r="AK822" s="173" t="str">
        <f t="shared" si="98"/>
        <v/>
      </c>
      <c r="AL822" s="173" t="str">
        <f t="shared" si="99"/>
        <v/>
      </c>
      <c r="AM822" s="173"/>
      <c r="AN822" s="173"/>
      <c r="AO822" s="173"/>
      <c r="AP822" s="173"/>
      <c r="AQ822" s="173"/>
      <c r="AR822" s="173"/>
      <c r="AS822" s="173"/>
      <c r="AT822" s="153"/>
      <c r="AU822" s="154"/>
      <c r="AV822" s="153"/>
      <c r="AW822" s="177"/>
      <c r="AX822" s="178"/>
      <c r="AY822" s="179"/>
      <c r="AZ822" s="179"/>
      <c r="BA822" s="180"/>
      <c r="BB822" s="180"/>
      <c r="BC822" s="155"/>
      <c r="BE822" s="156">
        <v>70</v>
      </c>
      <c r="BF822" s="181">
        <f t="shared" si="103"/>
        <v>0.44160000000000033</v>
      </c>
      <c r="BG822" s="182">
        <f t="shared" si="104"/>
        <v>0.99963347252351609</v>
      </c>
      <c r="BH822" s="183">
        <f t="shared" si="105"/>
        <v>1.7981822331925024E-5</v>
      </c>
      <c r="BI822" s="184" t="str">
        <f t="shared" si="106"/>
        <v/>
      </c>
      <c r="BJ822" s="184" t="str">
        <f t="shared" si="102"/>
        <v/>
      </c>
    </row>
    <row r="823" spans="3:62" ht="20.100000000000001" customHeight="1" x14ac:dyDescent="0.25">
      <c r="C823" s="12"/>
      <c r="E823" s="141"/>
      <c r="F823" s="141"/>
      <c r="P823" s="156"/>
      <c r="R823" s="174"/>
      <c r="S823" s="174"/>
      <c r="W823" s="175"/>
      <c r="X823" s="173"/>
      <c r="AC823" s="156">
        <v>94</v>
      </c>
      <c r="AD823" s="150">
        <f t="shared" si="93"/>
        <v>-3.6240000000000001</v>
      </c>
      <c r="AE823" s="174">
        <f t="shared" si="94"/>
        <v>5.6109151735582138E-4</v>
      </c>
      <c r="AF823" s="174">
        <f t="shared" si="95"/>
        <v>1.4504080183455934E-4</v>
      </c>
      <c r="AG823" s="150">
        <f t="shared" si="100"/>
        <v>5.6109151735582138E-4</v>
      </c>
      <c r="AH823" s="150" t="str">
        <f t="shared" si="101"/>
        <v/>
      </c>
      <c r="AI823" s="150" t="str">
        <f t="shared" si="96"/>
        <v/>
      </c>
      <c r="AJ823" s="173">
        <f t="shared" si="97"/>
        <v>0</v>
      </c>
      <c r="AK823" s="173" t="str">
        <f t="shared" si="98"/>
        <v/>
      </c>
      <c r="AL823" s="173" t="str">
        <f t="shared" si="99"/>
        <v/>
      </c>
      <c r="AM823" s="173"/>
      <c r="AN823" s="173"/>
      <c r="AO823" s="173"/>
      <c r="AP823" s="173"/>
      <c r="AQ823" s="173"/>
      <c r="AR823" s="173"/>
      <c r="AS823" s="173"/>
      <c r="AT823" s="153"/>
      <c r="AU823" s="154"/>
      <c r="AV823" s="153"/>
      <c r="AW823" s="177"/>
      <c r="AX823" s="178"/>
      <c r="AY823" s="179"/>
      <c r="AZ823" s="179"/>
      <c r="BA823" s="180"/>
      <c r="BB823" s="180"/>
      <c r="BC823" s="155"/>
      <c r="BE823" s="156">
        <v>71</v>
      </c>
      <c r="BF823" s="181">
        <f t="shared" si="103"/>
        <v>0.44800000000000034</v>
      </c>
      <c r="BG823" s="182">
        <f t="shared" si="104"/>
        <v>0.99961549070118416</v>
      </c>
      <c r="BH823" s="183">
        <f t="shared" si="105"/>
        <v>1.8576094185318581E-5</v>
      </c>
      <c r="BI823" s="184" t="str">
        <f t="shared" si="106"/>
        <v/>
      </c>
      <c r="BJ823" s="184" t="str">
        <f t="shared" si="102"/>
        <v/>
      </c>
    </row>
    <row r="824" spans="3:62" ht="20.100000000000001" customHeight="1" x14ac:dyDescent="0.25">
      <c r="C824" s="12"/>
      <c r="E824" s="141"/>
      <c r="F824" s="141"/>
      <c r="P824" s="156"/>
      <c r="R824" s="174"/>
      <c r="S824" s="174"/>
      <c r="W824" s="175"/>
      <c r="X824" s="173"/>
      <c r="AC824" s="156">
        <v>95</v>
      </c>
      <c r="AD824" s="150">
        <f t="shared" si="93"/>
        <v>-3.62</v>
      </c>
      <c r="AE824" s="174">
        <f t="shared" si="94"/>
        <v>5.6927978383425261E-4</v>
      </c>
      <c r="AF824" s="174">
        <f t="shared" si="95"/>
        <v>1.4730150790747228E-4</v>
      </c>
      <c r="AG824" s="150">
        <f t="shared" si="100"/>
        <v>5.6927978383425261E-4</v>
      </c>
      <c r="AH824" s="150" t="str">
        <f t="shared" si="101"/>
        <v/>
      </c>
      <c r="AI824" s="150" t="str">
        <f t="shared" si="96"/>
        <v/>
      </c>
      <c r="AJ824" s="173">
        <f t="shared" si="97"/>
        <v>0</v>
      </c>
      <c r="AK824" s="173" t="str">
        <f t="shared" si="98"/>
        <v/>
      </c>
      <c r="AL824" s="173" t="str">
        <f t="shared" si="99"/>
        <v/>
      </c>
      <c r="AM824" s="173"/>
      <c r="AN824" s="173"/>
      <c r="AO824" s="173"/>
      <c r="AP824" s="173"/>
      <c r="AQ824" s="173"/>
      <c r="AR824" s="173"/>
      <c r="AS824" s="173"/>
      <c r="AT824" s="153"/>
      <c r="AU824" s="154"/>
      <c r="AV824" s="153"/>
      <c r="AW824" s="177"/>
      <c r="AX824" s="178"/>
      <c r="AY824" s="179"/>
      <c r="AZ824" s="179"/>
      <c r="BA824" s="180"/>
      <c r="BB824" s="180"/>
      <c r="BC824" s="155"/>
      <c r="BE824" s="156">
        <v>72</v>
      </c>
      <c r="BF824" s="181">
        <f t="shared" si="103"/>
        <v>0.45440000000000036</v>
      </c>
      <c r="BG824" s="182">
        <f t="shared" si="104"/>
        <v>0.99959691460699884</v>
      </c>
      <c r="BH824" s="183">
        <f t="shared" si="105"/>
        <v>1.9180355495529433E-5</v>
      </c>
      <c r="BI824" s="184" t="str">
        <f t="shared" si="106"/>
        <v/>
      </c>
      <c r="BJ824" s="184" t="str">
        <f t="shared" si="102"/>
        <v/>
      </c>
    </row>
    <row r="825" spans="3:62" ht="20.100000000000001" customHeight="1" x14ac:dyDescent="0.25">
      <c r="C825" s="12"/>
      <c r="E825" s="141"/>
      <c r="F825" s="141"/>
      <c r="P825" s="156"/>
      <c r="R825" s="174"/>
      <c r="S825" s="174"/>
      <c r="W825" s="175"/>
      <c r="X825" s="173"/>
      <c r="AC825" s="156">
        <v>96</v>
      </c>
      <c r="AD825" s="150">
        <f t="shared" si="93"/>
        <v>-3.6160000000000001</v>
      </c>
      <c r="AE825" s="174">
        <f t="shared" si="94"/>
        <v>5.7757830412321839E-4</v>
      </c>
      <c r="AF825" s="174">
        <f t="shared" si="95"/>
        <v>1.4959518710969182E-4</v>
      </c>
      <c r="AG825" s="150">
        <f t="shared" si="100"/>
        <v>5.7757830412321839E-4</v>
      </c>
      <c r="AH825" s="150" t="str">
        <f t="shared" si="101"/>
        <v/>
      </c>
      <c r="AI825" s="150" t="str">
        <f t="shared" si="96"/>
        <v/>
      </c>
      <c r="AJ825" s="173">
        <f t="shared" si="97"/>
        <v>0</v>
      </c>
      <c r="AK825" s="173" t="str">
        <f t="shared" si="98"/>
        <v/>
      </c>
      <c r="AL825" s="173" t="str">
        <f t="shared" si="99"/>
        <v/>
      </c>
      <c r="AM825" s="173"/>
      <c r="AN825" s="173"/>
      <c r="AO825" s="173"/>
      <c r="AP825" s="173"/>
      <c r="AQ825" s="173"/>
      <c r="AR825" s="173"/>
      <c r="AS825" s="173"/>
      <c r="AT825" s="153"/>
      <c r="AU825" s="154"/>
      <c r="AV825" s="153"/>
      <c r="AW825" s="177"/>
      <c r="AX825" s="178"/>
      <c r="AY825" s="179"/>
      <c r="AZ825" s="179"/>
      <c r="BA825" s="180"/>
      <c r="BB825" s="180"/>
      <c r="BC825" s="155"/>
      <c r="BE825" s="156">
        <v>73</v>
      </c>
      <c r="BF825" s="181">
        <f t="shared" si="103"/>
        <v>0.46080000000000038</v>
      </c>
      <c r="BG825" s="182">
        <f t="shared" si="104"/>
        <v>0.99957773425150331</v>
      </c>
      <c r="BH825" s="183">
        <f t="shared" si="105"/>
        <v>1.979459015122309E-5</v>
      </c>
      <c r="BI825" s="184" t="str">
        <f t="shared" si="106"/>
        <v/>
      </c>
      <c r="BJ825" s="184" t="str">
        <f t="shared" si="102"/>
        <v/>
      </c>
    </row>
    <row r="826" spans="3:62" ht="20.100000000000001" customHeight="1" x14ac:dyDescent="0.25">
      <c r="C826" s="12"/>
      <c r="E826" s="141"/>
      <c r="F826" s="141"/>
      <c r="P826" s="156"/>
      <c r="R826" s="174"/>
      <c r="S826" s="174"/>
      <c r="W826" s="175"/>
      <c r="X826" s="173"/>
      <c r="AC826" s="156">
        <v>97</v>
      </c>
      <c r="AD826" s="150">
        <f t="shared" si="93"/>
        <v>-3.6120000000000001</v>
      </c>
      <c r="AE826" s="174">
        <f t="shared" si="94"/>
        <v>5.859884179314559E-4</v>
      </c>
      <c r="AF826" s="174">
        <f t="shared" si="95"/>
        <v>1.5192228313118955E-4</v>
      </c>
      <c r="AG826" s="150">
        <f t="shared" si="100"/>
        <v>5.859884179314559E-4</v>
      </c>
      <c r="AH826" s="150" t="str">
        <f t="shared" si="101"/>
        <v/>
      </c>
      <c r="AI826" s="150" t="str">
        <f t="shared" si="96"/>
        <v/>
      </c>
      <c r="AJ826" s="173">
        <f t="shared" si="97"/>
        <v>0</v>
      </c>
      <c r="AK826" s="173" t="str">
        <f t="shared" si="98"/>
        <v/>
      </c>
      <c r="AL826" s="173" t="str">
        <f t="shared" si="99"/>
        <v/>
      </c>
      <c r="AM826" s="173"/>
      <c r="AN826" s="173"/>
      <c r="AO826" s="173"/>
      <c r="AP826" s="173"/>
      <c r="AQ826" s="173"/>
      <c r="AR826" s="173"/>
      <c r="AS826" s="173"/>
      <c r="AT826" s="153"/>
      <c r="AU826" s="154"/>
      <c r="AV826" s="153"/>
      <c r="AW826" s="177"/>
      <c r="AX826" s="178"/>
      <c r="AY826" s="179"/>
      <c r="AZ826" s="179"/>
      <c r="BA826" s="180"/>
      <c r="BB826" s="180"/>
      <c r="BC826" s="155"/>
      <c r="BE826" s="156">
        <v>74</v>
      </c>
      <c r="BF826" s="181">
        <f t="shared" si="103"/>
        <v>0.46720000000000039</v>
      </c>
      <c r="BG826" s="182">
        <f t="shared" si="104"/>
        <v>0.99955793966135209</v>
      </c>
      <c r="BH826" s="183">
        <f t="shared" si="105"/>
        <v>2.0418780872111242E-5</v>
      </c>
      <c r="BI826" s="184" t="str">
        <f t="shared" si="106"/>
        <v/>
      </c>
      <c r="BJ826" s="184" t="str">
        <f t="shared" si="102"/>
        <v/>
      </c>
    </row>
    <row r="827" spans="3:62" ht="20.100000000000001" customHeight="1" x14ac:dyDescent="0.25">
      <c r="C827" s="12"/>
      <c r="E827" s="141"/>
      <c r="F827" s="141"/>
      <c r="P827" s="156"/>
      <c r="R827" s="174"/>
      <c r="S827" s="174"/>
      <c r="W827" s="175"/>
      <c r="X827" s="173"/>
      <c r="AC827" s="156">
        <v>98</v>
      </c>
      <c r="AD827" s="150">
        <f t="shared" si="93"/>
        <v>-3.6080000000000001</v>
      </c>
      <c r="AE827" s="174">
        <f t="shared" si="94"/>
        <v>5.9451147909062312E-4</v>
      </c>
      <c r="AF827" s="174">
        <f t="shared" si="95"/>
        <v>1.5428324504897871E-4</v>
      </c>
      <c r="AG827" s="150">
        <f t="shared" si="100"/>
        <v>5.9451147909062312E-4</v>
      </c>
      <c r="AH827" s="150" t="str">
        <f t="shared" si="101"/>
        <v/>
      </c>
      <c r="AI827" s="150" t="str">
        <f t="shared" si="96"/>
        <v/>
      </c>
      <c r="AJ827" s="173">
        <f t="shared" si="97"/>
        <v>0</v>
      </c>
      <c r="AK827" s="173" t="str">
        <f t="shared" si="98"/>
        <v/>
      </c>
      <c r="AL827" s="173" t="str">
        <f t="shared" si="99"/>
        <v/>
      </c>
      <c r="AM827" s="173"/>
      <c r="AN827" s="173"/>
      <c r="AO827" s="173"/>
      <c r="AP827" s="173"/>
      <c r="AQ827" s="173"/>
      <c r="AR827" s="173"/>
      <c r="AS827" s="173"/>
      <c r="AT827" s="153"/>
      <c r="AU827" s="154"/>
      <c r="AV827" s="153"/>
      <c r="AW827" s="177"/>
      <c r="AX827" s="178"/>
      <c r="AY827" s="179"/>
      <c r="AZ827" s="179"/>
      <c r="BA827" s="180"/>
      <c r="BB827" s="180"/>
      <c r="BC827" s="155"/>
      <c r="BE827" s="156">
        <v>75</v>
      </c>
      <c r="BF827" s="181">
        <f t="shared" si="103"/>
        <v>0.47360000000000041</v>
      </c>
      <c r="BG827" s="182">
        <f t="shared" si="104"/>
        <v>0.99953752088047998</v>
      </c>
      <c r="BH827" s="183">
        <f t="shared" si="105"/>
        <v>2.1052909239926976E-5</v>
      </c>
      <c r="BI827" s="184" t="str">
        <f t="shared" si="106"/>
        <v/>
      </c>
      <c r="BJ827" s="184" t="str">
        <f t="shared" si="102"/>
        <v/>
      </c>
    </row>
    <row r="828" spans="3:62" ht="20.100000000000001" customHeight="1" x14ac:dyDescent="0.25">
      <c r="C828" s="12"/>
      <c r="E828" s="141"/>
      <c r="F828" s="141"/>
      <c r="P828" s="156"/>
      <c r="R828" s="174"/>
      <c r="S828" s="174"/>
      <c r="W828" s="175"/>
      <c r="X828" s="173"/>
      <c r="AC828" s="156">
        <v>99</v>
      </c>
      <c r="AD828" s="150">
        <f t="shared" si="93"/>
        <v>-3.6040000000000001</v>
      </c>
      <c r="AE828" s="174">
        <f t="shared" si="94"/>
        <v>6.0314885567366774E-4</v>
      </c>
      <c r="AF828" s="174">
        <f t="shared" si="95"/>
        <v>1.5667852738384132E-4</v>
      </c>
      <c r="AG828" s="150">
        <f t="shared" si="100"/>
        <v>6.0314885567366774E-4</v>
      </c>
      <c r="AH828" s="150" t="str">
        <f t="shared" si="101"/>
        <v/>
      </c>
      <c r="AI828" s="150" t="str">
        <f t="shared" si="96"/>
        <v/>
      </c>
      <c r="AJ828" s="173">
        <f t="shared" si="97"/>
        <v>0</v>
      </c>
      <c r="AK828" s="173" t="str">
        <f t="shared" si="98"/>
        <v/>
      </c>
      <c r="AL828" s="173" t="str">
        <f t="shared" si="99"/>
        <v/>
      </c>
      <c r="AM828" s="173"/>
      <c r="AN828" s="173"/>
      <c r="AO828" s="173"/>
      <c r="AP828" s="173"/>
      <c r="AQ828" s="173"/>
      <c r="AR828" s="173"/>
      <c r="AS828" s="173"/>
      <c r="AT828" s="153"/>
      <c r="AU828" s="154"/>
      <c r="AV828" s="153"/>
      <c r="AW828" s="177"/>
      <c r="AX828" s="178"/>
      <c r="AY828" s="179"/>
      <c r="AZ828" s="179"/>
      <c r="BA828" s="180"/>
      <c r="BB828" s="180"/>
      <c r="BC828" s="155"/>
      <c r="BE828" s="156">
        <v>76</v>
      </c>
      <c r="BF828" s="181">
        <f t="shared" si="103"/>
        <v>0.48000000000000043</v>
      </c>
      <c r="BG828" s="182">
        <f t="shared" si="104"/>
        <v>0.99951646797124005</v>
      </c>
      <c r="BH828" s="183">
        <f t="shared" si="105"/>
        <v>2.1696955727623646E-5</v>
      </c>
      <c r="BI828" s="184" t="str">
        <f t="shared" si="106"/>
        <v/>
      </c>
      <c r="BJ828" s="184" t="str">
        <f t="shared" si="102"/>
        <v/>
      </c>
    </row>
    <row r="829" spans="3:62" ht="20.100000000000001" customHeight="1" x14ac:dyDescent="0.25">
      <c r="C829" s="12"/>
      <c r="E829" s="141"/>
      <c r="F829" s="141"/>
      <c r="P829" s="156"/>
      <c r="R829" s="174"/>
      <c r="S829" s="174"/>
      <c r="W829" s="175"/>
      <c r="X829" s="173"/>
      <c r="AC829" s="156">
        <v>100</v>
      </c>
      <c r="AD829" s="150">
        <f t="shared" si="93"/>
        <v>-3.6</v>
      </c>
      <c r="AE829" s="174">
        <f t="shared" si="94"/>
        <v>6.119019301137719E-4</v>
      </c>
      <c r="AF829" s="174">
        <f t="shared" si="95"/>
        <v>1.5910859015753364E-4</v>
      </c>
      <c r="AG829" s="150">
        <f t="shared" si="100"/>
        <v>6.119019301137719E-4</v>
      </c>
      <c r="AH829" s="150" t="str">
        <f t="shared" si="101"/>
        <v/>
      </c>
      <c r="AI829" s="150" t="str">
        <f t="shared" si="96"/>
        <v/>
      </c>
      <c r="AJ829" s="173">
        <f t="shared" si="97"/>
        <v>0</v>
      </c>
      <c r="AK829" s="173" t="str">
        <f t="shared" si="98"/>
        <v/>
      </c>
      <c r="AL829" s="173" t="str">
        <f t="shared" si="99"/>
        <v/>
      </c>
      <c r="AM829" s="173"/>
      <c r="AN829" s="173"/>
      <c r="AO829" s="173"/>
      <c r="AP829" s="173"/>
      <c r="AQ829" s="173"/>
      <c r="AR829" s="173"/>
      <c r="AS829" s="173"/>
      <c r="AT829" s="153"/>
      <c r="AU829" s="154"/>
      <c r="AV829" s="153"/>
      <c r="AW829" s="177"/>
      <c r="AX829" s="178"/>
      <c r="AY829" s="179"/>
      <c r="AZ829" s="179"/>
      <c r="BA829" s="180"/>
      <c r="BB829" s="180"/>
      <c r="BC829" s="155"/>
      <c r="BE829" s="156">
        <v>77</v>
      </c>
      <c r="BF829" s="181">
        <f t="shared" si="103"/>
        <v>0.48640000000000044</v>
      </c>
      <c r="BG829" s="182">
        <f t="shared" si="104"/>
        <v>0.99949477101551243</v>
      </c>
      <c r="BH829" s="183">
        <f t="shared" si="105"/>
        <v>2.235089972923987E-5</v>
      </c>
      <c r="BI829" s="184" t="str">
        <f t="shared" si="106"/>
        <v/>
      </c>
      <c r="BJ829" s="184" t="str">
        <f t="shared" si="102"/>
        <v/>
      </c>
    </row>
    <row r="830" spans="3:62" ht="20.100000000000001" customHeight="1" x14ac:dyDescent="0.25">
      <c r="C830" s="12"/>
      <c r="E830" s="141"/>
      <c r="F830" s="141"/>
      <c r="P830" s="156"/>
      <c r="R830" s="174"/>
      <c r="S830" s="174"/>
      <c r="W830" s="175"/>
      <c r="X830" s="173"/>
      <c r="AC830" s="156">
        <v>101</v>
      </c>
      <c r="AD830" s="150">
        <f t="shared" si="93"/>
        <v>-3.5960000000000001</v>
      </c>
      <c r="AE830" s="174">
        <f t="shared" si="94"/>
        <v>6.2077209932386967E-4</v>
      </c>
      <c r="AF830" s="174">
        <f t="shared" si="95"/>
        <v>1.6157389895046271E-4</v>
      </c>
      <c r="AG830" s="150">
        <f t="shared" si="100"/>
        <v>6.2077209932386967E-4</v>
      </c>
      <c r="AH830" s="150" t="str">
        <f t="shared" si="101"/>
        <v/>
      </c>
      <c r="AI830" s="150" t="str">
        <f t="shared" si="96"/>
        <v/>
      </c>
      <c r="AJ830" s="173">
        <f t="shared" si="97"/>
        <v>0</v>
      </c>
      <c r="AK830" s="173" t="str">
        <f t="shared" si="98"/>
        <v/>
      </c>
      <c r="AL830" s="173" t="str">
        <f t="shared" si="99"/>
        <v/>
      </c>
      <c r="AM830" s="173"/>
      <c r="AN830" s="173"/>
      <c r="AO830" s="173"/>
      <c r="AP830" s="173"/>
      <c r="AQ830" s="173"/>
      <c r="AR830" s="173"/>
      <c r="AS830" s="173"/>
      <c r="AT830" s="153"/>
      <c r="AU830" s="154"/>
      <c r="AV830" s="153"/>
      <c r="AW830" s="177"/>
      <c r="AX830" s="178"/>
      <c r="AY830" s="179"/>
      <c r="AZ830" s="179"/>
      <c r="BA830" s="180"/>
      <c r="BB830" s="180"/>
      <c r="BC830" s="155"/>
      <c r="BE830" s="156">
        <v>78</v>
      </c>
      <c r="BF830" s="181">
        <f t="shared" si="103"/>
        <v>0.49280000000000046</v>
      </c>
      <c r="BG830" s="182">
        <f t="shared" si="104"/>
        <v>0.99947242011578319</v>
      </c>
      <c r="BH830" s="183">
        <f t="shared" si="105"/>
        <v>2.3014719587655108E-5</v>
      </c>
      <c r="BI830" s="184" t="str">
        <f t="shared" si="106"/>
        <v/>
      </c>
      <c r="BJ830" s="184" t="str">
        <f t="shared" si="102"/>
        <v/>
      </c>
    </row>
    <row r="831" spans="3:62" ht="20.100000000000001" customHeight="1" x14ac:dyDescent="0.25">
      <c r="C831" s="12"/>
      <c r="E831" s="141"/>
      <c r="F831" s="141"/>
      <c r="P831" s="156"/>
      <c r="R831" s="174"/>
      <c r="S831" s="174"/>
      <c r="W831" s="175"/>
      <c r="X831" s="173"/>
      <c r="AC831" s="156">
        <v>102</v>
      </c>
      <c r="AD831" s="150">
        <f t="shared" si="93"/>
        <v>-3.5920000000000001</v>
      </c>
      <c r="AE831" s="174">
        <f t="shared" si="94"/>
        <v>6.2976077481672959E-4</v>
      </c>
      <c r="AF831" s="174">
        <f t="shared" si="95"/>
        <v>1.640749249598474E-4</v>
      </c>
      <c r="AG831" s="150">
        <f t="shared" si="100"/>
        <v>6.2976077481672959E-4</v>
      </c>
      <c r="AH831" s="150" t="str">
        <f t="shared" si="101"/>
        <v/>
      </c>
      <c r="AI831" s="150" t="str">
        <f t="shared" si="96"/>
        <v/>
      </c>
      <c r="AJ831" s="173">
        <f t="shared" si="97"/>
        <v>0</v>
      </c>
      <c r="AK831" s="173" t="str">
        <f t="shared" si="98"/>
        <v/>
      </c>
      <c r="AL831" s="173" t="str">
        <f t="shared" si="99"/>
        <v/>
      </c>
      <c r="AM831" s="173"/>
      <c r="AN831" s="173"/>
      <c r="AO831" s="173"/>
      <c r="AP831" s="173"/>
      <c r="AQ831" s="173"/>
      <c r="AR831" s="173"/>
      <c r="AS831" s="173"/>
      <c r="AT831" s="153"/>
      <c r="AU831" s="154"/>
      <c r="AV831" s="153"/>
      <c r="AW831" s="177"/>
      <c r="AX831" s="178"/>
      <c r="AY831" s="179"/>
      <c r="AZ831" s="179"/>
      <c r="BA831" s="180"/>
      <c r="BB831" s="180"/>
      <c r="BC831" s="155"/>
      <c r="BE831" s="156">
        <v>79</v>
      </c>
      <c r="BF831" s="181">
        <f t="shared" si="103"/>
        <v>0.49920000000000048</v>
      </c>
      <c r="BG831" s="182">
        <f t="shared" si="104"/>
        <v>0.99944940539619553</v>
      </c>
      <c r="BH831" s="183">
        <f t="shared" si="105"/>
        <v>2.3688392622345233E-5</v>
      </c>
      <c r="BI831" s="184" t="str">
        <f t="shared" si="106"/>
        <v/>
      </c>
      <c r="BJ831" s="184" t="str">
        <f t="shared" si="102"/>
        <v/>
      </c>
    </row>
    <row r="832" spans="3:62" ht="20.100000000000001" customHeight="1" x14ac:dyDescent="0.25">
      <c r="C832" s="12"/>
      <c r="E832" s="141"/>
      <c r="F832" s="141"/>
      <c r="P832" s="156"/>
      <c r="R832" s="174"/>
      <c r="S832" s="174"/>
      <c r="W832" s="175"/>
      <c r="X832" s="173"/>
      <c r="AC832" s="156">
        <v>103</v>
      </c>
      <c r="AD832" s="150">
        <f t="shared" si="93"/>
        <v>-3.5880000000000001</v>
      </c>
      <c r="AE832" s="174">
        <f t="shared" si="94"/>
        <v>6.388693828256049E-4</v>
      </c>
      <c r="AF832" s="174">
        <f t="shared" si="95"/>
        <v>1.6661214505835818E-4</v>
      </c>
      <c r="AG832" s="150">
        <f t="shared" si="100"/>
        <v>6.388693828256049E-4</v>
      </c>
      <c r="AH832" s="150" t="str">
        <f t="shared" si="101"/>
        <v/>
      </c>
      <c r="AI832" s="150" t="str">
        <f t="shared" si="96"/>
        <v/>
      </c>
      <c r="AJ832" s="173">
        <f t="shared" si="97"/>
        <v>0</v>
      </c>
      <c r="AK832" s="173" t="str">
        <f t="shared" si="98"/>
        <v/>
      </c>
      <c r="AL832" s="173" t="str">
        <f t="shared" si="99"/>
        <v/>
      </c>
      <c r="AM832" s="173"/>
      <c r="AN832" s="173"/>
      <c r="AO832" s="173"/>
      <c r="AP832" s="173"/>
      <c r="AQ832" s="173"/>
      <c r="AR832" s="173"/>
      <c r="AS832" s="173"/>
      <c r="AT832" s="153"/>
      <c r="AU832" s="154"/>
      <c r="AV832" s="153"/>
      <c r="AW832" s="177"/>
      <c r="AX832" s="178"/>
      <c r="AY832" s="179"/>
      <c r="AZ832" s="179"/>
      <c r="BA832" s="180"/>
      <c r="BB832" s="180"/>
      <c r="BC832" s="155"/>
      <c r="BE832" s="156">
        <v>80</v>
      </c>
      <c r="BF832" s="181">
        <f t="shared" si="103"/>
        <v>0.50560000000000049</v>
      </c>
      <c r="BG832" s="182">
        <f t="shared" si="104"/>
        <v>0.99942571700357319</v>
      </c>
      <c r="BH832" s="183">
        <f t="shared" si="105"/>
        <v>2.4371895155472778E-5</v>
      </c>
      <c r="BI832" s="184" t="str">
        <f t="shared" si="106"/>
        <v/>
      </c>
      <c r="BJ832" s="184" t="str">
        <f t="shared" si="102"/>
        <v/>
      </c>
    </row>
    <row r="833" spans="3:62" ht="20.100000000000001" customHeight="1" x14ac:dyDescent="0.25">
      <c r="C833" s="12"/>
      <c r="E833" s="141"/>
      <c r="F833" s="141"/>
      <c r="P833" s="156"/>
      <c r="R833" s="174"/>
      <c r="S833" s="174"/>
      <c r="W833" s="175"/>
      <c r="X833" s="173"/>
      <c r="AC833" s="156">
        <v>104</v>
      </c>
      <c r="AD833" s="150">
        <f t="shared" si="93"/>
        <v>-3.5840000000000001</v>
      </c>
      <c r="AE833" s="174">
        <f t="shared" si="94"/>
        <v>6.4809936442544714E-4</v>
      </c>
      <c r="AF833" s="174">
        <f t="shared" si="95"/>
        <v>1.6918604185324178E-4</v>
      </c>
      <c r="AG833" s="150">
        <f t="shared" si="100"/>
        <v>6.4809936442544714E-4</v>
      </c>
      <c r="AH833" s="150" t="str">
        <f t="shared" si="101"/>
        <v/>
      </c>
      <c r="AI833" s="150" t="str">
        <f t="shared" si="96"/>
        <v/>
      </c>
      <c r="AJ833" s="173">
        <f t="shared" si="97"/>
        <v>0</v>
      </c>
      <c r="AK833" s="173" t="str">
        <f t="shared" si="98"/>
        <v/>
      </c>
      <c r="AL833" s="173" t="str">
        <f t="shared" si="99"/>
        <v/>
      </c>
      <c r="AM833" s="173"/>
      <c r="AN833" s="173"/>
      <c r="AO833" s="173"/>
      <c r="AP833" s="173"/>
      <c r="AQ833" s="173"/>
      <c r="AR833" s="173"/>
      <c r="AS833" s="173"/>
      <c r="AT833" s="153"/>
      <c r="AU833" s="154"/>
      <c r="AV833" s="153"/>
      <c r="AW833" s="177"/>
      <c r="AX833" s="178"/>
      <c r="AY833" s="179"/>
      <c r="AZ833" s="179"/>
      <c r="BA833" s="180"/>
      <c r="BB833" s="180"/>
      <c r="BC833" s="155"/>
      <c r="BE833" s="156">
        <v>81</v>
      </c>
      <c r="BF833" s="181">
        <f t="shared" si="103"/>
        <v>0.51200000000000045</v>
      </c>
      <c r="BG833" s="182">
        <f t="shared" si="104"/>
        <v>0.99940134510841772</v>
      </c>
      <c r="BH833" s="183">
        <f t="shared" si="105"/>
        <v>2.5065202538754328E-5</v>
      </c>
      <c r="BI833" s="184" t="str">
        <f t="shared" si="106"/>
        <v/>
      </c>
      <c r="BJ833" s="184" t="str">
        <f t="shared" si="102"/>
        <v/>
      </c>
    </row>
    <row r="834" spans="3:62" ht="20.100000000000001" customHeight="1" x14ac:dyDescent="0.25">
      <c r="C834" s="142"/>
      <c r="D834" s="8"/>
      <c r="E834" s="143"/>
      <c r="F834" s="143"/>
      <c r="G834" s="8"/>
      <c r="H834" s="8"/>
      <c r="I834" s="8"/>
      <c r="J834" s="8"/>
      <c r="K834" s="169"/>
      <c r="L834" s="169"/>
      <c r="M834" s="169"/>
      <c r="N834" s="169"/>
      <c r="O834" s="169"/>
      <c r="P834" s="187"/>
      <c r="Q834" s="169"/>
      <c r="R834" s="188"/>
      <c r="S834" s="188"/>
      <c r="T834" s="169"/>
      <c r="U834" s="169"/>
      <c r="V834" s="169"/>
      <c r="W834" s="189"/>
      <c r="X834" s="190"/>
      <c r="Y834" s="169"/>
      <c r="Z834" s="169"/>
      <c r="AA834" s="169"/>
      <c r="AB834" s="169"/>
      <c r="AC834" s="187">
        <v>105</v>
      </c>
      <c r="AD834" s="169">
        <f t="shared" si="93"/>
        <v>-3.58</v>
      </c>
      <c r="AE834" s="188">
        <f t="shared" si="94"/>
        <v>6.5745217565467645E-4</v>
      </c>
      <c r="AF834" s="188">
        <f t="shared" si="95"/>
        <v>1.7179710374593045E-4</v>
      </c>
      <c r="AG834" s="150">
        <f t="shared" si="100"/>
        <v>6.5745217565467645E-4</v>
      </c>
      <c r="AH834" s="150" t="str">
        <f t="shared" si="101"/>
        <v/>
      </c>
      <c r="AI834" s="169" t="str">
        <f t="shared" si="96"/>
        <v/>
      </c>
      <c r="AJ834" s="190">
        <f t="shared" si="97"/>
        <v>0</v>
      </c>
      <c r="AK834" s="190" t="str">
        <f t="shared" si="98"/>
        <v/>
      </c>
      <c r="AL834" s="190" t="str">
        <f t="shared" si="99"/>
        <v/>
      </c>
      <c r="AM834" s="190"/>
      <c r="AN834" s="190"/>
      <c r="AO834" s="190"/>
      <c r="AP834" s="190"/>
      <c r="AQ834" s="190"/>
      <c r="AR834" s="190"/>
      <c r="AS834" s="190"/>
      <c r="AT834" s="191"/>
      <c r="AU834" s="191"/>
      <c r="AV834" s="191"/>
      <c r="AW834" s="192"/>
      <c r="AX834" s="193"/>
      <c r="AY834" s="194"/>
      <c r="AZ834" s="194"/>
      <c r="BA834" s="194"/>
      <c r="BB834" s="194"/>
      <c r="BC834" s="195"/>
      <c r="BD834" s="169"/>
      <c r="BE834" s="156">
        <v>82</v>
      </c>
      <c r="BF834" s="181">
        <f t="shared" si="103"/>
        <v>0.51840000000000042</v>
      </c>
      <c r="BG834" s="182">
        <f t="shared" si="104"/>
        <v>0.99937627990587896</v>
      </c>
      <c r="BH834" s="183">
        <f t="shared" si="105"/>
        <v>2.5768289178218495E-5</v>
      </c>
      <c r="BI834" s="196" t="str">
        <f t="shared" si="106"/>
        <v/>
      </c>
      <c r="BJ834" s="196" t="str">
        <f t="shared" si="102"/>
        <v/>
      </c>
    </row>
    <row r="835" spans="3:62" ht="20.100000000000001" customHeight="1" x14ac:dyDescent="0.25">
      <c r="C835" s="12"/>
      <c r="E835" s="141"/>
      <c r="F835" s="141"/>
      <c r="P835" s="156"/>
      <c r="R835" s="174"/>
      <c r="S835" s="174"/>
      <c r="W835" s="175"/>
      <c r="X835" s="173"/>
      <c r="AC835" s="156">
        <v>106</v>
      </c>
      <c r="AD835" s="150">
        <f t="shared" si="93"/>
        <v>-3.5760000000000001</v>
      </c>
      <c r="AE835" s="174">
        <f t="shared" si="94"/>
        <v>6.6692928763750227E-4</v>
      </c>
      <c r="AF835" s="174">
        <f t="shared" si="95"/>
        <v>1.7444582499214154E-4</v>
      </c>
      <c r="AG835" s="150">
        <f t="shared" si="100"/>
        <v>6.6692928763750227E-4</v>
      </c>
      <c r="AH835" s="150" t="str">
        <f t="shared" si="101"/>
        <v/>
      </c>
      <c r="AI835" s="150" t="str">
        <f t="shared" si="96"/>
        <v/>
      </c>
      <c r="AJ835" s="173">
        <f t="shared" si="97"/>
        <v>0</v>
      </c>
      <c r="AK835" s="173" t="str">
        <f t="shared" si="98"/>
        <v/>
      </c>
      <c r="AL835" s="173" t="str">
        <f t="shared" si="99"/>
        <v/>
      </c>
      <c r="AM835" s="173"/>
      <c r="AN835" s="173"/>
      <c r="AO835" s="173"/>
      <c r="AP835" s="173"/>
      <c r="AQ835" s="173"/>
      <c r="AR835" s="173"/>
      <c r="AS835" s="173"/>
      <c r="AT835" s="153"/>
      <c r="AU835" s="154"/>
      <c r="AV835" s="153"/>
      <c r="AW835" s="177"/>
      <c r="AX835" s="178"/>
      <c r="AY835" s="179"/>
      <c r="AZ835" s="179"/>
      <c r="BA835" s="180"/>
      <c r="BB835" s="180"/>
      <c r="BC835" s="155"/>
      <c r="BE835" s="156">
        <v>83</v>
      </c>
      <c r="BF835" s="181">
        <f t="shared" si="103"/>
        <v>0.52480000000000038</v>
      </c>
      <c r="BG835" s="182">
        <f t="shared" si="104"/>
        <v>0.99935051161670074</v>
      </c>
      <c r="BH835" s="183">
        <f t="shared" si="105"/>
        <v>2.648112855774265E-5</v>
      </c>
      <c r="BI835" s="184" t="str">
        <f t="shared" si="106"/>
        <v/>
      </c>
      <c r="BJ835" s="184" t="str">
        <f t="shared" si="102"/>
        <v/>
      </c>
    </row>
    <row r="836" spans="3:62" ht="20.100000000000001" customHeight="1" x14ac:dyDescent="0.25">
      <c r="C836" s="12"/>
      <c r="E836" s="141"/>
      <c r="F836" s="141"/>
      <c r="P836" s="156"/>
      <c r="R836" s="174"/>
      <c r="S836" s="174"/>
      <c r="W836" s="175"/>
      <c r="X836" s="173"/>
      <c r="AC836" s="156">
        <v>107</v>
      </c>
      <c r="AD836" s="150">
        <f t="shared" si="93"/>
        <v>-3.5720000000000001</v>
      </c>
      <c r="AE836" s="174">
        <f t="shared" si="94"/>
        <v>6.7653218670680473E-4</v>
      </c>
      <c r="AF836" s="174">
        <f t="shared" si="95"/>
        <v>1.7713270576246462E-4</v>
      </c>
      <c r="AG836" s="150">
        <f t="shared" si="100"/>
        <v>6.7653218670680473E-4</v>
      </c>
      <c r="AH836" s="150" t="str">
        <f t="shared" si="101"/>
        <v/>
      </c>
      <c r="AI836" s="150" t="str">
        <f t="shared" si="96"/>
        <v/>
      </c>
      <c r="AJ836" s="173">
        <f t="shared" si="97"/>
        <v>0</v>
      </c>
      <c r="AK836" s="173" t="str">
        <f t="shared" si="98"/>
        <v/>
      </c>
      <c r="AL836" s="173" t="str">
        <f t="shared" si="99"/>
        <v/>
      </c>
      <c r="AM836" s="173"/>
      <c r="AN836" s="173"/>
      <c r="AO836" s="173"/>
      <c r="AP836" s="173"/>
      <c r="AQ836" s="173"/>
      <c r="AR836" s="173"/>
      <c r="AS836" s="173"/>
      <c r="AT836" s="153"/>
      <c r="AU836" s="154"/>
      <c r="AV836" s="153"/>
      <c r="AW836" s="177"/>
      <c r="AX836" s="178"/>
      <c r="AY836" s="179"/>
      <c r="AZ836" s="179"/>
      <c r="BA836" s="180"/>
      <c r="BB836" s="180"/>
      <c r="BC836" s="155"/>
      <c r="BE836" s="156">
        <v>84</v>
      </c>
      <c r="BF836" s="181">
        <f t="shared" si="103"/>
        <v>0.53120000000000034</v>
      </c>
      <c r="BG836" s="182">
        <f t="shared" si="104"/>
        <v>0.999324030488143</v>
      </c>
      <c r="BH836" s="183">
        <f t="shared" si="105"/>
        <v>2.7203693266031337E-5</v>
      </c>
      <c r="BI836" s="184" t="str">
        <f t="shared" si="106"/>
        <v/>
      </c>
      <c r="BJ836" s="184" t="str">
        <f t="shared" si="102"/>
        <v/>
      </c>
    </row>
    <row r="837" spans="3:62" ht="20.100000000000001" customHeight="1" x14ac:dyDescent="0.25">
      <c r="C837" s="12"/>
      <c r="E837" s="141"/>
      <c r="F837" s="141"/>
      <c r="P837" s="156"/>
      <c r="R837" s="174"/>
      <c r="S837" s="174"/>
      <c r="W837" s="175"/>
      <c r="X837" s="173"/>
      <c r="AC837" s="156">
        <v>108</v>
      </c>
      <c r="AD837" s="150">
        <f t="shared" si="93"/>
        <v>-3.5680000000000001</v>
      </c>
      <c r="AE837" s="174">
        <f t="shared" si="94"/>
        <v>6.862623745275524E-4</v>
      </c>
      <c r="AF837" s="174">
        <f t="shared" si="95"/>
        <v>1.79858252203444E-4</v>
      </c>
      <c r="AG837" s="150">
        <f t="shared" si="100"/>
        <v>6.862623745275524E-4</v>
      </c>
      <c r="AH837" s="150" t="str">
        <f t="shared" si="101"/>
        <v/>
      </c>
      <c r="AI837" s="150" t="str">
        <f t="shared" si="96"/>
        <v/>
      </c>
      <c r="AJ837" s="173">
        <f t="shared" si="97"/>
        <v>0</v>
      </c>
      <c r="AK837" s="173" t="str">
        <f t="shared" si="98"/>
        <v/>
      </c>
      <c r="AL837" s="173" t="str">
        <f t="shared" si="99"/>
        <v/>
      </c>
      <c r="AM837" s="173"/>
      <c r="AN837" s="173"/>
      <c r="AO837" s="173"/>
      <c r="AP837" s="173"/>
      <c r="AQ837" s="173"/>
      <c r="AR837" s="173"/>
      <c r="AS837" s="173"/>
      <c r="AT837" s="153"/>
      <c r="AU837" s="154"/>
      <c r="AV837" s="153"/>
      <c r="AW837" s="177"/>
      <c r="AX837" s="178"/>
      <c r="AY837" s="179"/>
      <c r="AZ837" s="179"/>
      <c r="BA837" s="180"/>
      <c r="BB837" s="180"/>
      <c r="BC837" s="155"/>
      <c r="BE837" s="156">
        <v>85</v>
      </c>
      <c r="BF837" s="181">
        <f t="shared" si="103"/>
        <v>0.5376000000000003</v>
      </c>
      <c r="BG837" s="182">
        <f t="shared" si="104"/>
        <v>0.99929682679487697</v>
      </c>
      <c r="BH837" s="183">
        <f t="shared" si="105"/>
        <v>2.7935955015712111E-5</v>
      </c>
      <c r="BI837" s="184" t="str">
        <f t="shared" si="106"/>
        <v/>
      </c>
      <c r="BJ837" s="184" t="str">
        <f t="shared" si="102"/>
        <v/>
      </c>
    </row>
    <row r="838" spans="3:62" ht="20.100000000000001" customHeight="1" x14ac:dyDescent="0.25">
      <c r="C838" s="12"/>
      <c r="E838" s="141"/>
      <c r="F838" s="141"/>
      <c r="P838" s="156"/>
      <c r="R838" s="174"/>
      <c r="S838" s="174"/>
      <c r="W838" s="175"/>
      <c r="X838" s="173"/>
      <c r="AC838" s="156">
        <v>109</v>
      </c>
      <c r="AD838" s="150">
        <f t="shared" si="93"/>
        <v>-3.5640000000000001</v>
      </c>
      <c r="AE838" s="174">
        <f t="shared" si="94"/>
        <v>6.9612136822076872E-4</v>
      </c>
      <c r="AF838" s="174">
        <f t="shared" si="95"/>
        <v>1.8262297649915564E-4</v>
      </c>
      <c r="AG838" s="150">
        <f t="shared" si="100"/>
        <v>6.9612136822076872E-4</v>
      </c>
      <c r="AH838" s="150" t="str">
        <f t="shared" si="101"/>
        <v/>
      </c>
      <c r="AI838" s="150" t="str">
        <f t="shared" si="96"/>
        <v/>
      </c>
      <c r="AJ838" s="173">
        <f t="shared" si="97"/>
        <v>0</v>
      </c>
      <c r="AK838" s="173" t="str">
        <f t="shared" si="98"/>
        <v/>
      </c>
      <c r="AL838" s="173" t="str">
        <f t="shared" si="99"/>
        <v/>
      </c>
      <c r="AM838" s="173"/>
      <c r="AN838" s="173"/>
      <c r="AO838" s="173"/>
      <c r="AP838" s="173"/>
      <c r="AQ838" s="173"/>
      <c r="AR838" s="173"/>
      <c r="AS838" s="173"/>
      <c r="AT838" s="153"/>
      <c r="AU838" s="154"/>
      <c r="AV838" s="153"/>
      <c r="AW838" s="177"/>
      <c r="AX838" s="178"/>
      <c r="AY838" s="179"/>
      <c r="AZ838" s="179"/>
      <c r="BA838" s="180"/>
      <c r="BB838" s="180"/>
      <c r="BC838" s="155"/>
      <c r="BE838" s="156">
        <v>86</v>
      </c>
      <c r="BF838" s="181">
        <f t="shared" si="103"/>
        <v>0.54400000000000026</v>
      </c>
      <c r="BG838" s="182">
        <f t="shared" si="104"/>
        <v>0.99926889083986126</v>
      </c>
      <c r="BH838" s="183">
        <f t="shared" si="105"/>
        <v>2.8677884670091913E-5</v>
      </c>
      <c r="BI838" s="184" t="str">
        <f t="shared" si="106"/>
        <v/>
      </c>
      <c r="BJ838" s="184" t="str">
        <f t="shared" si="102"/>
        <v/>
      </c>
    </row>
    <row r="839" spans="3:62" ht="20.100000000000001" customHeight="1" x14ac:dyDescent="0.25">
      <c r="C839" s="12"/>
      <c r="E839" s="141"/>
      <c r="F839" s="141"/>
      <c r="P839" s="156"/>
      <c r="R839" s="174"/>
      <c r="S839" s="174"/>
      <c r="W839" s="175"/>
      <c r="X839" s="173"/>
      <c r="AC839" s="156">
        <v>110</v>
      </c>
      <c r="AD839" s="150">
        <f t="shared" si="93"/>
        <v>-3.56</v>
      </c>
      <c r="AE839" s="174">
        <f t="shared" si="94"/>
        <v>7.061107004880362E-4</v>
      </c>
      <c r="AF839" s="174">
        <f t="shared" si="95"/>
        <v>1.8542739693327775E-4</v>
      </c>
      <c r="AG839" s="150">
        <f t="shared" si="100"/>
        <v>7.061107004880362E-4</v>
      </c>
      <c r="AH839" s="150" t="str">
        <f t="shared" si="101"/>
        <v/>
      </c>
      <c r="AI839" s="150" t="str">
        <f t="shared" si="96"/>
        <v/>
      </c>
      <c r="AJ839" s="173">
        <f t="shared" si="97"/>
        <v>0</v>
      </c>
      <c r="AK839" s="173" t="str">
        <f t="shared" si="98"/>
        <v/>
      </c>
      <c r="AL839" s="173" t="str">
        <f t="shared" si="99"/>
        <v/>
      </c>
      <c r="AM839" s="173"/>
      <c r="AN839" s="173"/>
      <c r="AO839" s="173"/>
      <c r="AP839" s="173"/>
      <c r="AQ839" s="173"/>
      <c r="AR839" s="173"/>
      <c r="AS839" s="173"/>
      <c r="AT839" s="153"/>
      <c r="AU839" s="154"/>
      <c r="AV839" s="153"/>
      <c r="AW839" s="177"/>
      <c r="AX839" s="178"/>
      <c r="AY839" s="179"/>
      <c r="AZ839" s="179"/>
      <c r="BA839" s="180"/>
      <c r="BB839" s="180"/>
      <c r="BC839" s="155"/>
      <c r="BE839" s="156">
        <v>87</v>
      </c>
      <c r="BF839" s="181">
        <f t="shared" si="103"/>
        <v>0.55040000000000022</v>
      </c>
      <c r="BG839" s="182">
        <f t="shared" si="104"/>
        <v>0.99924021295519116</v>
      </c>
      <c r="BH839" s="183">
        <f t="shared" si="105"/>
        <v>2.9429452262252909E-5</v>
      </c>
      <c r="BI839" s="184" t="str">
        <f t="shared" si="106"/>
        <v/>
      </c>
      <c r="BJ839" s="184" t="str">
        <f t="shared" si="102"/>
        <v/>
      </c>
    </row>
    <row r="840" spans="3:62" ht="20.100000000000001" customHeight="1" x14ac:dyDescent="0.25">
      <c r="C840" s="12"/>
      <c r="E840" s="141"/>
      <c r="F840" s="141"/>
      <c r="P840" s="156"/>
      <c r="R840" s="174"/>
      <c r="S840" s="174"/>
      <c r="W840" s="175"/>
      <c r="X840" s="173"/>
      <c r="AC840" s="156">
        <v>111</v>
      </c>
      <c r="AD840" s="150">
        <f t="shared" si="93"/>
        <v>-3.556</v>
      </c>
      <c r="AE840" s="174">
        <f t="shared" si="94"/>
        <v>7.1623191973653271E-4</v>
      </c>
      <c r="AF840" s="174">
        <f t="shared" si="95"/>
        <v>1.8827203795166483E-4</v>
      </c>
      <c r="AG840" s="150">
        <f t="shared" si="100"/>
        <v>7.1623191973653271E-4</v>
      </c>
      <c r="AH840" s="150" t="str">
        <f t="shared" si="101"/>
        <v/>
      </c>
      <c r="AI840" s="150" t="str">
        <f t="shared" si="96"/>
        <v/>
      </c>
      <c r="AJ840" s="173">
        <f t="shared" si="97"/>
        <v>0</v>
      </c>
      <c r="AK840" s="173" t="str">
        <f t="shared" si="98"/>
        <v/>
      </c>
      <c r="AL840" s="173" t="str">
        <f t="shared" si="99"/>
        <v/>
      </c>
      <c r="AM840" s="173"/>
      <c r="AN840" s="173"/>
      <c r="AO840" s="173"/>
      <c r="AP840" s="173"/>
      <c r="AQ840" s="173"/>
      <c r="AR840" s="173"/>
      <c r="AS840" s="173"/>
      <c r="AT840" s="153"/>
      <c r="AU840" s="154"/>
      <c r="AV840" s="153"/>
      <c r="AW840" s="177"/>
      <c r="AX840" s="178"/>
      <c r="AY840" s="179"/>
      <c r="AZ840" s="179"/>
      <c r="BA840" s="180"/>
      <c r="BB840" s="180"/>
      <c r="BC840" s="155"/>
      <c r="BE840" s="156">
        <v>88</v>
      </c>
      <c r="BF840" s="181">
        <f t="shared" si="103"/>
        <v>0.55680000000000018</v>
      </c>
      <c r="BG840" s="182">
        <f t="shared" si="104"/>
        <v>0.99921078350292891</v>
      </c>
      <c r="BH840" s="183">
        <f t="shared" si="105"/>
        <v>3.0190627018811256E-5</v>
      </c>
      <c r="BI840" s="184" t="str">
        <f t="shared" si="106"/>
        <v/>
      </c>
      <c r="BJ840" s="184" t="str">
        <f t="shared" si="102"/>
        <v/>
      </c>
    </row>
    <row r="841" spans="3:62" ht="20.100000000000001" customHeight="1" x14ac:dyDescent="0.25">
      <c r="C841" s="12"/>
      <c r="E841" s="141"/>
      <c r="F841" s="141"/>
      <c r="P841" s="156"/>
      <c r="R841" s="174"/>
      <c r="S841" s="174"/>
      <c r="W841" s="175"/>
      <c r="X841" s="173"/>
      <c r="AC841" s="156">
        <v>112</v>
      </c>
      <c r="AD841" s="150">
        <f t="shared" si="93"/>
        <v>-3.552</v>
      </c>
      <c r="AE841" s="174">
        <f t="shared" si="94"/>
        <v>7.2648659020460105E-4</v>
      </c>
      <c r="AF841" s="174">
        <f t="shared" si="95"/>
        <v>1.9115743022542035E-4</v>
      </c>
      <c r="AG841" s="150">
        <f t="shared" si="100"/>
        <v>7.2648659020460105E-4</v>
      </c>
      <c r="AH841" s="150" t="str">
        <f t="shared" si="101"/>
        <v/>
      </c>
      <c r="AI841" s="150" t="str">
        <f t="shared" si="96"/>
        <v/>
      </c>
      <c r="AJ841" s="173">
        <f t="shared" si="97"/>
        <v>0</v>
      </c>
      <c r="AK841" s="173" t="str">
        <f t="shared" si="98"/>
        <v/>
      </c>
      <c r="AL841" s="173" t="str">
        <f t="shared" si="99"/>
        <v/>
      </c>
      <c r="AM841" s="173"/>
      <c r="AN841" s="173"/>
      <c r="AO841" s="173"/>
      <c r="AP841" s="173"/>
      <c r="AQ841" s="173"/>
      <c r="AR841" s="173"/>
      <c r="AS841" s="173"/>
      <c r="AT841" s="153"/>
      <c r="AU841" s="154"/>
      <c r="AV841" s="153"/>
      <c r="AW841" s="177"/>
      <c r="AX841" s="178"/>
      <c r="AY841" s="179"/>
      <c r="AZ841" s="179"/>
      <c r="BA841" s="180"/>
      <c r="BB841" s="180"/>
      <c r="BC841" s="155"/>
      <c r="BE841" s="156">
        <v>89</v>
      </c>
      <c r="BF841" s="181">
        <f t="shared" si="103"/>
        <v>0.56320000000000014</v>
      </c>
      <c r="BG841" s="182">
        <f t="shared" si="104"/>
        <v>0.9991805928759101</v>
      </c>
      <c r="BH841" s="183">
        <f t="shared" si="105"/>
        <v>3.0961377379012944E-5</v>
      </c>
      <c r="BI841" s="184" t="str">
        <f t="shared" si="106"/>
        <v/>
      </c>
      <c r="BJ841" s="184" t="str">
        <f t="shared" si="102"/>
        <v/>
      </c>
    </row>
    <row r="842" spans="3:62" ht="20.100000000000001" customHeight="1" x14ac:dyDescent="0.25">
      <c r="C842" s="12"/>
      <c r="E842" s="141"/>
      <c r="F842" s="141"/>
      <c r="P842" s="156"/>
      <c r="R842" s="174"/>
      <c r="S842" s="174"/>
      <c r="W842" s="175"/>
      <c r="X842" s="173"/>
      <c r="AC842" s="156">
        <v>113</v>
      </c>
      <c r="AD842" s="150">
        <f t="shared" si="93"/>
        <v>-3.548</v>
      </c>
      <c r="AE842" s="174">
        <f t="shared" si="94"/>
        <v>7.3687629208784005E-4</v>
      </c>
      <c r="AF842" s="174">
        <f t="shared" si="95"/>
        <v>1.9408411071447355E-4</v>
      </c>
      <c r="AG842" s="150">
        <f t="shared" si="100"/>
        <v>7.3687629208784005E-4</v>
      </c>
      <c r="AH842" s="150" t="str">
        <f t="shared" si="101"/>
        <v/>
      </c>
      <c r="AI842" s="150" t="str">
        <f t="shared" si="96"/>
        <v/>
      </c>
      <c r="AJ842" s="173">
        <f t="shared" si="97"/>
        <v>0</v>
      </c>
      <c r="AK842" s="173" t="str">
        <f t="shared" si="98"/>
        <v/>
      </c>
      <c r="AL842" s="173" t="str">
        <f t="shared" si="99"/>
        <v/>
      </c>
      <c r="AM842" s="173"/>
      <c r="AN842" s="173"/>
      <c r="AO842" s="173"/>
      <c r="AP842" s="173"/>
      <c r="AQ842" s="173"/>
      <c r="AR842" s="173"/>
      <c r="AS842" s="173"/>
      <c r="AT842" s="153"/>
      <c r="AU842" s="154"/>
      <c r="AV842" s="153"/>
      <c r="AW842" s="177"/>
      <c r="AX842" s="178"/>
      <c r="AY842" s="179"/>
      <c r="AZ842" s="179"/>
      <c r="BA842" s="180"/>
      <c r="BB842" s="180"/>
      <c r="BC842" s="155"/>
      <c r="BE842" s="156">
        <v>90</v>
      </c>
      <c r="BF842" s="181">
        <f t="shared" si="103"/>
        <v>0.56960000000000011</v>
      </c>
      <c r="BG842" s="182">
        <f t="shared" si="104"/>
        <v>0.99914963149853109</v>
      </c>
      <c r="BH842" s="183">
        <f t="shared" si="105"/>
        <v>3.1741671016827233E-5</v>
      </c>
      <c r="BI842" s="184" t="str">
        <f t="shared" si="106"/>
        <v/>
      </c>
      <c r="BJ842" s="184" t="str">
        <f t="shared" si="102"/>
        <v/>
      </c>
    </row>
    <row r="843" spans="3:62" ht="20.100000000000001" customHeight="1" x14ac:dyDescent="0.25">
      <c r="C843" s="12"/>
      <c r="E843" s="141"/>
      <c r="F843" s="141"/>
      <c r="P843" s="156"/>
      <c r="R843" s="174"/>
      <c r="S843" s="174"/>
      <c r="W843" s="175"/>
      <c r="X843" s="173"/>
      <c r="AC843" s="156">
        <v>114</v>
      </c>
      <c r="AD843" s="150">
        <f t="shared" si="93"/>
        <v>-3.544</v>
      </c>
      <c r="AE843" s="174">
        <f t="shared" si="94"/>
        <v>7.4740262166571997E-4</v>
      </c>
      <c r="AF843" s="174">
        <f t="shared" si="95"/>
        <v>1.9705262273166189E-4</v>
      </c>
      <c r="AG843" s="150">
        <f t="shared" si="100"/>
        <v>7.4740262166571997E-4</v>
      </c>
      <c r="AH843" s="150" t="str">
        <f t="shared" si="101"/>
        <v/>
      </c>
      <c r="AI843" s="150" t="str">
        <f t="shared" si="96"/>
        <v/>
      </c>
      <c r="AJ843" s="173">
        <f t="shared" si="97"/>
        <v>0</v>
      </c>
      <c r="AK843" s="173" t="str">
        <f t="shared" si="98"/>
        <v/>
      </c>
      <c r="AL843" s="173" t="str">
        <f t="shared" si="99"/>
        <v/>
      </c>
      <c r="AM843" s="173"/>
      <c r="AN843" s="173"/>
      <c r="AO843" s="173"/>
      <c r="AP843" s="173"/>
      <c r="AQ843" s="173"/>
      <c r="AR843" s="173"/>
      <c r="AS843" s="173"/>
      <c r="AT843" s="153"/>
      <c r="AU843" s="154"/>
      <c r="AV843" s="153"/>
      <c r="AW843" s="177"/>
      <c r="AX843" s="178"/>
      <c r="AY843" s="179"/>
      <c r="AZ843" s="179"/>
      <c r="BA843" s="180"/>
      <c r="BB843" s="180"/>
      <c r="BC843" s="155"/>
      <c r="BE843" s="156">
        <v>91</v>
      </c>
      <c r="BF843" s="181">
        <f t="shared" si="103"/>
        <v>0.57600000000000007</v>
      </c>
      <c r="BG843" s="182">
        <f t="shared" si="104"/>
        <v>0.99911788982751426</v>
      </c>
      <c r="BH843" s="183">
        <f t="shared" si="105"/>
        <v>3.2531474860375553E-5</v>
      </c>
      <c r="BI843" s="184" t="str">
        <f t="shared" si="106"/>
        <v/>
      </c>
      <c r="BJ843" s="184" t="str">
        <f t="shared" si="102"/>
        <v/>
      </c>
    </row>
    <row r="844" spans="3:62" ht="20.100000000000001" customHeight="1" x14ac:dyDescent="0.25">
      <c r="C844" s="12"/>
      <c r="E844" s="141"/>
      <c r="F844" s="141"/>
      <c r="P844" s="156"/>
      <c r="R844" s="174"/>
      <c r="S844" s="174"/>
      <c r="W844" s="175"/>
      <c r="X844" s="173"/>
      <c r="AC844" s="156">
        <v>115</v>
      </c>
      <c r="AD844" s="150">
        <f t="shared" si="93"/>
        <v>-3.54</v>
      </c>
      <c r="AE844" s="174">
        <f t="shared" si="94"/>
        <v>7.580671914287103E-4</v>
      </c>
      <c r="AF844" s="174">
        <f t="shared" si="95"/>
        <v>2.0006351600732001E-4</v>
      </c>
      <c r="AG844" s="150">
        <f t="shared" si="100"/>
        <v>7.580671914287103E-4</v>
      </c>
      <c r="AH844" s="150" t="str">
        <f t="shared" si="101"/>
        <v/>
      </c>
      <c r="AI844" s="150" t="str">
        <f t="shared" si="96"/>
        <v/>
      </c>
      <c r="AJ844" s="173">
        <f t="shared" si="97"/>
        <v>0</v>
      </c>
      <c r="AK844" s="173" t="str">
        <f t="shared" si="98"/>
        <v/>
      </c>
      <c r="AL844" s="173" t="str">
        <f t="shared" si="99"/>
        <v/>
      </c>
      <c r="AM844" s="173"/>
      <c r="AN844" s="173"/>
      <c r="AO844" s="173"/>
      <c r="AP844" s="173"/>
      <c r="AQ844" s="173"/>
      <c r="AR844" s="173"/>
      <c r="AS844" s="173"/>
      <c r="AT844" s="153"/>
      <c r="AU844" s="154"/>
      <c r="AV844" s="153"/>
      <c r="AW844" s="177"/>
      <c r="AX844" s="178"/>
      <c r="AY844" s="179"/>
      <c r="AZ844" s="179"/>
      <c r="BA844" s="180"/>
      <c r="BB844" s="180"/>
      <c r="BC844" s="155"/>
      <c r="BE844" s="156">
        <v>92</v>
      </c>
      <c r="BF844" s="181">
        <f t="shared" si="103"/>
        <v>0.58240000000000003</v>
      </c>
      <c r="BG844" s="182">
        <f t="shared" si="104"/>
        <v>0.99908535835265389</v>
      </c>
      <c r="BH844" s="183">
        <f t="shared" si="105"/>
        <v>3.3330755111027344E-5</v>
      </c>
      <c r="BI844" s="184" t="str">
        <f t="shared" si="106"/>
        <v/>
      </c>
      <c r="BJ844" s="184" t="str">
        <f t="shared" si="102"/>
        <v/>
      </c>
    </row>
    <row r="845" spans="3:62" ht="20.100000000000001" customHeight="1" x14ac:dyDescent="0.25">
      <c r="C845" s="12"/>
      <c r="E845" s="141"/>
      <c r="F845" s="141"/>
      <c r="P845" s="156"/>
      <c r="R845" s="174"/>
      <c r="S845" s="174"/>
      <c r="W845" s="175"/>
      <c r="X845" s="173"/>
      <c r="AC845" s="156">
        <v>116</v>
      </c>
      <c r="AD845" s="150">
        <f t="shared" si="93"/>
        <v>-3.536</v>
      </c>
      <c r="AE845" s="174">
        <f t="shared" si="94"/>
        <v>7.6887163020592257E-4</v>
      </c>
      <c r="AF845" s="174">
        <f t="shared" si="95"/>
        <v>2.0311734675437893E-4</v>
      </c>
      <c r="AG845" s="150">
        <f t="shared" si="100"/>
        <v>7.6887163020592257E-4</v>
      </c>
      <c r="AH845" s="150" t="str">
        <f t="shared" si="101"/>
        <v/>
      </c>
      <c r="AI845" s="150" t="str">
        <f t="shared" si="96"/>
        <v/>
      </c>
      <c r="AJ845" s="173">
        <f t="shared" si="97"/>
        <v>0</v>
      </c>
      <c r="AK845" s="173" t="str">
        <f t="shared" si="98"/>
        <v/>
      </c>
      <c r="AL845" s="173" t="str">
        <f t="shared" si="99"/>
        <v/>
      </c>
      <c r="AM845" s="173"/>
      <c r="AN845" s="173"/>
      <c r="AO845" s="173"/>
      <c r="AP845" s="173"/>
      <c r="AQ845" s="173"/>
      <c r="AR845" s="173"/>
      <c r="AS845" s="173"/>
      <c r="AT845" s="153"/>
      <c r="AU845" s="154"/>
      <c r="AV845" s="153"/>
      <c r="AW845" s="177"/>
      <c r="AX845" s="178"/>
      <c r="AY845" s="179"/>
      <c r="AZ845" s="179"/>
      <c r="BA845" s="180"/>
      <c r="BB845" s="180"/>
      <c r="BC845" s="155"/>
      <c r="BE845" s="156">
        <v>93</v>
      </c>
      <c r="BF845" s="181">
        <f t="shared" si="103"/>
        <v>0.58879999999999999</v>
      </c>
      <c r="BG845" s="182">
        <f t="shared" si="104"/>
        <v>0.99905202759754286</v>
      </c>
      <c r="BH845" s="183">
        <f t="shared" si="105"/>
        <v>3.4139477263162021E-5</v>
      </c>
      <c r="BI845" s="184" t="str">
        <f t="shared" si="106"/>
        <v/>
      </c>
      <c r="BJ845" s="184" t="str">
        <f t="shared" si="102"/>
        <v/>
      </c>
    </row>
    <row r="846" spans="3:62" ht="20.100000000000001" customHeight="1" x14ac:dyDescent="0.25">
      <c r="C846" s="12"/>
      <c r="E846" s="141"/>
      <c r="F846" s="141"/>
      <c r="P846" s="156"/>
      <c r="R846" s="174"/>
      <c r="S846" s="174"/>
      <c r="W846" s="175"/>
      <c r="X846" s="173"/>
      <c r="AC846" s="156">
        <v>117</v>
      </c>
      <c r="AD846" s="150">
        <f t="shared" si="93"/>
        <v>-3.532</v>
      </c>
      <c r="AE846" s="174">
        <f t="shared" si="94"/>
        <v>7.7981758329325466E-4</v>
      </c>
      <c r="AF846" s="174">
        <f t="shared" si="95"/>
        <v>2.0621467773397647E-4</v>
      </c>
      <c r="AG846" s="150">
        <f t="shared" si="100"/>
        <v>7.7981758329325466E-4</v>
      </c>
      <c r="AH846" s="150" t="str">
        <f t="shared" si="101"/>
        <v/>
      </c>
      <c r="AI846" s="150" t="str">
        <f t="shared" si="96"/>
        <v/>
      </c>
      <c r="AJ846" s="173">
        <f t="shared" si="97"/>
        <v>0</v>
      </c>
      <c r="AK846" s="173" t="str">
        <f t="shared" si="98"/>
        <v/>
      </c>
      <c r="AL846" s="173" t="str">
        <f t="shared" si="99"/>
        <v/>
      </c>
      <c r="AM846" s="173"/>
      <c r="AN846" s="173"/>
      <c r="AO846" s="173"/>
      <c r="AP846" s="173"/>
      <c r="AQ846" s="173"/>
      <c r="AR846" s="173"/>
      <c r="AS846" s="173"/>
      <c r="AT846" s="153"/>
      <c r="AU846" s="154"/>
      <c r="AV846" s="153"/>
      <c r="AW846" s="177"/>
      <c r="AX846" s="178"/>
      <c r="AY846" s="179"/>
      <c r="AZ846" s="179"/>
      <c r="BA846" s="180"/>
      <c r="BB846" s="180"/>
      <c r="BC846" s="155"/>
      <c r="BE846" s="156">
        <v>94</v>
      </c>
      <c r="BF846" s="181">
        <f t="shared" si="103"/>
        <v>0.59519999999999995</v>
      </c>
      <c r="BG846" s="182">
        <f t="shared" si="104"/>
        <v>0.9990178881202797</v>
      </c>
      <c r="BH846" s="183">
        <f t="shared" si="105"/>
        <v>3.4957606122154594E-5</v>
      </c>
      <c r="BI846" s="184" t="str">
        <f t="shared" si="106"/>
        <v/>
      </c>
      <c r="BJ846" s="184" t="str">
        <f t="shared" si="102"/>
        <v/>
      </c>
    </row>
    <row r="847" spans="3:62" ht="20.100000000000001" customHeight="1" x14ac:dyDescent="0.25">
      <c r="C847" s="12"/>
      <c r="E847" s="141"/>
      <c r="F847" s="141"/>
      <c r="P847" s="156"/>
      <c r="R847" s="174"/>
      <c r="S847" s="174"/>
      <c r="W847" s="175"/>
      <c r="X847" s="173"/>
      <c r="AC847" s="156">
        <v>118</v>
      </c>
      <c r="AD847" s="150">
        <f t="shared" si="93"/>
        <v>-3.528</v>
      </c>
      <c r="AE847" s="174">
        <f t="shared" si="94"/>
        <v>7.9090671258203761E-4</v>
      </c>
      <c r="AF847" s="174">
        <f t="shared" si="95"/>
        <v>2.0935607832158333E-4</v>
      </c>
      <c r="AG847" s="150">
        <f t="shared" si="100"/>
        <v>7.9090671258203761E-4</v>
      </c>
      <c r="AH847" s="150" t="str">
        <f t="shared" si="101"/>
        <v/>
      </c>
      <c r="AI847" s="150" t="str">
        <f t="shared" si="96"/>
        <v/>
      </c>
      <c r="AJ847" s="173">
        <f t="shared" si="97"/>
        <v>0</v>
      </c>
      <c r="AK847" s="173" t="str">
        <f t="shared" si="98"/>
        <v/>
      </c>
      <c r="AL847" s="173" t="str">
        <f t="shared" si="99"/>
        <v/>
      </c>
      <c r="AM847" s="173"/>
      <c r="AN847" s="173"/>
      <c r="AO847" s="173"/>
      <c r="AP847" s="173"/>
      <c r="AQ847" s="173"/>
      <c r="AR847" s="173"/>
      <c r="AS847" s="173"/>
      <c r="AT847" s="153"/>
      <c r="AU847" s="154"/>
      <c r="AV847" s="153"/>
      <c r="AW847" s="177"/>
      <c r="AX847" s="178"/>
      <c r="AY847" s="179"/>
      <c r="AZ847" s="179"/>
      <c r="BA847" s="180"/>
      <c r="BB847" s="180"/>
      <c r="BC847" s="155"/>
      <c r="BE847" s="156">
        <v>95</v>
      </c>
      <c r="BF847" s="181">
        <f t="shared" si="103"/>
        <v>0.60159999999999991</v>
      </c>
      <c r="BG847" s="182">
        <f t="shared" si="104"/>
        <v>0.99898293051415754</v>
      </c>
      <c r="BH847" s="183">
        <f t="shared" si="105"/>
        <v>3.5785105823471497E-5</v>
      </c>
      <c r="BI847" s="184" t="str">
        <f t="shared" si="106"/>
        <v/>
      </c>
      <c r="BJ847" s="184" t="str">
        <f t="shared" si="102"/>
        <v/>
      </c>
    </row>
    <row r="848" spans="3:62" ht="20.100000000000001" customHeight="1" x14ac:dyDescent="0.25">
      <c r="C848" s="12"/>
      <c r="E848" s="141"/>
      <c r="F848" s="141"/>
      <c r="P848" s="156"/>
      <c r="R848" s="174"/>
      <c r="S848" s="174"/>
      <c r="W848" s="175"/>
      <c r="X848" s="173"/>
      <c r="AC848" s="156">
        <v>119</v>
      </c>
      <c r="AD848" s="150">
        <f t="shared" si="93"/>
        <v>-3.524</v>
      </c>
      <c r="AE848" s="174">
        <f t="shared" si="94"/>
        <v>8.0214069668818296E-4</v>
      </c>
      <c r="AF848" s="174">
        <f t="shared" si="95"/>
        <v>2.1254212457364041E-4</v>
      </c>
      <c r="AG848" s="150">
        <f t="shared" si="100"/>
        <v>8.0214069668818296E-4</v>
      </c>
      <c r="AH848" s="150" t="str">
        <f t="shared" si="101"/>
        <v/>
      </c>
      <c r="AI848" s="150" t="str">
        <f t="shared" si="96"/>
        <v/>
      </c>
      <c r="AJ848" s="173">
        <f t="shared" si="97"/>
        <v>0</v>
      </c>
      <c r="AK848" s="173" t="str">
        <f t="shared" si="98"/>
        <v/>
      </c>
      <c r="AL848" s="173" t="str">
        <f t="shared" si="99"/>
        <v/>
      </c>
      <c r="AM848" s="173"/>
      <c r="AN848" s="173"/>
      <c r="AO848" s="173"/>
      <c r="AP848" s="173"/>
      <c r="AQ848" s="173"/>
      <c r="AR848" s="173"/>
      <c r="AS848" s="173"/>
      <c r="AT848" s="153"/>
      <c r="AU848" s="154"/>
      <c r="AV848" s="153"/>
      <c r="AW848" s="177"/>
      <c r="AX848" s="178"/>
      <c r="AY848" s="179"/>
      <c r="AZ848" s="179"/>
      <c r="BA848" s="180"/>
      <c r="BB848" s="180"/>
      <c r="BC848" s="155"/>
      <c r="BE848" s="156">
        <v>96</v>
      </c>
      <c r="BF848" s="181">
        <f t="shared" si="103"/>
        <v>0.60799999999999987</v>
      </c>
      <c r="BG848" s="182">
        <f t="shared" si="104"/>
        <v>0.99894714540833407</v>
      </c>
      <c r="BH848" s="183">
        <f t="shared" si="105"/>
        <v>3.6621939848435758E-5</v>
      </c>
      <c r="BI848" s="184" t="str">
        <f t="shared" si="106"/>
        <v/>
      </c>
      <c r="BJ848" s="184" t="str">
        <f t="shared" si="102"/>
        <v/>
      </c>
    </row>
    <row r="849" spans="3:62" ht="20.100000000000001" customHeight="1" x14ac:dyDescent="0.25">
      <c r="C849" s="12"/>
      <c r="E849" s="141"/>
      <c r="F849" s="141"/>
      <c r="P849" s="156"/>
      <c r="R849" s="174"/>
      <c r="S849" s="174"/>
      <c r="W849" s="175"/>
      <c r="X849" s="173"/>
      <c r="AC849" s="156">
        <v>120</v>
      </c>
      <c r="AD849" s="150">
        <f t="shared" si="93"/>
        <v>-3.52</v>
      </c>
      <c r="AE849" s="174">
        <f t="shared" si="94"/>
        <v>8.1352123108180841E-4</v>
      </c>
      <c r="AF849" s="174">
        <f t="shared" si="95"/>
        <v>2.1577339929471738E-4</v>
      </c>
      <c r="AG849" s="150">
        <f t="shared" si="100"/>
        <v>8.1352123108180841E-4</v>
      </c>
      <c r="AH849" s="150" t="str">
        <f t="shared" si="101"/>
        <v/>
      </c>
      <c r="AI849" s="150" t="str">
        <f t="shared" si="96"/>
        <v/>
      </c>
      <c r="AJ849" s="173">
        <f t="shared" si="97"/>
        <v>0</v>
      </c>
      <c r="AK849" s="173" t="str">
        <f t="shared" si="98"/>
        <v/>
      </c>
      <c r="AL849" s="173" t="str">
        <f t="shared" si="99"/>
        <v/>
      </c>
      <c r="AM849" s="173"/>
      <c r="AN849" s="173"/>
      <c r="AO849" s="173"/>
      <c r="AP849" s="173"/>
      <c r="AQ849" s="173"/>
      <c r="AR849" s="173"/>
      <c r="AS849" s="173"/>
      <c r="AT849" s="153"/>
      <c r="AU849" s="154"/>
      <c r="AV849" s="153"/>
      <c r="AW849" s="177"/>
      <c r="AX849" s="178"/>
      <c r="AY849" s="179"/>
      <c r="AZ849" s="179"/>
      <c r="BA849" s="180"/>
      <c r="BB849" s="180"/>
      <c r="BC849" s="155"/>
      <c r="BE849" s="156">
        <v>97</v>
      </c>
      <c r="BF849" s="181">
        <f t="shared" si="103"/>
        <v>0.61439999999999984</v>
      </c>
      <c r="BG849" s="182">
        <f t="shared" si="104"/>
        <v>0.99891052346848563</v>
      </c>
      <c r="BH849" s="183">
        <f t="shared" si="105"/>
        <v>3.7468071044322038E-5</v>
      </c>
      <c r="BI849" s="184" t="str">
        <f t="shared" si="106"/>
        <v/>
      </c>
      <c r="BJ849" s="184" t="str">
        <f t="shared" si="102"/>
        <v/>
      </c>
    </row>
    <row r="850" spans="3:62" ht="20.100000000000001" customHeight="1" x14ac:dyDescent="0.25">
      <c r="C850" s="12"/>
      <c r="E850" s="141"/>
      <c r="F850" s="141"/>
      <c r="P850" s="156"/>
      <c r="R850" s="174"/>
      <c r="S850" s="174"/>
      <c r="W850" s="175"/>
      <c r="X850" s="173"/>
      <c r="AC850" s="156">
        <v>121</v>
      </c>
      <c r="AD850" s="150">
        <f t="shared" si="93"/>
        <v>-3.516</v>
      </c>
      <c r="AE850" s="174">
        <f t="shared" si="94"/>
        <v>8.2505002821736E-4</v>
      </c>
      <c r="AF850" s="174">
        <f t="shared" si="95"/>
        <v>2.1905049210519021E-4</v>
      </c>
      <c r="AG850" s="150">
        <f t="shared" si="100"/>
        <v>8.2505002821736E-4</v>
      </c>
      <c r="AH850" s="150" t="str">
        <f t="shared" si="101"/>
        <v/>
      </c>
      <c r="AI850" s="150" t="str">
        <f t="shared" si="96"/>
        <v/>
      </c>
      <c r="AJ850" s="173">
        <f t="shared" si="97"/>
        <v>0</v>
      </c>
      <c r="AK850" s="173" t="str">
        <f t="shared" si="98"/>
        <v/>
      </c>
      <c r="AL850" s="173" t="str">
        <f t="shared" si="99"/>
        <v/>
      </c>
      <c r="AM850" s="173"/>
      <c r="AN850" s="173"/>
      <c r="AO850" s="173"/>
      <c r="AP850" s="173"/>
      <c r="AQ850" s="173"/>
      <c r="AR850" s="173"/>
      <c r="AS850" s="173"/>
      <c r="AT850" s="153"/>
      <c r="AU850" s="154"/>
      <c r="AV850" s="153"/>
      <c r="AW850" s="177"/>
      <c r="AX850" s="178"/>
      <c r="AY850" s="179"/>
      <c r="AZ850" s="179"/>
      <c r="BA850" s="180"/>
      <c r="BB850" s="180"/>
      <c r="BC850" s="155"/>
      <c r="BE850" s="156">
        <v>98</v>
      </c>
      <c r="BF850" s="181">
        <f t="shared" si="103"/>
        <v>0.6207999999999998</v>
      </c>
      <c r="BG850" s="182">
        <f t="shared" si="104"/>
        <v>0.99887305539744131</v>
      </c>
      <c r="BH850" s="183">
        <f t="shared" si="105"/>
        <v>3.8323461638900547E-5</v>
      </c>
      <c r="BI850" s="184" t="str">
        <f t="shared" si="106"/>
        <v/>
      </c>
      <c r="BJ850" s="184" t="str">
        <f t="shared" si="102"/>
        <v/>
      </c>
    </row>
    <row r="851" spans="3:62" ht="20.100000000000001" customHeight="1" x14ac:dyDescent="0.25">
      <c r="C851" s="12"/>
      <c r="E851" s="141"/>
      <c r="F851" s="141"/>
      <c r="P851" s="156"/>
      <c r="R851" s="174"/>
      <c r="S851" s="174"/>
      <c r="W851" s="175"/>
      <c r="X851" s="173"/>
      <c r="AC851" s="156">
        <v>122</v>
      </c>
      <c r="AD851" s="150">
        <f t="shared" si="93"/>
        <v>-3.512</v>
      </c>
      <c r="AE851" s="174">
        <f t="shared" si="94"/>
        <v>8.3672881766420752E-4</v>
      </c>
      <c r="AF851" s="174">
        <f t="shared" si="95"/>
        <v>2.2237399950943791E-4</v>
      </c>
      <c r="AG851" s="150">
        <f t="shared" si="100"/>
        <v>8.3672881766420752E-4</v>
      </c>
      <c r="AH851" s="150" t="str">
        <f t="shared" si="101"/>
        <v/>
      </c>
      <c r="AI851" s="150" t="str">
        <f t="shared" si="96"/>
        <v/>
      </c>
      <c r="AJ851" s="173">
        <f t="shared" si="97"/>
        <v>0</v>
      </c>
      <c r="AK851" s="173" t="str">
        <f t="shared" si="98"/>
        <v/>
      </c>
      <c r="AL851" s="173" t="str">
        <f t="shared" si="99"/>
        <v/>
      </c>
      <c r="AM851" s="173"/>
      <c r="AN851" s="173"/>
      <c r="AO851" s="173"/>
      <c r="AP851" s="173"/>
      <c r="AQ851" s="173"/>
      <c r="AR851" s="173"/>
      <c r="AS851" s="173"/>
      <c r="AT851" s="153"/>
      <c r="AU851" s="154"/>
      <c r="AV851" s="153"/>
      <c r="AW851" s="177"/>
      <c r="AX851" s="178"/>
      <c r="AY851" s="179"/>
      <c r="AZ851" s="179"/>
      <c r="BA851" s="180"/>
      <c r="BB851" s="180"/>
      <c r="BC851" s="155"/>
      <c r="BE851" s="156">
        <v>99</v>
      </c>
      <c r="BF851" s="181">
        <f t="shared" si="103"/>
        <v>0.62719999999999976</v>
      </c>
      <c r="BG851" s="182">
        <f t="shared" si="104"/>
        <v>0.99883473193580241</v>
      </c>
      <c r="BH851" s="183">
        <f t="shared" si="105"/>
        <v>3.9188073257867551E-5</v>
      </c>
      <c r="BI851" s="184" t="str">
        <f t="shared" si="106"/>
        <v/>
      </c>
      <c r="BJ851" s="184" t="str">
        <f t="shared" si="102"/>
        <v/>
      </c>
    </row>
    <row r="852" spans="3:62" ht="20.100000000000001" customHeight="1" x14ac:dyDescent="0.25">
      <c r="C852" s="12"/>
      <c r="E852" s="141"/>
      <c r="F852" s="141"/>
      <c r="P852" s="156"/>
      <c r="R852" s="174"/>
      <c r="S852" s="174"/>
      <c r="W852" s="175"/>
      <c r="X852" s="173"/>
      <c r="AC852" s="156">
        <v>123</v>
      </c>
      <c r="AD852" s="150">
        <f t="shared" si="93"/>
        <v>-3.508</v>
      </c>
      <c r="AE852" s="174">
        <f t="shared" si="94"/>
        <v>8.4855934623771106E-4</v>
      </c>
      <c r="AF852" s="174">
        <f t="shared" si="95"/>
        <v>2.257445249645668E-4</v>
      </c>
      <c r="AG852" s="150">
        <f t="shared" si="100"/>
        <v>8.4855934623771106E-4</v>
      </c>
      <c r="AH852" s="150" t="str">
        <f t="shared" si="101"/>
        <v/>
      </c>
      <c r="AI852" s="150" t="str">
        <f t="shared" si="96"/>
        <v/>
      </c>
      <c r="AJ852" s="173">
        <f t="shared" si="97"/>
        <v>0</v>
      </c>
      <c r="AK852" s="173" t="str">
        <f t="shared" si="98"/>
        <v/>
      </c>
      <c r="AL852" s="173" t="str">
        <f t="shared" si="99"/>
        <v/>
      </c>
      <c r="AM852" s="173"/>
      <c r="AN852" s="173"/>
      <c r="AO852" s="173"/>
      <c r="AP852" s="173"/>
      <c r="AQ852" s="173"/>
      <c r="AR852" s="173"/>
      <c r="AS852" s="173"/>
      <c r="AT852" s="153"/>
      <c r="AU852" s="154"/>
      <c r="AV852" s="153"/>
      <c r="AW852" s="177"/>
      <c r="AX852" s="178"/>
      <c r="AY852" s="179"/>
      <c r="AZ852" s="179"/>
      <c r="BA852" s="180"/>
      <c r="BB852" s="180"/>
      <c r="BC852" s="155"/>
      <c r="BE852" s="156">
        <v>100</v>
      </c>
      <c r="BF852" s="181">
        <f t="shared" si="103"/>
        <v>0.63359999999999972</v>
      </c>
      <c r="BG852" s="182">
        <f t="shared" si="104"/>
        <v>0.99879554386254454</v>
      </c>
      <c r="BH852" s="183">
        <f t="shared" si="105"/>
        <v>4.0061866941720758E-5</v>
      </c>
      <c r="BI852" s="184" t="str">
        <f t="shared" si="106"/>
        <v/>
      </c>
      <c r="BJ852" s="184" t="str">
        <f t="shared" si="102"/>
        <v/>
      </c>
    </row>
    <row r="853" spans="3:62" ht="20.100000000000001" customHeight="1" x14ac:dyDescent="0.25">
      <c r="C853" s="12"/>
      <c r="E853" s="141"/>
      <c r="F853" s="141"/>
      <c r="P853" s="156"/>
      <c r="R853" s="174"/>
      <c r="S853" s="174"/>
      <c r="W853" s="175"/>
      <c r="X853" s="173"/>
      <c r="AC853" s="156">
        <v>124</v>
      </c>
      <c r="AD853" s="150">
        <f t="shared" si="93"/>
        <v>-3.504</v>
      </c>
      <c r="AE853" s="174">
        <f t="shared" si="94"/>
        <v>8.605433781307579E-4</v>
      </c>
      <c r="AF853" s="174">
        <f t="shared" si="95"/>
        <v>2.2916267894965438E-4</v>
      </c>
      <c r="AG853" s="150">
        <f t="shared" si="100"/>
        <v>8.605433781307579E-4</v>
      </c>
      <c r="AH853" s="150" t="str">
        <f t="shared" si="101"/>
        <v/>
      </c>
      <c r="AI853" s="150" t="str">
        <f t="shared" si="96"/>
        <v/>
      </c>
      <c r="AJ853" s="173">
        <f t="shared" si="97"/>
        <v>0</v>
      </c>
      <c r="AK853" s="173" t="str">
        <f t="shared" si="98"/>
        <v/>
      </c>
      <c r="AL853" s="173" t="str">
        <f t="shared" si="99"/>
        <v/>
      </c>
      <c r="AM853" s="173"/>
      <c r="AN853" s="173"/>
      <c r="AO853" s="173"/>
      <c r="AP853" s="173"/>
      <c r="AQ853" s="173"/>
      <c r="AR853" s="173"/>
      <c r="AS853" s="173"/>
      <c r="AT853" s="153"/>
      <c r="AU853" s="154"/>
      <c r="AV853" s="153"/>
      <c r="AW853" s="177"/>
      <c r="AX853" s="178"/>
      <c r="AY853" s="179"/>
      <c r="AZ853" s="179"/>
      <c r="BA853" s="180"/>
      <c r="BB853" s="180"/>
      <c r="BC853" s="155"/>
      <c r="BE853" s="156">
        <v>101</v>
      </c>
      <c r="BF853" s="181">
        <f t="shared" si="103"/>
        <v>0.63999999999999968</v>
      </c>
      <c r="BG853" s="182">
        <f t="shared" si="104"/>
        <v>0.99875548199560282</v>
      </c>
      <c r="BH853" s="183">
        <f t="shared" si="105"/>
        <v>4.0944803159637111E-5</v>
      </c>
      <c r="BI853" s="184" t="str">
        <f t="shared" si="106"/>
        <v/>
      </c>
      <c r="BJ853" s="184" t="str">
        <f t="shared" si="102"/>
        <v/>
      </c>
    </row>
    <row r="854" spans="3:62" ht="20.100000000000001" customHeight="1" x14ac:dyDescent="0.25">
      <c r="C854" s="12"/>
      <c r="E854" s="141"/>
      <c r="F854" s="141"/>
      <c r="P854" s="156"/>
      <c r="R854" s="174"/>
      <c r="S854" s="174"/>
      <c r="W854" s="175"/>
      <c r="X854" s="173"/>
      <c r="AC854" s="156">
        <v>125</v>
      </c>
      <c r="AD854" s="150">
        <f t="shared" si="93"/>
        <v>-3.5</v>
      </c>
      <c r="AE854" s="174">
        <f t="shared" si="94"/>
        <v>8.7268269504576015E-4</v>
      </c>
      <c r="AF854" s="174">
        <f t="shared" si="95"/>
        <v>2.3262907903552504E-4</v>
      </c>
      <c r="AG854" s="150">
        <f t="shared" si="100"/>
        <v>8.7268269504576015E-4</v>
      </c>
      <c r="AH854" s="150" t="str">
        <f t="shared" si="101"/>
        <v/>
      </c>
      <c r="AI854" s="150" t="str">
        <f t="shared" si="96"/>
        <v/>
      </c>
      <c r="AJ854" s="173">
        <f t="shared" si="97"/>
        <v>0</v>
      </c>
      <c r="AK854" s="173" t="str">
        <f t="shared" si="98"/>
        <v/>
      </c>
      <c r="AL854" s="173" t="str">
        <f t="shared" si="99"/>
        <v/>
      </c>
      <c r="AM854" s="173"/>
      <c r="AN854" s="173"/>
      <c r="AO854" s="173"/>
      <c r="AP854" s="173"/>
      <c r="AQ854" s="173"/>
      <c r="AR854" s="173"/>
      <c r="AS854" s="173"/>
      <c r="AT854" s="153"/>
      <c r="AU854" s="154"/>
      <c r="AV854" s="153"/>
      <c r="AW854" s="177"/>
      <c r="AX854" s="178"/>
      <c r="AY854" s="179"/>
      <c r="AZ854" s="179"/>
      <c r="BA854" s="180"/>
      <c r="BB854" s="180"/>
      <c r="BC854" s="155"/>
      <c r="BE854" s="156">
        <v>102</v>
      </c>
      <c r="BF854" s="181">
        <f t="shared" si="103"/>
        <v>0.64639999999999964</v>
      </c>
      <c r="BG854" s="182">
        <f t="shared" si="104"/>
        <v>0.99871453719244319</v>
      </c>
      <c r="BH854" s="183">
        <f t="shared" si="105"/>
        <v>4.1836841827347371E-5</v>
      </c>
      <c r="BI854" s="184" t="str">
        <f t="shared" si="106"/>
        <v/>
      </c>
      <c r="BJ854" s="184" t="str">
        <f t="shared" si="102"/>
        <v/>
      </c>
    </row>
    <row r="855" spans="3:62" ht="20.100000000000001" customHeight="1" x14ac:dyDescent="0.25">
      <c r="C855" s="12"/>
      <c r="E855" s="141"/>
      <c r="F855" s="141"/>
      <c r="P855" s="156"/>
      <c r="R855" s="174"/>
      <c r="S855" s="174"/>
      <c r="W855" s="175"/>
      <c r="X855" s="173"/>
      <c r="AC855" s="156">
        <v>126</v>
      </c>
      <c r="AD855" s="150">
        <f t="shared" si="93"/>
        <v>-3.496</v>
      </c>
      <c r="AE855" s="174">
        <f t="shared" si="94"/>
        <v>8.8497909632710562E-4</v>
      </c>
      <c r="AF855" s="174">
        <f t="shared" si="95"/>
        <v>2.3614434995505203E-4</v>
      </c>
      <c r="AG855" s="150">
        <f t="shared" si="100"/>
        <v>8.8497909632710562E-4</v>
      </c>
      <c r="AH855" s="150" t="str">
        <f t="shared" si="101"/>
        <v/>
      </c>
      <c r="AI855" s="150" t="str">
        <f t="shared" si="96"/>
        <v/>
      </c>
      <c r="AJ855" s="173">
        <f t="shared" si="97"/>
        <v>0</v>
      </c>
      <c r="AK855" s="173" t="str">
        <f t="shared" si="98"/>
        <v/>
      </c>
      <c r="AL855" s="173" t="str">
        <f t="shared" si="99"/>
        <v/>
      </c>
      <c r="AM855" s="173"/>
      <c r="AN855" s="173"/>
      <c r="AO855" s="173"/>
      <c r="AP855" s="173"/>
      <c r="AQ855" s="173"/>
      <c r="AR855" s="173"/>
      <c r="AS855" s="173"/>
      <c r="AT855" s="153"/>
      <c r="AU855" s="154"/>
      <c r="AV855" s="153"/>
      <c r="AW855" s="177"/>
      <c r="AX855" s="178"/>
      <c r="AY855" s="179"/>
      <c r="AZ855" s="179"/>
      <c r="BA855" s="180"/>
      <c r="BB855" s="180"/>
      <c r="BC855" s="155"/>
      <c r="BE855" s="156">
        <v>103</v>
      </c>
      <c r="BF855" s="181">
        <f t="shared" si="103"/>
        <v>0.6527999999999996</v>
      </c>
      <c r="BG855" s="182">
        <f t="shared" si="104"/>
        <v>0.99867270035061584</v>
      </c>
      <c r="BH855" s="183">
        <f t="shared" si="105"/>
        <v>4.2737942319903688E-5</v>
      </c>
      <c r="BI855" s="184" t="str">
        <f t="shared" si="106"/>
        <v/>
      </c>
      <c r="BJ855" s="184" t="str">
        <f t="shared" si="102"/>
        <v/>
      </c>
    </row>
    <row r="856" spans="3:62" ht="20.100000000000001" customHeight="1" x14ac:dyDescent="0.25">
      <c r="C856" s="12"/>
      <c r="E856" s="141"/>
      <c r="F856" s="141"/>
      <c r="P856" s="156"/>
      <c r="R856" s="174"/>
      <c r="S856" s="174"/>
      <c r="W856" s="175"/>
      <c r="X856" s="173"/>
      <c r="AC856" s="156">
        <v>127</v>
      </c>
      <c r="AD856" s="150">
        <f t="shared" si="93"/>
        <v>-3.492</v>
      </c>
      <c r="AE856" s="174">
        <f t="shared" si="94"/>
        <v>8.9743439909405621E-4</v>
      </c>
      <c r="AF856" s="174">
        <f t="shared" si="95"/>
        <v>2.3970912367399304E-4</v>
      </c>
      <c r="AG856" s="150">
        <f t="shared" si="100"/>
        <v>8.9743439909405621E-4</v>
      </c>
      <c r="AH856" s="150" t="str">
        <f t="shared" si="101"/>
        <v/>
      </c>
      <c r="AI856" s="150" t="str">
        <f t="shared" si="96"/>
        <v/>
      </c>
      <c r="AJ856" s="173">
        <f t="shared" si="97"/>
        <v>0</v>
      </c>
      <c r="AK856" s="173" t="str">
        <f t="shared" si="98"/>
        <v/>
      </c>
      <c r="AL856" s="173" t="str">
        <f t="shared" si="99"/>
        <v/>
      </c>
      <c r="AM856" s="173"/>
      <c r="AN856" s="173"/>
      <c r="AO856" s="173"/>
      <c r="AP856" s="173"/>
      <c r="AQ856" s="173"/>
      <c r="AR856" s="173"/>
      <c r="AS856" s="173"/>
      <c r="AT856" s="153"/>
      <c r="AU856" s="154"/>
      <c r="AV856" s="153"/>
      <c r="AW856" s="177"/>
      <c r="AX856" s="178"/>
      <c r="AY856" s="179"/>
      <c r="AZ856" s="179"/>
      <c r="BA856" s="180"/>
      <c r="BB856" s="180"/>
      <c r="BC856" s="155"/>
      <c r="BE856" s="156">
        <v>104</v>
      </c>
      <c r="BF856" s="181">
        <f t="shared" si="103"/>
        <v>0.65919999999999956</v>
      </c>
      <c r="BG856" s="182">
        <f t="shared" si="104"/>
        <v>0.99862996240829593</v>
      </c>
      <c r="BH856" s="183">
        <f t="shared" si="105"/>
        <v>4.36480634881109E-5</v>
      </c>
      <c r="BI856" s="184" t="str">
        <f t="shared" si="106"/>
        <v/>
      </c>
      <c r="BJ856" s="184" t="str">
        <f t="shared" si="102"/>
        <v/>
      </c>
    </row>
    <row r="857" spans="3:62" ht="20.100000000000001" customHeight="1" x14ac:dyDescent="0.25">
      <c r="C857" s="12"/>
      <c r="E857" s="141"/>
      <c r="F857" s="141"/>
      <c r="P857" s="156"/>
      <c r="R857" s="174"/>
      <c r="S857" s="174"/>
      <c r="W857" s="175"/>
      <c r="X857" s="173"/>
      <c r="AC857" s="156">
        <v>128</v>
      </c>
      <c r="AD857" s="150">
        <f t="shared" ref="AD857:AD920" si="107">AD$723+(AC857*AD$726)</f>
        <v>-3.488</v>
      </c>
      <c r="AE857" s="174">
        <f t="shared" ref="AE857:AE920" si="108">_xlfn.NORM.DIST(AD857,AD$720,AD$721,0)</f>
        <v>9.1005043837408945E-4</v>
      </c>
      <c r="AF857" s="174">
        <f t="shared" ref="AF857:AF920" si="109">_xlfn.NORM.DIST(AD857,AD$720,AD$721,1)</f>
        <v>2.4332403946235361E-4</v>
      </c>
      <c r="AG857" s="150">
        <f t="shared" si="100"/>
        <v>9.1005043837408945E-4</v>
      </c>
      <c r="AH857" s="150" t="str">
        <f t="shared" si="101"/>
        <v/>
      </c>
      <c r="AI857" s="150" t="str">
        <f t="shared" ref="AI857:AI920" si="110">IF(AE857=MAX(AE$729:AE$2729),AE857,"")</f>
        <v/>
      </c>
      <c r="AJ857" s="173">
        <f t="shared" ref="AJ857:AJ920" si="111">_xlfn.NORM.DIST(AC857,AH$721,AH$722,0)</f>
        <v>0</v>
      </c>
      <c r="AK857" s="173" t="str">
        <f t="shared" ref="AK857:AK920" si="112">IF(AJ857=MAX(AJ$729:AJ$2729),AE857,"")</f>
        <v/>
      </c>
      <c r="AL857" s="173" t="str">
        <f t="shared" ref="AL857:AL920" si="113">IF(AK857=MIN(AK$729:AK$2729),AK857,"")</f>
        <v/>
      </c>
      <c r="AM857" s="173"/>
      <c r="AN857" s="173"/>
      <c r="AO857" s="173"/>
      <c r="AP857" s="173"/>
      <c r="AQ857" s="173"/>
      <c r="AR857" s="173"/>
      <c r="AS857" s="173"/>
      <c r="AT857" s="153"/>
      <c r="AU857" s="154"/>
      <c r="AV857" s="153"/>
      <c r="AW857" s="177"/>
      <c r="AX857" s="178"/>
      <c r="AY857" s="179"/>
      <c r="AZ857" s="179"/>
      <c r="BA857" s="180"/>
      <c r="BB857" s="180"/>
      <c r="BC857" s="155"/>
      <c r="BE857" s="156">
        <v>105</v>
      </c>
      <c r="BF857" s="181">
        <f t="shared" si="103"/>
        <v>0.66559999999999953</v>
      </c>
      <c r="BG857" s="182">
        <f t="shared" si="104"/>
        <v>0.99858631434480782</v>
      </c>
      <c r="BH857" s="183">
        <f t="shared" si="105"/>
        <v>4.4567163672071253E-5</v>
      </c>
      <c r="BI857" s="184" t="str">
        <f t="shared" si="106"/>
        <v/>
      </c>
      <c r="BJ857" s="184" t="str">
        <f t="shared" si="102"/>
        <v/>
      </c>
    </row>
    <row r="858" spans="3:62" ht="20.100000000000001" customHeight="1" x14ac:dyDescent="0.25">
      <c r="C858" s="12"/>
      <c r="E858" s="141"/>
      <c r="F858" s="141"/>
      <c r="P858" s="156"/>
      <c r="R858" s="174"/>
      <c r="S858" s="174"/>
      <c r="W858" s="175"/>
      <c r="X858" s="173"/>
      <c r="AC858" s="156">
        <v>129</v>
      </c>
      <c r="AD858" s="150">
        <f t="shared" si="107"/>
        <v>-3.484</v>
      </c>
      <c r="AE858" s="174">
        <f t="shared" si="108"/>
        <v>9.2282906723667468E-4</v>
      </c>
      <c r="AF858" s="174">
        <f t="shared" si="109"/>
        <v>2.469897439662884E-4</v>
      </c>
      <c r="AG858" s="150">
        <f t="shared" ref="AG858:AG921" si="114">IF(OR(AF858&lt;$AH$725,AF858&gt;$AH$726),AE858,"")</f>
        <v>9.2282906723667468E-4</v>
      </c>
      <c r="AH858" s="150" t="str">
        <f t="shared" ref="AH858:AH921" si="115">IF(AND(AF858&gt;$AH$725,AF858&lt;$AH$726),AE858,"")</f>
        <v/>
      </c>
      <c r="AI858" s="150" t="str">
        <f t="shared" si="110"/>
        <v/>
      </c>
      <c r="AJ858" s="173">
        <f t="shared" si="111"/>
        <v>0</v>
      </c>
      <c r="AK858" s="173" t="str">
        <f t="shared" si="112"/>
        <v/>
      </c>
      <c r="AL858" s="173" t="str">
        <f t="shared" si="113"/>
        <v/>
      </c>
      <c r="AM858" s="173"/>
      <c r="AN858" s="173"/>
      <c r="AO858" s="173"/>
      <c r="AP858" s="173"/>
      <c r="AQ858" s="173"/>
      <c r="AR858" s="173"/>
      <c r="AS858" s="173"/>
      <c r="AT858" s="153"/>
      <c r="AU858" s="154"/>
      <c r="AV858" s="153"/>
      <c r="AW858" s="177"/>
      <c r="AX858" s="178"/>
      <c r="AY858" s="179"/>
      <c r="AZ858" s="179"/>
      <c r="BA858" s="180"/>
      <c r="BB858" s="180"/>
      <c r="BC858" s="155"/>
      <c r="BE858" s="156">
        <v>106</v>
      </c>
      <c r="BF858" s="181">
        <f t="shared" si="103"/>
        <v>0.67199999999999949</v>
      </c>
      <c r="BG858" s="182">
        <f t="shared" si="104"/>
        <v>0.99854174718113575</v>
      </c>
      <c r="BH858" s="183">
        <f t="shared" si="105"/>
        <v>4.5495200715950368E-5</v>
      </c>
      <c r="BI858" s="184" t="str">
        <f t="shared" si="106"/>
        <v/>
      </c>
      <c r="BJ858" s="184" t="str">
        <f t="shared" si="102"/>
        <v/>
      </c>
    </row>
    <row r="859" spans="3:62" ht="20.100000000000001" customHeight="1" x14ac:dyDescent="0.25">
      <c r="C859" s="12"/>
      <c r="E859" s="141"/>
      <c r="F859" s="141"/>
      <c r="P859" s="156"/>
      <c r="R859" s="174"/>
      <c r="S859" s="174"/>
      <c r="W859" s="175"/>
      <c r="X859" s="173"/>
      <c r="AC859" s="156">
        <v>130</v>
      </c>
      <c r="AD859" s="150">
        <f t="shared" si="107"/>
        <v>-3.48</v>
      </c>
      <c r="AE859" s="174">
        <f t="shared" si="108"/>
        <v>9.3577215692747977E-4</v>
      </c>
      <c r="AF859" s="174">
        <f t="shared" si="109"/>
        <v>2.5070689128053755E-4</v>
      </c>
      <c r="AG859" s="150">
        <f t="shared" si="114"/>
        <v>9.3577215692747977E-4</v>
      </c>
      <c r="AH859" s="150" t="str">
        <f t="shared" si="115"/>
        <v/>
      </c>
      <c r="AI859" s="150" t="str">
        <f t="shared" si="110"/>
        <v/>
      </c>
      <c r="AJ859" s="173">
        <f t="shared" si="111"/>
        <v>0</v>
      </c>
      <c r="AK859" s="173" t="str">
        <f t="shared" si="112"/>
        <v/>
      </c>
      <c r="AL859" s="173" t="str">
        <f t="shared" si="113"/>
        <v/>
      </c>
      <c r="AM859" s="173"/>
      <c r="AN859" s="173"/>
      <c r="AO859" s="173"/>
      <c r="AP859" s="173"/>
      <c r="AQ859" s="173"/>
      <c r="AR859" s="173"/>
      <c r="AS859" s="173"/>
      <c r="AT859" s="153"/>
      <c r="AU859" s="154"/>
      <c r="AV859" s="153"/>
      <c r="AW859" s="177"/>
      <c r="AX859" s="178"/>
      <c r="AY859" s="179"/>
      <c r="AZ859" s="179"/>
      <c r="BA859" s="180"/>
      <c r="BB859" s="180"/>
      <c r="BC859" s="155"/>
      <c r="BE859" s="156">
        <v>107</v>
      </c>
      <c r="BF859" s="181">
        <f t="shared" si="103"/>
        <v>0.67839999999999945</v>
      </c>
      <c r="BG859" s="182">
        <f t="shared" si="104"/>
        <v>0.9984962519804198</v>
      </c>
      <c r="BH859" s="183">
        <f t="shared" si="105"/>
        <v>4.6432131980744806E-5</v>
      </c>
      <c r="BI859" s="184" t="str">
        <f t="shared" si="106"/>
        <v/>
      </c>
      <c r="BJ859" s="184" t="str">
        <f t="shared" si="102"/>
        <v/>
      </c>
    </row>
    <row r="860" spans="3:62" ht="20.100000000000001" customHeight="1" x14ac:dyDescent="0.25">
      <c r="C860" s="12"/>
      <c r="E860" s="141"/>
      <c r="F860" s="141"/>
      <c r="P860" s="156"/>
      <c r="R860" s="174"/>
      <c r="S860" s="174"/>
      <c r="W860" s="175"/>
      <c r="X860" s="173"/>
      <c r="AC860" s="156">
        <v>131</v>
      </c>
      <c r="AD860" s="150">
        <f t="shared" si="107"/>
        <v>-3.476</v>
      </c>
      <c r="AE860" s="174">
        <f t="shared" si="108"/>
        <v>9.4888159700299299E-4</v>
      </c>
      <c r="AF860" s="174">
        <f t="shared" si="109"/>
        <v>2.5447614302140094E-4</v>
      </c>
      <c r="AG860" s="150">
        <f t="shared" si="114"/>
        <v>9.4888159700299299E-4</v>
      </c>
      <c r="AH860" s="150" t="str">
        <f t="shared" si="115"/>
        <v/>
      </c>
      <c r="AI860" s="150" t="str">
        <f t="shared" si="110"/>
        <v/>
      </c>
      <c r="AJ860" s="173">
        <f t="shared" si="111"/>
        <v>0</v>
      </c>
      <c r="AK860" s="173" t="str">
        <f t="shared" si="112"/>
        <v/>
      </c>
      <c r="AL860" s="173" t="str">
        <f t="shared" si="113"/>
        <v/>
      </c>
      <c r="AM860" s="173"/>
      <c r="AN860" s="173"/>
      <c r="AO860" s="173"/>
      <c r="AP860" s="173"/>
      <c r="AQ860" s="173"/>
      <c r="AR860" s="173"/>
      <c r="AS860" s="173"/>
      <c r="AT860" s="153"/>
      <c r="AU860" s="154"/>
      <c r="AV860" s="153"/>
      <c r="AW860" s="177"/>
      <c r="AX860" s="178"/>
      <c r="AY860" s="179"/>
      <c r="AZ860" s="179"/>
      <c r="BA860" s="180"/>
      <c r="BB860" s="180"/>
      <c r="BC860" s="155"/>
      <c r="BE860" s="156">
        <v>108</v>
      </c>
      <c r="BF860" s="181">
        <f t="shared" si="103"/>
        <v>0.68479999999999941</v>
      </c>
      <c r="BG860" s="182">
        <f t="shared" si="104"/>
        <v>0.99844981984843906</v>
      </c>
      <c r="BH860" s="183">
        <f t="shared" si="105"/>
        <v>4.737791435882599E-5</v>
      </c>
      <c r="BI860" s="184" t="str">
        <f t="shared" si="106"/>
        <v/>
      </c>
      <c r="BJ860" s="184" t="str">
        <f t="shared" si="102"/>
        <v/>
      </c>
    </row>
    <row r="861" spans="3:62" ht="20.100000000000001" customHeight="1" x14ac:dyDescent="0.25">
      <c r="C861" s="12"/>
      <c r="E861" s="141"/>
      <c r="F861" s="141"/>
      <c r="P861" s="156"/>
      <c r="R861" s="174"/>
      <c r="S861" s="174"/>
      <c r="W861" s="175"/>
      <c r="X861" s="173"/>
      <c r="AC861" s="156">
        <v>132</v>
      </c>
      <c r="AD861" s="150">
        <f t="shared" si="107"/>
        <v>-3.472</v>
      </c>
      <c r="AE861" s="174">
        <f t="shared" si="108"/>
        <v>9.6215929546556432E-4</v>
      </c>
      <c r="AF861" s="174">
        <f t="shared" si="109"/>
        <v>2.582981684002516E-4</v>
      </c>
      <c r="AG861" s="150">
        <f t="shared" si="114"/>
        <v>9.6215929546556432E-4</v>
      </c>
      <c r="AH861" s="150" t="str">
        <f t="shared" si="115"/>
        <v/>
      </c>
      <c r="AI861" s="150" t="str">
        <f t="shared" si="110"/>
        <v/>
      </c>
      <c r="AJ861" s="173">
        <f t="shared" si="111"/>
        <v>0</v>
      </c>
      <c r="AK861" s="173" t="str">
        <f t="shared" si="112"/>
        <v/>
      </c>
      <c r="AL861" s="173" t="str">
        <f t="shared" si="113"/>
        <v/>
      </c>
      <c r="AM861" s="173"/>
      <c r="AN861" s="173"/>
      <c r="AO861" s="173"/>
      <c r="AP861" s="173"/>
      <c r="AQ861" s="173"/>
      <c r="AR861" s="173"/>
      <c r="AS861" s="173"/>
      <c r="AT861" s="153"/>
      <c r="AU861" s="154"/>
      <c r="AV861" s="153"/>
      <c r="AW861" s="177"/>
      <c r="AX861" s="178"/>
      <c r="AY861" s="179"/>
      <c r="AZ861" s="179"/>
      <c r="BA861" s="180"/>
      <c r="BB861" s="180"/>
      <c r="BC861" s="155"/>
      <c r="BE861" s="156">
        <v>109</v>
      </c>
      <c r="BF861" s="181">
        <f t="shared" si="103"/>
        <v>0.69119999999999937</v>
      </c>
      <c r="BG861" s="182">
        <f t="shared" si="104"/>
        <v>0.99840244193408023</v>
      </c>
      <c r="BH861" s="183">
        <f t="shared" si="105"/>
        <v>4.8332504287484923E-5</v>
      </c>
      <c r="BI861" s="184" t="str">
        <f t="shared" si="106"/>
        <v/>
      </c>
      <c r="BJ861" s="184" t="str">
        <f t="shared" si="102"/>
        <v/>
      </c>
    </row>
    <row r="862" spans="3:62" ht="20.100000000000001" customHeight="1" x14ac:dyDescent="0.25">
      <c r="C862" s="12"/>
      <c r="E862" s="141"/>
      <c r="F862" s="141"/>
      <c r="P862" s="156"/>
      <c r="R862" s="174"/>
      <c r="S862" s="174"/>
      <c r="W862" s="175"/>
      <c r="X862" s="173"/>
      <c r="AC862" s="156">
        <v>133</v>
      </c>
      <c r="AD862" s="150">
        <f t="shared" si="107"/>
        <v>-3.468</v>
      </c>
      <c r="AE862" s="174">
        <f t="shared" si="108"/>
        <v>9.7560717889885414E-4</v>
      </c>
      <c r="AF862" s="174">
        <f t="shared" si="109"/>
        <v>2.6217364429758819E-4</v>
      </c>
      <c r="AG862" s="150">
        <f t="shared" si="114"/>
        <v>9.7560717889885414E-4</v>
      </c>
      <c r="AH862" s="150" t="str">
        <f t="shared" si="115"/>
        <v/>
      </c>
      <c r="AI862" s="150" t="str">
        <f t="shared" si="110"/>
        <v/>
      </c>
      <c r="AJ862" s="173">
        <f t="shared" si="111"/>
        <v>0</v>
      </c>
      <c r="AK862" s="173" t="str">
        <f t="shared" si="112"/>
        <v/>
      </c>
      <c r="AL862" s="173" t="str">
        <f t="shared" si="113"/>
        <v/>
      </c>
      <c r="AM862" s="173"/>
      <c r="AN862" s="173"/>
      <c r="AO862" s="173"/>
      <c r="AP862" s="173"/>
      <c r="AQ862" s="173"/>
      <c r="AR862" s="173"/>
      <c r="AS862" s="173"/>
      <c r="AT862" s="153"/>
      <c r="AU862" s="154"/>
      <c r="AV862" s="153"/>
      <c r="AW862" s="177"/>
      <c r="AX862" s="178"/>
      <c r="AY862" s="179"/>
      <c r="AZ862" s="179"/>
      <c r="BA862" s="180"/>
      <c r="BB862" s="180"/>
      <c r="BC862" s="155"/>
      <c r="BE862" s="156">
        <v>110</v>
      </c>
      <c r="BF862" s="181">
        <f t="shared" si="103"/>
        <v>0.69759999999999933</v>
      </c>
      <c r="BG862" s="182">
        <f t="shared" si="104"/>
        <v>0.99835410942979275</v>
      </c>
      <c r="BH862" s="183">
        <f t="shared" si="105"/>
        <v>4.9295857759590334E-5</v>
      </c>
      <c r="BI862" s="184" t="str">
        <f t="shared" si="106"/>
        <v/>
      </c>
      <c r="BJ862" s="184" t="str">
        <f t="shared" si="102"/>
        <v/>
      </c>
    </row>
    <row r="863" spans="3:62" ht="20.100000000000001" customHeight="1" x14ac:dyDescent="0.25">
      <c r="C863" s="12"/>
      <c r="E863" s="141"/>
      <c r="F863" s="141"/>
      <c r="P863" s="156"/>
      <c r="R863" s="174"/>
      <c r="S863" s="174"/>
      <c r="W863" s="175"/>
      <c r="X863" s="173"/>
      <c r="AC863" s="156">
        <v>134</v>
      </c>
      <c r="AD863" s="150">
        <f t="shared" si="107"/>
        <v>-3.464</v>
      </c>
      <c r="AE863" s="174">
        <f t="shared" si="108"/>
        <v>9.8922719260367592E-4</v>
      </c>
      <c r="AF863" s="174">
        <f t="shared" si="109"/>
        <v>2.6610325533763359E-4</v>
      </c>
      <c r="AG863" s="150">
        <f t="shared" si="114"/>
        <v>9.8922719260367592E-4</v>
      </c>
      <c r="AH863" s="150" t="str">
        <f t="shared" si="115"/>
        <v/>
      </c>
      <c r="AI863" s="150" t="str">
        <f t="shared" si="110"/>
        <v/>
      </c>
      <c r="AJ863" s="173">
        <f t="shared" si="111"/>
        <v>0</v>
      </c>
      <c r="AK863" s="173" t="str">
        <f t="shared" si="112"/>
        <v/>
      </c>
      <c r="AL863" s="173" t="str">
        <f t="shared" si="113"/>
        <v/>
      </c>
      <c r="AM863" s="173"/>
      <c r="AN863" s="173"/>
      <c r="AO863" s="173"/>
      <c r="AP863" s="173"/>
      <c r="AQ863" s="173"/>
      <c r="AR863" s="173"/>
      <c r="AS863" s="173"/>
      <c r="AT863" s="153"/>
      <c r="AU863" s="154"/>
      <c r="AV863" s="153"/>
      <c r="AW863" s="177"/>
      <c r="AX863" s="178"/>
      <c r="AY863" s="179"/>
      <c r="AZ863" s="179"/>
      <c r="BA863" s="180"/>
      <c r="BB863" s="180"/>
      <c r="BC863" s="155"/>
      <c r="BE863" s="156">
        <v>111</v>
      </c>
      <c r="BF863" s="181">
        <f t="shared" si="103"/>
        <v>0.70399999999999929</v>
      </c>
      <c r="BG863" s="182">
        <f t="shared" si="104"/>
        <v>0.99830481357203316</v>
      </c>
      <c r="BH863" s="183">
        <f t="shared" si="105"/>
        <v>5.0267930339797928E-5</v>
      </c>
      <c r="BI863" s="184" t="str">
        <f t="shared" si="106"/>
        <v/>
      </c>
      <c r="BJ863" s="184" t="str">
        <f t="shared" si="102"/>
        <v/>
      </c>
    </row>
    <row r="864" spans="3:62" ht="20.100000000000001" customHeight="1" x14ac:dyDescent="0.25">
      <c r="C864" s="12"/>
      <c r="E864" s="141"/>
      <c r="F864" s="141"/>
      <c r="P864" s="156"/>
      <c r="R864" s="174"/>
      <c r="S864" s="174"/>
      <c r="W864" s="175"/>
      <c r="X864" s="173"/>
      <c r="AC864" s="156">
        <v>135</v>
      </c>
      <c r="AD864" s="150">
        <f t="shared" si="107"/>
        <v>-3.46</v>
      </c>
      <c r="AE864" s="174">
        <f t="shared" si="108"/>
        <v>1.0030213007342376E-3</v>
      </c>
      <c r="AF864" s="174">
        <f t="shared" si="109"/>
        <v>2.7008769396347416E-4</v>
      </c>
      <c r="AG864" s="150">
        <f t="shared" si="114"/>
        <v>1.0030213007342376E-3</v>
      </c>
      <c r="AH864" s="150" t="str">
        <f t="shared" si="115"/>
        <v/>
      </c>
      <c r="AI864" s="150" t="str">
        <f t="shared" si="110"/>
        <v/>
      </c>
      <c r="AJ864" s="173">
        <f t="shared" si="111"/>
        <v>0</v>
      </c>
      <c r="AK864" s="173" t="str">
        <f t="shared" si="112"/>
        <v/>
      </c>
      <c r="AL864" s="173" t="str">
        <f t="shared" si="113"/>
        <v/>
      </c>
      <c r="AM864" s="173"/>
      <c r="AN864" s="173"/>
      <c r="AO864" s="173"/>
      <c r="AP864" s="173"/>
      <c r="AQ864" s="173"/>
      <c r="AR864" s="173"/>
      <c r="AS864" s="173"/>
      <c r="AT864" s="153"/>
      <c r="AU864" s="154"/>
      <c r="AV864" s="153"/>
      <c r="AW864" s="177"/>
      <c r="AX864" s="178"/>
      <c r="AY864" s="179"/>
      <c r="AZ864" s="179"/>
      <c r="BA864" s="180"/>
      <c r="BB864" s="180"/>
      <c r="BC864" s="155"/>
      <c r="BE864" s="156">
        <v>112</v>
      </c>
      <c r="BF864" s="181">
        <f t="shared" si="103"/>
        <v>0.71039999999999925</v>
      </c>
      <c r="BG864" s="182">
        <f t="shared" si="104"/>
        <v>0.99825454564169336</v>
      </c>
      <c r="BH864" s="183">
        <f t="shared" si="105"/>
        <v>5.1248677173321155E-5</v>
      </c>
      <c r="BI864" s="184" t="str">
        <f t="shared" si="106"/>
        <v/>
      </c>
      <c r="BJ864" s="184" t="str">
        <f t="shared" si="102"/>
        <v/>
      </c>
    </row>
    <row r="865" spans="3:62" ht="20.100000000000001" customHeight="1" x14ac:dyDescent="0.25">
      <c r="C865" s="12"/>
      <c r="E865" s="141"/>
      <c r="F865" s="141"/>
      <c r="P865" s="156"/>
      <c r="R865" s="174"/>
      <c r="S865" s="174"/>
      <c r="W865" s="175"/>
      <c r="X865" s="173"/>
      <c r="AC865" s="156">
        <v>136</v>
      </c>
      <c r="AD865" s="150">
        <f t="shared" si="107"/>
        <v>-3.456</v>
      </c>
      <c r="AE865" s="174">
        <f t="shared" si="108"/>
        <v>1.0169914864347645E-3</v>
      </c>
      <c r="AF865" s="174">
        <f t="shared" si="109"/>
        <v>2.7412766051275011E-4</v>
      </c>
      <c r="AG865" s="150">
        <f t="shared" si="114"/>
        <v>1.0169914864347645E-3</v>
      </c>
      <c r="AH865" s="150" t="str">
        <f t="shared" si="115"/>
        <v/>
      </c>
      <c r="AI865" s="150" t="str">
        <f t="shared" si="110"/>
        <v/>
      </c>
      <c r="AJ865" s="173">
        <f t="shared" si="111"/>
        <v>0</v>
      </c>
      <c r="AK865" s="173" t="str">
        <f t="shared" si="112"/>
        <v/>
      </c>
      <c r="AL865" s="173" t="str">
        <f t="shared" si="113"/>
        <v/>
      </c>
      <c r="AM865" s="173"/>
      <c r="AN865" s="173"/>
      <c r="AO865" s="173"/>
      <c r="AP865" s="173"/>
      <c r="AQ865" s="173"/>
      <c r="AR865" s="173"/>
      <c r="AS865" s="173"/>
      <c r="AT865" s="153"/>
      <c r="AU865" s="154"/>
      <c r="AV865" s="153"/>
      <c r="AW865" s="177"/>
      <c r="AX865" s="178"/>
      <c r="AY865" s="179"/>
      <c r="AZ865" s="179"/>
      <c r="BA865" s="180"/>
      <c r="BB865" s="180"/>
      <c r="BC865" s="155"/>
      <c r="BE865" s="156">
        <v>113</v>
      </c>
      <c r="BF865" s="181">
        <f t="shared" si="103"/>
        <v>0.71679999999999922</v>
      </c>
      <c r="BG865" s="182">
        <f t="shared" si="104"/>
        <v>0.99820329696452004</v>
      </c>
      <c r="BH865" s="183">
        <f t="shared" si="105"/>
        <v>5.2238053001030238E-5</v>
      </c>
      <c r="BI865" s="184" t="str">
        <f t="shared" si="106"/>
        <v/>
      </c>
      <c r="BJ865" s="184" t="str">
        <f t="shared" si="102"/>
        <v/>
      </c>
    </row>
    <row r="866" spans="3:62" ht="20.100000000000001" customHeight="1" x14ac:dyDescent="0.25">
      <c r="C866" s="12"/>
      <c r="E866" s="141"/>
      <c r="F866" s="141"/>
      <c r="P866" s="156"/>
      <c r="R866" s="174"/>
      <c r="S866" s="174"/>
      <c r="W866" s="175"/>
      <c r="X866" s="173"/>
      <c r="AC866" s="156">
        <v>137</v>
      </c>
      <c r="AD866" s="150">
        <f t="shared" si="107"/>
        <v>-3.452</v>
      </c>
      <c r="AE866" s="174">
        <f t="shared" si="108"/>
        <v>1.0311397519764927E-3</v>
      </c>
      <c r="AF866" s="174">
        <f t="shared" si="109"/>
        <v>2.7822386329388464E-4</v>
      </c>
      <c r="AG866" s="150">
        <f t="shared" si="114"/>
        <v>1.0311397519764927E-3</v>
      </c>
      <c r="AH866" s="150" t="str">
        <f t="shared" si="115"/>
        <v/>
      </c>
      <c r="AI866" s="150" t="str">
        <f t="shared" si="110"/>
        <v/>
      </c>
      <c r="AJ866" s="173">
        <f t="shared" si="111"/>
        <v>0</v>
      </c>
      <c r="AK866" s="173" t="str">
        <f t="shared" si="112"/>
        <v/>
      </c>
      <c r="AL866" s="173" t="str">
        <f t="shared" si="113"/>
        <v/>
      </c>
      <c r="AM866" s="173"/>
      <c r="AN866" s="173"/>
      <c r="AO866" s="173"/>
      <c r="AP866" s="173"/>
      <c r="AQ866" s="173"/>
      <c r="AR866" s="173"/>
      <c r="AS866" s="173"/>
      <c r="AT866" s="153"/>
      <c r="AU866" s="154"/>
      <c r="AV866" s="153"/>
      <c r="AW866" s="177"/>
      <c r="AX866" s="178"/>
      <c r="AY866" s="179"/>
      <c r="AZ866" s="179"/>
      <c r="BA866" s="180"/>
      <c r="BB866" s="180"/>
      <c r="BC866" s="155"/>
      <c r="BE866" s="156">
        <v>114</v>
      </c>
      <c r="BF866" s="181">
        <f t="shared" si="103"/>
        <v>0.72319999999999918</v>
      </c>
      <c r="BG866" s="182">
        <f t="shared" si="104"/>
        <v>0.99815105891151901</v>
      </c>
      <c r="BH866" s="183">
        <f t="shared" si="105"/>
        <v>5.3236012169666225E-5</v>
      </c>
      <c r="BI866" s="184" t="str">
        <f t="shared" si="106"/>
        <v/>
      </c>
      <c r="BJ866" s="184" t="str">
        <f t="shared" si="102"/>
        <v/>
      </c>
    </row>
    <row r="867" spans="3:62" ht="20.100000000000001" customHeight="1" x14ac:dyDescent="0.25">
      <c r="C867" s="12"/>
      <c r="E867" s="141"/>
      <c r="F867" s="141"/>
      <c r="P867" s="156"/>
      <c r="R867" s="174"/>
      <c r="S867" s="174"/>
      <c r="W867" s="175"/>
      <c r="X867" s="173"/>
      <c r="AC867" s="156">
        <v>138</v>
      </c>
      <c r="AD867" s="150">
        <f t="shared" si="107"/>
        <v>-3.448</v>
      </c>
      <c r="AE867" s="174">
        <f t="shared" si="108"/>
        <v>1.0454681188950459E-3</v>
      </c>
      <c r="AF867" s="174">
        <f t="shared" si="109"/>
        <v>2.8237701866286921E-4</v>
      </c>
      <c r="AG867" s="150">
        <f t="shared" si="114"/>
        <v>1.0454681188950459E-3</v>
      </c>
      <c r="AH867" s="150" t="str">
        <f t="shared" si="115"/>
        <v/>
      </c>
      <c r="AI867" s="150" t="str">
        <f t="shared" si="110"/>
        <v/>
      </c>
      <c r="AJ867" s="173">
        <f t="shared" si="111"/>
        <v>0</v>
      </c>
      <c r="AK867" s="173" t="str">
        <f t="shared" si="112"/>
        <v/>
      </c>
      <c r="AL867" s="173" t="str">
        <f t="shared" si="113"/>
        <v/>
      </c>
      <c r="AM867" s="173"/>
      <c r="AN867" s="173"/>
      <c r="AO867" s="173"/>
      <c r="AP867" s="173"/>
      <c r="AQ867" s="173"/>
      <c r="AR867" s="173"/>
      <c r="AS867" s="173"/>
      <c r="AT867" s="153"/>
      <c r="AU867" s="154"/>
      <c r="AV867" s="153"/>
      <c r="AW867" s="177"/>
      <c r="AX867" s="178"/>
      <c r="AY867" s="179"/>
      <c r="AZ867" s="179"/>
      <c r="BA867" s="180"/>
      <c r="BB867" s="180"/>
      <c r="BC867" s="155"/>
      <c r="BE867" s="156">
        <v>115</v>
      </c>
      <c r="BF867" s="181">
        <f t="shared" si="103"/>
        <v>0.72959999999999914</v>
      </c>
      <c r="BG867" s="182">
        <f t="shared" si="104"/>
        <v>0.99809782289934934</v>
      </c>
      <c r="BH867" s="183">
        <f t="shared" si="105"/>
        <v>5.4242508643609355E-5</v>
      </c>
      <c r="BI867" s="184" t="str">
        <f t="shared" si="106"/>
        <v/>
      </c>
      <c r="BJ867" s="184" t="str">
        <f t="shared" si="102"/>
        <v/>
      </c>
    </row>
    <row r="868" spans="3:62" ht="20.100000000000001" customHeight="1" x14ac:dyDescent="0.25">
      <c r="C868" s="12"/>
      <c r="E868" s="141"/>
      <c r="F868" s="141"/>
      <c r="P868" s="156"/>
      <c r="R868" s="174"/>
      <c r="S868" s="174"/>
      <c r="W868" s="175"/>
      <c r="X868" s="173"/>
      <c r="AC868" s="156">
        <v>139</v>
      </c>
      <c r="AD868" s="150">
        <f t="shared" si="107"/>
        <v>-3.444</v>
      </c>
      <c r="AE868" s="174">
        <f t="shared" si="108"/>
        <v>1.0599786281281522E-3</v>
      </c>
      <c r="AF868" s="174">
        <f t="shared" si="109"/>
        <v>2.8658785110059629E-4</v>
      </c>
      <c r="AG868" s="150">
        <f t="shared" si="114"/>
        <v>1.0599786281281522E-3</v>
      </c>
      <c r="AH868" s="150" t="str">
        <f t="shared" si="115"/>
        <v/>
      </c>
      <c r="AI868" s="150" t="str">
        <f t="shared" si="110"/>
        <v/>
      </c>
      <c r="AJ868" s="173">
        <f t="shared" si="111"/>
        <v>0</v>
      </c>
      <c r="AK868" s="173" t="str">
        <f t="shared" si="112"/>
        <v/>
      </c>
      <c r="AL868" s="173" t="str">
        <f t="shared" si="113"/>
        <v/>
      </c>
      <c r="AM868" s="173"/>
      <c r="AN868" s="173"/>
      <c r="AO868" s="173"/>
      <c r="AP868" s="173"/>
      <c r="AQ868" s="173"/>
      <c r="AR868" s="173"/>
      <c r="AS868" s="173"/>
      <c r="AT868" s="153"/>
      <c r="AU868" s="154"/>
      <c r="AV868" s="153"/>
      <c r="AW868" s="177"/>
      <c r="AX868" s="178"/>
      <c r="AY868" s="179"/>
      <c r="AZ868" s="179"/>
      <c r="BA868" s="180"/>
      <c r="BB868" s="180"/>
      <c r="BC868" s="155"/>
      <c r="BE868" s="156">
        <v>116</v>
      </c>
      <c r="BF868" s="181">
        <f t="shared" si="103"/>
        <v>0.7359999999999991</v>
      </c>
      <c r="BG868" s="182">
        <f t="shared" si="104"/>
        <v>0.99804358039070573</v>
      </c>
      <c r="BH868" s="183">
        <f t="shared" si="105"/>
        <v>5.5257496017313557E-5</v>
      </c>
      <c r="BI868" s="184" t="str">
        <f t="shared" si="106"/>
        <v/>
      </c>
      <c r="BJ868" s="184" t="str">
        <f t="shared" si="102"/>
        <v/>
      </c>
    </row>
    <row r="869" spans="3:62" ht="20.100000000000001" customHeight="1" x14ac:dyDescent="0.25">
      <c r="C869" s="12"/>
      <c r="E869" s="141"/>
      <c r="F869" s="141"/>
      <c r="P869" s="156"/>
      <c r="R869" s="174"/>
      <c r="S869" s="174"/>
      <c r="W869" s="175"/>
      <c r="X869" s="173"/>
      <c r="AC869" s="156">
        <v>140</v>
      </c>
      <c r="AD869" s="150">
        <f t="shared" si="107"/>
        <v>-3.44</v>
      </c>
      <c r="AE869" s="174">
        <f t="shared" si="108"/>
        <v>1.0746733401537356E-3</v>
      </c>
      <c r="AF869" s="174">
        <f t="shared" si="109"/>
        <v>2.908570932907428E-4</v>
      </c>
      <c r="AG869" s="150">
        <f t="shared" si="114"/>
        <v>1.0746733401537356E-3</v>
      </c>
      <c r="AH869" s="150" t="str">
        <f t="shared" si="115"/>
        <v/>
      </c>
      <c r="AI869" s="150" t="str">
        <f t="shared" si="110"/>
        <v/>
      </c>
      <c r="AJ869" s="173">
        <f t="shared" si="111"/>
        <v>0</v>
      </c>
      <c r="AK869" s="173" t="str">
        <f t="shared" si="112"/>
        <v/>
      </c>
      <c r="AL869" s="173" t="str">
        <f t="shared" si="113"/>
        <v/>
      </c>
      <c r="AM869" s="173"/>
      <c r="AN869" s="173"/>
      <c r="AO869" s="173"/>
      <c r="AP869" s="173"/>
      <c r="AQ869" s="173"/>
      <c r="AR869" s="173"/>
      <c r="AS869" s="173"/>
      <c r="AT869" s="153"/>
      <c r="AU869" s="154"/>
      <c r="AV869" s="153"/>
      <c r="AW869" s="177"/>
      <c r="AX869" s="178"/>
      <c r="AY869" s="179"/>
      <c r="AZ869" s="179"/>
      <c r="BA869" s="180"/>
      <c r="BB869" s="180"/>
      <c r="BC869" s="155"/>
      <c r="BE869" s="156">
        <v>117</v>
      </c>
      <c r="BF869" s="181">
        <f t="shared" si="103"/>
        <v>0.74239999999999906</v>
      </c>
      <c r="BG869" s="182">
        <f t="shared" si="104"/>
        <v>0.99798832289468842</v>
      </c>
      <c r="BH869" s="183">
        <f t="shared" si="105"/>
        <v>5.628092752518743E-5</v>
      </c>
      <c r="BI869" s="184" t="str">
        <f t="shared" si="106"/>
        <v/>
      </c>
      <c r="BJ869" s="184" t="str">
        <f t="shared" si="102"/>
        <v/>
      </c>
    </row>
    <row r="870" spans="3:62" ht="20.100000000000001" customHeight="1" x14ac:dyDescent="0.25">
      <c r="C870" s="12"/>
      <c r="E870" s="141"/>
      <c r="F870" s="141"/>
      <c r="P870" s="156"/>
      <c r="R870" s="174"/>
      <c r="S870" s="174"/>
      <c r="W870" s="175"/>
      <c r="X870" s="173"/>
      <c r="AC870" s="156">
        <v>141</v>
      </c>
      <c r="AD870" s="150">
        <f t="shared" si="107"/>
        <v>-3.4359999999999999</v>
      </c>
      <c r="AE870" s="174">
        <f t="shared" si="108"/>
        <v>1.089554335128328E-3</v>
      </c>
      <c r="AF870" s="174">
        <f t="shared" si="109"/>
        <v>2.9518548619821033E-4</v>
      </c>
      <c r="AG870" s="150">
        <f t="shared" si="114"/>
        <v>1.089554335128328E-3</v>
      </c>
      <c r="AH870" s="150" t="str">
        <f t="shared" si="115"/>
        <v/>
      </c>
      <c r="AI870" s="150" t="str">
        <f t="shared" si="110"/>
        <v/>
      </c>
      <c r="AJ870" s="173">
        <f t="shared" si="111"/>
        <v>0</v>
      </c>
      <c r="AK870" s="173" t="str">
        <f t="shared" si="112"/>
        <v/>
      </c>
      <c r="AL870" s="173" t="str">
        <f t="shared" si="113"/>
        <v/>
      </c>
      <c r="AM870" s="173"/>
      <c r="AN870" s="173"/>
      <c r="AO870" s="173"/>
      <c r="AP870" s="173"/>
      <c r="AQ870" s="173"/>
      <c r="AR870" s="173"/>
      <c r="AS870" s="173"/>
      <c r="AT870" s="153"/>
      <c r="AU870" s="154"/>
      <c r="AV870" s="153"/>
      <c r="AW870" s="177"/>
      <c r="AX870" s="178"/>
      <c r="AY870" s="179"/>
      <c r="AZ870" s="179"/>
      <c r="BA870" s="180"/>
      <c r="BB870" s="180"/>
      <c r="BC870" s="155"/>
      <c r="BE870" s="156">
        <v>118</v>
      </c>
      <c r="BF870" s="181">
        <f t="shared" si="103"/>
        <v>0.74879999999999902</v>
      </c>
      <c r="BG870" s="182">
        <f t="shared" si="104"/>
        <v>0.99793204196716323</v>
      </c>
      <c r="BH870" s="183">
        <f t="shared" si="105"/>
        <v>5.7312756053806702E-5</v>
      </c>
      <c r="BI870" s="184" t="str">
        <f t="shared" si="106"/>
        <v/>
      </c>
      <c r="BJ870" s="184" t="str">
        <f t="shared" si="102"/>
        <v/>
      </c>
    </row>
    <row r="871" spans="3:62" ht="20.100000000000001" customHeight="1" x14ac:dyDescent="0.25">
      <c r="C871" s="12"/>
      <c r="E871" s="141"/>
      <c r="F871" s="141"/>
      <c r="P871" s="156"/>
      <c r="R871" s="174"/>
      <c r="S871" s="174"/>
      <c r="W871" s="175"/>
      <c r="X871" s="173"/>
      <c r="AC871" s="156">
        <v>142</v>
      </c>
      <c r="AD871" s="150">
        <f t="shared" si="107"/>
        <v>-3.4319999999999999</v>
      </c>
      <c r="AE871" s="174">
        <f t="shared" si="108"/>
        <v>1.1046237130258381E-3</v>
      </c>
      <c r="AF871" s="174">
        <f t="shared" si="109"/>
        <v>2.9957377914811324E-4</v>
      </c>
      <c r="AG871" s="150">
        <f t="shared" si="114"/>
        <v>1.1046237130258381E-3</v>
      </c>
      <c r="AH871" s="150" t="str">
        <f t="shared" si="115"/>
        <v/>
      </c>
      <c r="AI871" s="150" t="str">
        <f t="shared" si="110"/>
        <v/>
      </c>
      <c r="AJ871" s="173">
        <f t="shared" si="111"/>
        <v>0</v>
      </c>
      <c r="AK871" s="173" t="str">
        <f t="shared" si="112"/>
        <v/>
      </c>
      <c r="AL871" s="173" t="str">
        <f t="shared" si="113"/>
        <v/>
      </c>
      <c r="AM871" s="173"/>
      <c r="AN871" s="173"/>
      <c r="AO871" s="173"/>
      <c r="AP871" s="173"/>
      <c r="AQ871" s="173"/>
      <c r="AR871" s="173"/>
      <c r="AS871" s="173"/>
      <c r="AT871" s="153"/>
      <c r="AU871" s="154"/>
      <c r="AV871" s="153"/>
      <c r="AW871" s="177"/>
      <c r="AX871" s="178"/>
      <c r="AY871" s="179"/>
      <c r="AZ871" s="179"/>
      <c r="BA871" s="180"/>
      <c r="BB871" s="180"/>
      <c r="BC871" s="155"/>
      <c r="BE871" s="156">
        <v>119</v>
      </c>
      <c r="BF871" s="181">
        <f t="shared" si="103"/>
        <v>0.75519999999999898</v>
      </c>
      <c r="BG871" s="182">
        <f t="shared" si="104"/>
        <v>0.99787472921110942</v>
      </c>
      <c r="BH871" s="183">
        <f t="shared" si="105"/>
        <v>5.8352934151351121E-5</v>
      </c>
      <c r="BI871" s="184" t="str">
        <f t="shared" si="106"/>
        <v/>
      </c>
      <c r="BJ871" s="184" t="str">
        <f t="shared" si="102"/>
        <v/>
      </c>
    </row>
    <row r="872" spans="3:62" ht="20.100000000000001" customHeight="1" x14ac:dyDescent="0.25">
      <c r="C872" s="12"/>
      <c r="E872" s="141"/>
      <c r="F872" s="141"/>
      <c r="P872" s="156"/>
      <c r="R872" s="174"/>
      <c r="S872" s="174"/>
      <c r="W872" s="175"/>
      <c r="X872" s="173"/>
      <c r="AC872" s="156">
        <v>143</v>
      </c>
      <c r="AD872" s="150">
        <f t="shared" si="107"/>
        <v>-3.4279999999999999</v>
      </c>
      <c r="AE872" s="174">
        <f t="shared" si="108"/>
        <v>1.1198835937766252E-3</v>
      </c>
      <c r="AF872" s="174">
        <f t="shared" si="109"/>
        <v>3.0402272990532849E-4</v>
      </c>
      <c r="AG872" s="150">
        <f t="shared" si="114"/>
        <v>1.1198835937766252E-3</v>
      </c>
      <c r="AH872" s="150" t="str">
        <f t="shared" si="115"/>
        <v/>
      </c>
      <c r="AI872" s="150" t="str">
        <f t="shared" si="110"/>
        <v/>
      </c>
      <c r="AJ872" s="173">
        <f t="shared" si="111"/>
        <v>0</v>
      </c>
      <c r="AK872" s="173" t="str">
        <f t="shared" si="112"/>
        <v/>
      </c>
      <c r="AL872" s="173" t="str">
        <f t="shared" si="113"/>
        <v/>
      </c>
      <c r="AM872" s="173"/>
      <c r="AN872" s="173"/>
      <c r="AO872" s="173"/>
      <c r="AP872" s="173"/>
      <c r="AQ872" s="173"/>
      <c r="AR872" s="173"/>
      <c r="AS872" s="173"/>
      <c r="AT872" s="153"/>
      <c r="AU872" s="154"/>
      <c r="AV872" s="153"/>
      <c r="AW872" s="177"/>
      <c r="AX872" s="178"/>
      <c r="AY872" s="179"/>
      <c r="AZ872" s="179"/>
      <c r="BA872" s="180"/>
      <c r="BB872" s="180"/>
      <c r="BC872" s="155"/>
      <c r="BE872" s="156">
        <v>120</v>
      </c>
      <c r="BF872" s="181">
        <f t="shared" si="103"/>
        <v>0.76159999999999894</v>
      </c>
      <c r="BG872" s="182">
        <f t="shared" si="104"/>
        <v>0.99781637627695807</v>
      </c>
      <c r="BH872" s="183">
        <f t="shared" si="105"/>
        <v>5.9401414039372824E-5</v>
      </c>
      <c r="BI872" s="184" t="str">
        <f t="shared" si="106"/>
        <v/>
      </c>
      <c r="BJ872" s="184" t="str">
        <f t="shared" si="102"/>
        <v/>
      </c>
    </row>
    <row r="873" spans="3:62" ht="20.100000000000001" customHeight="1" x14ac:dyDescent="0.25">
      <c r="C873" s="12"/>
      <c r="E873" s="141"/>
      <c r="F873" s="141"/>
      <c r="P873" s="156"/>
      <c r="R873" s="174"/>
      <c r="S873" s="174"/>
      <c r="W873" s="175"/>
      <c r="X873" s="173"/>
      <c r="AC873" s="156">
        <v>144</v>
      </c>
      <c r="AD873" s="150">
        <f t="shared" si="107"/>
        <v>-3.4239999999999999</v>
      </c>
      <c r="AE873" s="174">
        <f t="shared" si="108"/>
        <v>1.1353361174069121E-3</v>
      </c>
      <c r="AF873" s="174">
        <f t="shared" si="109"/>
        <v>3.0853310475459941E-4</v>
      </c>
      <c r="AG873" s="150">
        <f t="shared" si="114"/>
        <v>1.1353361174069121E-3</v>
      </c>
      <c r="AH873" s="150" t="str">
        <f t="shared" si="115"/>
        <v/>
      </c>
      <c r="AI873" s="150" t="str">
        <f t="shared" si="110"/>
        <v/>
      </c>
      <c r="AJ873" s="173">
        <f t="shared" si="111"/>
        <v>0</v>
      </c>
      <c r="AK873" s="173" t="str">
        <f t="shared" si="112"/>
        <v/>
      </c>
      <c r="AL873" s="173" t="str">
        <f t="shared" si="113"/>
        <v/>
      </c>
      <c r="AM873" s="173"/>
      <c r="AN873" s="173"/>
      <c r="AO873" s="173"/>
      <c r="AP873" s="173"/>
      <c r="AQ873" s="173"/>
      <c r="AR873" s="173"/>
      <c r="AS873" s="173"/>
      <c r="AT873" s="153"/>
      <c r="AU873" s="154"/>
      <c r="AV873" s="153"/>
      <c r="AW873" s="177"/>
      <c r="AX873" s="178"/>
      <c r="AY873" s="179"/>
      <c r="AZ873" s="179"/>
      <c r="BA873" s="180"/>
      <c r="BB873" s="180"/>
      <c r="BC873" s="155"/>
      <c r="BE873" s="156">
        <v>121</v>
      </c>
      <c r="BF873" s="181">
        <f t="shared" si="103"/>
        <v>0.76799999999999891</v>
      </c>
      <c r="BG873" s="182">
        <f t="shared" si="104"/>
        <v>0.9977569748629187</v>
      </c>
      <c r="BH873" s="183">
        <f t="shared" si="105"/>
        <v>6.0458147621789138E-5</v>
      </c>
      <c r="BI873" s="184" t="str">
        <f t="shared" si="106"/>
        <v/>
      </c>
      <c r="BJ873" s="184" t="str">
        <f t="shared" si="102"/>
        <v/>
      </c>
    </row>
    <row r="874" spans="3:62" ht="20.100000000000001" customHeight="1" x14ac:dyDescent="0.25">
      <c r="C874" s="12"/>
      <c r="E874" s="141"/>
      <c r="F874" s="141"/>
      <c r="P874" s="156"/>
      <c r="R874" s="174"/>
      <c r="S874" s="174"/>
      <c r="W874" s="175"/>
      <c r="X874" s="173"/>
      <c r="AC874" s="156">
        <v>145</v>
      </c>
      <c r="AD874" s="150">
        <f t="shared" si="107"/>
        <v>-3.42</v>
      </c>
      <c r="AE874" s="174">
        <f t="shared" si="108"/>
        <v>1.1509834441784845E-3</v>
      </c>
      <c r="AF874" s="174">
        <f t="shared" si="109"/>
        <v>3.1310567858119958E-4</v>
      </c>
      <c r="AG874" s="150">
        <f t="shared" si="114"/>
        <v>1.1509834441784845E-3</v>
      </c>
      <c r="AH874" s="150" t="str">
        <f t="shared" si="115"/>
        <v/>
      </c>
      <c r="AI874" s="150" t="str">
        <f t="shared" si="110"/>
        <v/>
      </c>
      <c r="AJ874" s="173">
        <f t="shared" si="111"/>
        <v>0</v>
      </c>
      <c r="AK874" s="173" t="str">
        <f t="shared" si="112"/>
        <v/>
      </c>
      <c r="AL874" s="173" t="str">
        <f t="shared" si="113"/>
        <v/>
      </c>
      <c r="AM874" s="173"/>
      <c r="AN874" s="173"/>
      <c r="AO874" s="173"/>
      <c r="AP874" s="173"/>
      <c r="AQ874" s="173"/>
      <c r="AR874" s="173"/>
      <c r="AS874" s="173"/>
      <c r="AT874" s="153"/>
      <c r="AU874" s="154"/>
      <c r="AV874" s="153"/>
      <c r="AW874" s="177"/>
      <c r="AX874" s="178"/>
      <c r="AY874" s="179"/>
      <c r="AZ874" s="179"/>
      <c r="BA874" s="180"/>
      <c r="BB874" s="180"/>
      <c r="BC874" s="155"/>
      <c r="BE874" s="156">
        <v>122</v>
      </c>
      <c r="BF874" s="181">
        <f t="shared" si="103"/>
        <v>0.77439999999999887</v>
      </c>
      <c r="BG874" s="182">
        <f t="shared" si="104"/>
        <v>0.99769651671529691</v>
      </c>
      <c r="BH874" s="183">
        <f t="shared" si="105"/>
        <v>6.1523086496650947E-5</v>
      </c>
      <c r="BI874" s="184" t="str">
        <f t="shared" si="106"/>
        <v/>
      </c>
      <c r="BJ874" s="184" t="str">
        <f t="shared" si="102"/>
        <v/>
      </c>
    </row>
    <row r="875" spans="3:62" ht="20.100000000000001" customHeight="1" x14ac:dyDescent="0.25">
      <c r="C875" s="12"/>
      <c r="E875" s="141"/>
      <c r="F875" s="141"/>
      <c r="P875" s="156"/>
      <c r="R875" s="174"/>
      <c r="S875" s="174"/>
      <c r="W875" s="175"/>
      <c r="X875" s="173"/>
      <c r="AC875" s="156">
        <v>146</v>
      </c>
      <c r="AD875" s="150">
        <f t="shared" si="107"/>
        <v>-3.4159999999999999</v>
      </c>
      <c r="AE875" s="174">
        <f t="shared" si="108"/>
        <v>1.1668277547287062E-3</v>
      </c>
      <c r="AF875" s="174">
        <f t="shared" si="109"/>
        <v>3.1774123495215383E-4</v>
      </c>
      <c r="AG875" s="150">
        <f t="shared" si="114"/>
        <v>1.1668277547287062E-3</v>
      </c>
      <c r="AH875" s="150" t="str">
        <f t="shared" si="115"/>
        <v/>
      </c>
      <c r="AI875" s="150" t="str">
        <f t="shared" si="110"/>
        <v/>
      </c>
      <c r="AJ875" s="173">
        <f t="shared" si="111"/>
        <v>0</v>
      </c>
      <c r="AK875" s="173" t="str">
        <f t="shared" si="112"/>
        <v/>
      </c>
      <c r="AL875" s="173" t="str">
        <f t="shared" si="113"/>
        <v/>
      </c>
      <c r="AM875" s="173"/>
      <c r="AN875" s="173"/>
      <c r="AO875" s="173"/>
      <c r="AP875" s="173"/>
      <c r="AQ875" s="173"/>
      <c r="AR875" s="173"/>
      <c r="AS875" s="173"/>
      <c r="AT875" s="153"/>
      <c r="AU875" s="154"/>
      <c r="AV875" s="153"/>
      <c r="AW875" s="177"/>
      <c r="AX875" s="178"/>
      <c r="AY875" s="179"/>
      <c r="AZ875" s="179"/>
      <c r="BA875" s="180"/>
      <c r="BB875" s="180"/>
      <c r="BC875" s="155"/>
      <c r="BE875" s="156">
        <v>123</v>
      </c>
      <c r="BF875" s="181">
        <f t="shared" si="103"/>
        <v>0.78079999999999883</v>
      </c>
      <c r="BG875" s="182">
        <f t="shared" si="104"/>
        <v>0.99763499362880026</v>
      </c>
      <c r="BH875" s="183">
        <f t="shared" si="105"/>
        <v>6.2596181964469366E-5</v>
      </c>
      <c r="BI875" s="184" t="str">
        <f t="shared" si="106"/>
        <v/>
      </c>
      <c r="BJ875" s="184" t="str">
        <f t="shared" si="102"/>
        <v/>
      </c>
    </row>
    <row r="876" spans="3:62" ht="20.100000000000001" customHeight="1" x14ac:dyDescent="0.25">
      <c r="C876" s="12"/>
      <c r="E876" s="141"/>
      <c r="F876" s="141"/>
      <c r="P876" s="156"/>
      <c r="R876" s="174"/>
      <c r="S876" s="174"/>
      <c r="W876" s="175"/>
      <c r="X876" s="173"/>
      <c r="AC876" s="156">
        <v>147</v>
      </c>
      <c r="AD876" s="150">
        <f t="shared" si="107"/>
        <v>-3.4119999999999999</v>
      </c>
      <c r="AE876" s="174">
        <f t="shared" si="108"/>
        <v>1.1828712502108178E-3</v>
      </c>
      <c r="AF876" s="174">
        <f t="shared" si="109"/>
        <v>3.2244056619802088E-4</v>
      </c>
      <c r="AG876" s="150">
        <f t="shared" si="114"/>
        <v>1.1828712502108178E-3</v>
      </c>
      <c r="AH876" s="150" t="str">
        <f t="shared" si="115"/>
        <v/>
      </c>
      <c r="AI876" s="150" t="str">
        <f t="shared" si="110"/>
        <v/>
      </c>
      <c r="AJ876" s="173">
        <f t="shared" si="111"/>
        <v>0</v>
      </c>
      <c r="AK876" s="173" t="str">
        <f t="shared" si="112"/>
        <v/>
      </c>
      <c r="AL876" s="173" t="str">
        <f t="shared" si="113"/>
        <v/>
      </c>
      <c r="AM876" s="173"/>
      <c r="AN876" s="173"/>
      <c r="AO876" s="173"/>
      <c r="AP876" s="173"/>
      <c r="AQ876" s="173"/>
      <c r="AR876" s="173"/>
      <c r="AS876" s="173"/>
      <c r="AT876" s="153"/>
      <c r="AU876" s="154"/>
      <c r="AV876" s="153"/>
      <c r="AW876" s="177"/>
      <c r="AX876" s="178"/>
      <c r="AY876" s="179"/>
      <c r="AZ876" s="179"/>
      <c r="BA876" s="180"/>
      <c r="BB876" s="180"/>
      <c r="BC876" s="155"/>
      <c r="BE876" s="156">
        <v>124</v>
      </c>
      <c r="BF876" s="181">
        <f t="shared" si="103"/>
        <v>0.78719999999999879</v>
      </c>
      <c r="BG876" s="182">
        <f t="shared" si="104"/>
        <v>0.99757239744683579</v>
      </c>
      <c r="BH876" s="183">
        <f t="shared" si="105"/>
        <v>6.3677385038651835E-5</v>
      </c>
      <c r="BI876" s="184" t="str">
        <f t="shared" si="106"/>
        <v/>
      </c>
      <c r="BJ876" s="184" t="str">
        <f t="shared" si="102"/>
        <v/>
      </c>
    </row>
    <row r="877" spans="3:62" ht="20.100000000000001" customHeight="1" x14ac:dyDescent="0.25">
      <c r="C877" s="12"/>
      <c r="E877" s="141"/>
      <c r="F877" s="141"/>
      <c r="P877" s="156"/>
      <c r="R877" s="174"/>
      <c r="S877" s="174"/>
      <c r="W877" s="175"/>
      <c r="X877" s="173"/>
      <c r="AC877" s="156">
        <v>148</v>
      </c>
      <c r="AD877" s="150">
        <f t="shared" si="107"/>
        <v>-3.4079999999999999</v>
      </c>
      <c r="AE877" s="174">
        <f t="shared" si="108"/>
        <v>1.1991161524345093E-3</v>
      </c>
      <c r="AF877" s="174">
        <f t="shared" si="109"/>
        <v>3.2720447349523835E-4</v>
      </c>
      <c r="AG877" s="150">
        <f t="shared" si="114"/>
        <v>1.1991161524345093E-3</v>
      </c>
      <c r="AH877" s="150" t="str">
        <f t="shared" si="115"/>
        <v/>
      </c>
      <c r="AI877" s="150" t="str">
        <f t="shared" si="110"/>
        <v/>
      </c>
      <c r="AJ877" s="173">
        <f t="shared" si="111"/>
        <v>0</v>
      </c>
      <c r="AK877" s="173" t="str">
        <f t="shared" si="112"/>
        <v/>
      </c>
      <c r="AL877" s="173" t="str">
        <f t="shared" si="113"/>
        <v/>
      </c>
      <c r="AM877" s="173"/>
      <c r="AN877" s="173"/>
      <c r="AO877" s="173"/>
      <c r="AP877" s="173"/>
      <c r="AQ877" s="173"/>
      <c r="AR877" s="173"/>
      <c r="AS877" s="173"/>
      <c r="AT877" s="153"/>
      <c r="AU877" s="154"/>
      <c r="AV877" s="153"/>
      <c r="AW877" s="177"/>
      <c r="AX877" s="178"/>
      <c r="AY877" s="179"/>
      <c r="AZ877" s="179"/>
      <c r="BA877" s="180"/>
      <c r="BB877" s="180"/>
      <c r="BC877" s="155"/>
      <c r="BE877" s="156">
        <v>125</v>
      </c>
      <c r="BF877" s="181">
        <f t="shared" si="103"/>
        <v>0.79359999999999875</v>
      </c>
      <c r="BG877" s="182">
        <f t="shared" si="104"/>
        <v>0.99750872006179714</v>
      </c>
      <c r="BH877" s="183">
        <f t="shared" si="105"/>
        <v>6.476664645471697E-5</v>
      </c>
      <c r="BI877" s="184" t="str">
        <f t="shared" si="106"/>
        <v/>
      </c>
      <c r="BJ877" s="184" t="str">
        <f t="shared" si="102"/>
        <v/>
      </c>
    </row>
    <row r="878" spans="3:62" ht="20.100000000000001" customHeight="1" x14ac:dyDescent="0.25">
      <c r="C878" s="12"/>
      <c r="E878" s="141"/>
      <c r="F878" s="141"/>
      <c r="P878" s="156"/>
      <c r="R878" s="174"/>
      <c r="S878" s="174"/>
      <c r="W878" s="175"/>
      <c r="X878" s="173"/>
      <c r="AC878" s="156">
        <v>149</v>
      </c>
      <c r="AD878" s="150">
        <f t="shared" si="107"/>
        <v>-3.4039999999999999</v>
      </c>
      <c r="AE878" s="174">
        <f t="shared" si="108"/>
        <v>1.2155647040067755E-3</v>
      </c>
      <c r="AF878" s="174">
        <f t="shared" si="109"/>
        <v>3.3203376694903073E-4</v>
      </c>
      <c r="AG878" s="150">
        <f t="shared" si="114"/>
        <v>1.2155647040067755E-3</v>
      </c>
      <c r="AH878" s="150" t="str">
        <f t="shared" si="115"/>
        <v/>
      </c>
      <c r="AI878" s="150" t="str">
        <f t="shared" si="110"/>
        <v/>
      </c>
      <c r="AJ878" s="173">
        <f t="shared" si="111"/>
        <v>0</v>
      </c>
      <c r="AK878" s="173" t="str">
        <f t="shared" si="112"/>
        <v/>
      </c>
      <c r="AL878" s="173" t="str">
        <f t="shared" si="113"/>
        <v/>
      </c>
      <c r="AM878" s="173"/>
      <c r="AN878" s="173"/>
      <c r="AO878" s="173"/>
      <c r="AP878" s="173"/>
      <c r="AQ878" s="173"/>
      <c r="AR878" s="173"/>
      <c r="AS878" s="173"/>
      <c r="AT878" s="153"/>
      <c r="AU878" s="154"/>
      <c r="AV878" s="153"/>
      <c r="AW878" s="177"/>
      <c r="AX878" s="178"/>
      <c r="AY878" s="179"/>
      <c r="AZ878" s="179"/>
      <c r="BA878" s="180"/>
      <c r="BB878" s="180"/>
      <c r="BC878" s="155"/>
      <c r="BE878" s="156">
        <v>126</v>
      </c>
      <c r="BF878" s="181">
        <f t="shared" si="103"/>
        <v>0.79999999999999871</v>
      </c>
      <c r="BG878" s="182">
        <f t="shared" si="104"/>
        <v>0.99744395341534242</v>
      </c>
      <c r="BH878" s="183">
        <f t="shared" si="105"/>
        <v>6.5863916680619639E-5</v>
      </c>
      <c r="BI878" s="184" t="str">
        <f t="shared" si="106"/>
        <v/>
      </c>
      <c r="BJ878" s="184" t="str">
        <f t="shared" si="102"/>
        <v/>
      </c>
    </row>
    <row r="879" spans="3:62" ht="20.100000000000001" customHeight="1" x14ac:dyDescent="0.25">
      <c r="C879" s="12"/>
      <c r="E879" s="141"/>
      <c r="F879" s="141"/>
      <c r="P879" s="156"/>
      <c r="R879" s="174"/>
      <c r="S879" s="174"/>
      <c r="W879" s="175"/>
      <c r="X879" s="173"/>
      <c r="AC879" s="156">
        <v>150</v>
      </c>
      <c r="AD879" s="150">
        <f t="shared" si="107"/>
        <v>-3.4</v>
      </c>
      <c r="AE879" s="174">
        <f t="shared" si="108"/>
        <v>1.2322191684730199E-3</v>
      </c>
      <c r="AF879" s="174">
        <f t="shared" si="109"/>
        <v>3.369292656768808E-4</v>
      </c>
      <c r="AG879" s="150">
        <f t="shared" si="114"/>
        <v>1.2322191684730199E-3</v>
      </c>
      <c r="AH879" s="150" t="str">
        <f t="shared" si="115"/>
        <v/>
      </c>
      <c r="AI879" s="150" t="str">
        <f t="shared" si="110"/>
        <v/>
      </c>
      <c r="AJ879" s="173">
        <f t="shared" si="111"/>
        <v>0</v>
      </c>
      <c r="AK879" s="173" t="str">
        <f t="shared" si="112"/>
        <v/>
      </c>
      <c r="AL879" s="173" t="str">
        <f t="shared" si="113"/>
        <v/>
      </c>
      <c r="AM879" s="173"/>
      <c r="AN879" s="173"/>
      <c r="AO879" s="173"/>
      <c r="AP879" s="173"/>
      <c r="AQ879" s="173"/>
      <c r="AR879" s="173"/>
      <c r="AS879" s="173"/>
      <c r="AT879" s="153"/>
      <c r="AU879" s="154"/>
      <c r="AV879" s="153"/>
      <c r="AW879" s="177"/>
      <c r="AX879" s="178"/>
      <c r="AY879" s="179"/>
      <c r="AZ879" s="179"/>
      <c r="BA879" s="180"/>
      <c r="BB879" s="180"/>
      <c r="BC879" s="155"/>
      <c r="BE879" s="156">
        <v>127</v>
      </c>
      <c r="BF879" s="181">
        <f t="shared" si="103"/>
        <v>0.80639999999999867</v>
      </c>
      <c r="BG879" s="182">
        <f t="shared" si="104"/>
        <v>0.9973780894986618</v>
      </c>
      <c r="BH879" s="183">
        <f t="shared" si="105"/>
        <v>6.6969145924189455E-5</v>
      </c>
      <c r="BI879" s="184" t="str">
        <f t="shared" si="106"/>
        <v/>
      </c>
      <c r="BJ879" s="184" t="str">
        <f t="shared" si="102"/>
        <v/>
      </c>
    </row>
    <row r="880" spans="3:62" ht="20.100000000000001" customHeight="1" x14ac:dyDescent="0.25">
      <c r="C880" s="12"/>
      <c r="E880" s="141"/>
      <c r="F880" s="141"/>
      <c r="P880" s="156"/>
      <c r="R880" s="174"/>
      <c r="S880" s="174"/>
      <c r="W880" s="175"/>
      <c r="X880" s="173"/>
      <c r="AC880" s="156">
        <v>151</v>
      </c>
      <c r="AD880" s="150">
        <f t="shared" si="107"/>
        <v>-3.3959999999999999</v>
      </c>
      <c r="AE880" s="174">
        <f t="shared" si="108"/>
        <v>1.2490818304584136E-3</v>
      </c>
      <c r="AF880" s="174">
        <f t="shared" si="109"/>
        <v>3.4189179789256407E-4</v>
      </c>
      <c r="AG880" s="150">
        <f t="shared" si="114"/>
        <v>1.2490818304584136E-3</v>
      </c>
      <c r="AH880" s="150" t="str">
        <f t="shared" si="115"/>
        <v/>
      </c>
      <c r="AI880" s="150" t="str">
        <f t="shared" si="110"/>
        <v/>
      </c>
      <c r="AJ880" s="173">
        <f t="shared" si="111"/>
        <v>0</v>
      </c>
      <c r="AK880" s="173" t="str">
        <f t="shared" si="112"/>
        <v/>
      </c>
      <c r="AL880" s="173" t="str">
        <f t="shared" si="113"/>
        <v/>
      </c>
      <c r="AM880" s="173"/>
      <c r="AN880" s="173"/>
      <c r="AO880" s="173"/>
      <c r="AP880" s="173"/>
      <c r="AQ880" s="173"/>
      <c r="AR880" s="173"/>
      <c r="AS880" s="173"/>
      <c r="AT880" s="153"/>
      <c r="AU880" s="154"/>
      <c r="AV880" s="153"/>
      <c r="AW880" s="177"/>
      <c r="AX880" s="178"/>
      <c r="AY880" s="179"/>
      <c r="AZ880" s="179"/>
      <c r="BA880" s="180"/>
      <c r="BB880" s="180"/>
      <c r="BC880" s="155"/>
      <c r="BE880" s="156">
        <v>128</v>
      </c>
      <c r="BF880" s="181">
        <f t="shared" si="103"/>
        <v>0.81279999999999863</v>
      </c>
      <c r="BG880" s="182">
        <f t="shared" si="104"/>
        <v>0.99731112035273761</v>
      </c>
      <c r="BH880" s="183">
        <f t="shared" si="105"/>
        <v>6.8082284143677896E-5</v>
      </c>
      <c r="BI880" s="184" t="str">
        <f t="shared" si="106"/>
        <v/>
      </c>
      <c r="BJ880" s="184" t="str">
        <f t="shared" si="102"/>
        <v/>
      </c>
    </row>
    <row r="881" spans="3:62" ht="20.100000000000001" customHeight="1" x14ac:dyDescent="0.25">
      <c r="C881" s="12"/>
      <c r="E881" s="141"/>
      <c r="F881" s="141"/>
      <c r="P881" s="156"/>
      <c r="R881" s="174"/>
      <c r="S881" s="174"/>
      <c r="W881" s="175"/>
      <c r="X881" s="173"/>
      <c r="AC881" s="156">
        <v>152</v>
      </c>
      <c r="AD881" s="150">
        <f t="shared" si="107"/>
        <v>-3.3919999999999999</v>
      </c>
      <c r="AE881" s="174">
        <f t="shared" si="108"/>
        <v>1.2661549958094972E-3</v>
      </c>
      <c r="AF881" s="174">
        <f t="shared" si="109"/>
        <v>3.4692220099075317E-4</v>
      </c>
      <c r="AG881" s="150">
        <f t="shared" si="114"/>
        <v>1.2661549958094972E-3</v>
      </c>
      <c r="AH881" s="150" t="str">
        <f t="shared" si="115"/>
        <v/>
      </c>
      <c r="AI881" s="150" t="str">
        <f t="shared" si="110"/>
        <v/>
      </c>
      <c r="AJ881" s="173">
        <f t="shared" si="111"/>
        <v>0</v>
      </c>
      <c r="AK881" s="173" t="str">
        <f t="shared" si="112"/>
        <v/>
      </c>
      <c r="AL881" s="173" t="str">
        <f t="shared" si="113"/>
        <v/>
      </c>
      <c r="AM881" s="173"/>
      <c r="AN881" s="173"/>
      <c r="AO881" s="173"/>
      <c r="AP881" s="173"/>
      <c r="AQ881" s="173"/>
      <c r="AR881" s="173"/>
      <c r="AS881" s="173"/>
      <c r="AT881" s="153"/>
      <c r="AU881" s="154"/>
      <c r="AV881" s="153"/>
      <c r="AW881" s="177"/>
      <c r="AX881" s="178"/>
      <c r="AY881" s="179"/>
      <c r="AZ881" s="179"/>
      <c r="BA881" s="180"/>
      <c r="BB881" s="180"/>
      <c r="BC881" s="155"/>
      <c r="BE881" s="156">
        <v>129</v>
      </c>
      <c r="BF881" s="181">
        <f t="shared" si="103"/>
        <v>0.8191999999999986</v>
      </c>
      <c r="BG881" s="182">
        <f t="shared" si="104"/>
        <v>0.99724303806859393</v>
      </c>
      <c r="BH881" s="183">
        <f t="shared" si="105"/>
        <v>6.9203281055529864E-5</v>
      </c>
      <c r="BI881" s="184" t="str">
        <f t="shared" si="106"/>
        <v/>
      </c>
      <c r="BJ881" s="184" t="str">
        <f t="shared" ref="BJ881:BJ944" si="116">IF($BG881&lt;(1-$BC$765),$BH881,"")</f>
        <v/>
      </c>
    </row>
    <row r="882" spans="3:62" ht="20.100000000000001" customHeight="1" x14ac:dyDescent="0.25">
      <c r="C882" s="12"/>
      <c r="E882" s="141"/>
      <c r="F882" s="141"/>
      <c r="P882" s="156"/>
      <c r="R882" s="174"/>
      <c r="S882" s="174"/>
      <c r="W882" s="175"/>
      <c r="X882" s="173"/>
      <c r="AC882" s="156">
        <v>153</v>
      </c>
      <c r="AD882" s="150">
        <f t="shared" si="107"/>
        <v>-3.3879999999999999</v>
      </c>
      <c r="AE882" s="174">
        <f t="shared" si="108"/>
        <v>1.2834409917360089E-3</v>
      </c>
      <c r="AF882" s="174">
        <f t="shared" si="109"/>
        <v>3.5202132163218437E-4</v>
      </c>
      <c r="AG882" s="150">
        <f t="shared" si="114"/>
        <v>1.2834409917360089E-3</v>
      </c>
      <c r="AH882" s="150" t="str">
        <f t="shared" si="115"/>
        <v/>
      </c>
      <c r="AI882" s="150" t="str">
        <f t="shared" si="110"/>
        <v/>
      </c>
      <c r="AJ882" s="173">
        <f t="shared" si="111"/>
        <v>0</v>
      </c>
      <c r="AK882" s="173" t="str">
        <f t="shared" si="112"/>
        <v/>
      </c>
      <c r="AL882" s="173" t="str">
        <f t="shared" si="113"/>
        <v/>
      </c>
      <c r="AM882" s="173"/>
      <c r="AN882" s="173"/>
      <c r="AO882" s="173"/>
      <c r="AP882" s="173"/>
      <c r="AQ882" s="173"/>
      <c r="AR882" s="173"/>
      <c r="AS882" s="173"/>
      <c r="AT882" s="153"/>
      <c r="AU882" s="154"/>
      <c r="AV882" s="153"/>
      <c r="AW882" s="177"/>
      <c r="AX882" s="178"/>
      <c r="AY882" s="179"/>
      <c r="AZ882" s="179"/>
      <c r="BA882" s="180"/>
      <c r="BB882" s="180"/>
      <c r="BC882" s="155"/>
      <c r="BE882" s="156">
        <v>130</v>
      </c>
      <c r="BF882" s="181">
        <f t="shared" ref="BF882:BF945" si="117">BF881+$BI$750</f>
        <v>0.82559999999999856</v>
      </c>
      <c r="BG882" s="182">
        <f t="shared" ref="BG882:BG945" si="118">_xlfn.CHISQ.DIST.RT(BF882,7)</f>
        <v>0.9971738347875384</v>
      </c>
      <c r="BH882" s="183">
        <f t="shared" ref="BH882:BH945" si="119">BG882-BG883</f>
        <v>7.0332086143376493E-5</v>
      </c>
      <c r="BI882" s="184" t="str">
        <f t="shared" ref="BI882:BI945" si="120">IF(BG882&lt;(1-$BC$757),BH882,"")</f>
        <v/>
      </c>
      <c r="BJ882" s="184" t="str">
        <f t="shared" si="116"/>
        <v/>
      </c>
    </row>
    <row r="883" spans="3:62" ht="20.100000000000001" customHeight="1" x14ac:dyDescent="0.25">
      <c r="C883" s="12"/>
      <c r="E883" s="141"/>
      <c r="F883" s="141"/>
      <c r="P883" s="156"/>
      <c r="R883" s="174"/>
      <c r="S883" s="174"/>
      <c r="W883" s="175"/>
      <c r="X883" s="173"/>
      <c r="AC883" s="156">
        <v>154</v>
      </c>
      <c r="AD883" s="150">
        <f t="shared" si="107"/>
        <v>-3.3839999999999999</v>
      </c>
      <c r="AE883" s="174">
        <f t="shared" si="108"/>
        <v>1.3009421669529307E-3</v>
      </c>
      <c r="AF883" s="174">
        <f t="shared" si="109"/>
        <v>3.5719001582939906E-4</v>
      </c>
      <c r="AG883" s="150">
        <f t="shared" si="114"/>
        <v>1.3009421669529307E-3</v>
      </c>
      <c r="AH883" s="150" t="str">
        <f t="shared" si="115"/>
        <v/>
      </c>
      <c r="AI883" s="150" t="str">
        <f t="shared" si="110"/>
        <v/>
      </c>
      <c r="AJ883" s="173">
        <f t="shared" si="111"/>
        <v>0</v>
      </c>
      <c r="AK883" s="173" t="str">
        <f t="shared" si="112"/>
        <v/>
      </c>
      <c r="AL883" s="173" t="str">
        <f t="shared" si="113"/>
        <v/>
      </c>
      <c r="AM883" s="173"/>
      <c r="AN883" s="173"/>
      <c r="AO883" s="173"/>
      <c r="AP883" s="173"/>
      <c r="AQ883" s="173"/>
      <c r="AR883" s="173"/>
      <c r="AS883" s="173"/>
      <c r="AT883" s="153"/>
      <c r="AU883" s="154"/>
      <c r="AV883" s="153"/>
      <c r="AW883" s="177"/>
      <c r="AX883" s="178"/>
      <c r="AY883" s="179"/>
      <c r="AZ883" s="179"/>
      <c r="BA883" s="180"/>
      <c r="BB883" s="180"/>
      <c r="BC883" s="155"/>
      <c r="BE883" s="156">
        <v>131</v>
      </c>
      <c r="BF883" s="181">
        <f t="shared" si="117"/>
        <v>0.83199999999999852</v>
      </c>
      <c r="BG883" s="182">
        <f t="shared" si="118"/>
        <v>0.99710350270139503</v>
      </c>
      <c r="BH883" s="183">
        <f t="shared" si="119"/>
        <v>7.1468648666805912E-5</v>
      </c>
      <c r="BI883" s="184" t="str">
        <f t="shared" si="120"/>
        <v/>
      </c>
      <c r="BJ883" s="184" t="str">
        <f t="shared" si="116"/>
        <v/>
      </c>
    </row>
    <row r="884" spans="3:62" ht="20.100000000000001" customHeight="1" x14ac:dyDescent="0.25">
      <c r="C884" s="12"/>
      <c r="E884" s="141"/>
      <c r="F884" s="141"/>
      <c r="P884" s="156"/>
      <c r="R884" s="174"/>
      <c r="S884" s="174"/>
      <c r="W884" s="175"/>
      <c r="X884" s="173"/>
      <c r="AC884" s="156">
        <v>155</v>
      </c>
      <c r="AD884" s="150">
        <f t="shared" si="107"/>
        <v>-3.38</v>
      </c>
      <c r="AE884" s="174">
        <f t="shared" si="108"/>
        <v>1.3186608918227423E-3</v>
      </c>
      <c r="AF884" s="174">
        <f t="shared" si="109"/>
        <v>3.6242914903304382E-4</v>
      </c>
      <c r="AG884" s="150">
        <f t="shared" si="114"/>
        <v>1.3186608918227423E-3</v>
      </c>
      <c r="AH884" s="150" t="str">
        <f t="shared" si="115"/>
        <v/>
      </c>
      <c r="AI884" s="150" t="str">
        <f t="shared" si="110"/>
        <v/>
      </c>
      <c r="AJ884" s="173">
        <f t="shared" si="111"/>
        <v>0</v>
      </c>
      <c r="AK884" s="173" t="str">
        <f t="shared" si="112"/>
        <v/>
      </c>
      <c r="AL884" s="173" t="str">
        <f t="shared" si="113"/>
        <v/>
      </c>
      <c r="AM884" s="173"/>
      <c r="AN884" s="173"/>
      <c r="AO884" s="173"/>
      <c r="AP884" s="173"/>
      <c r="AQ884" s="173"/>
      <c r="AR884" s="173"/>
      <c r="AS884" s="173"/>
      <c r="AT884" s="153"/>
      <c r="AU884" s="154"/>
      <c r="AV884" s="153"/>
      <c r="AW884" s="177"/>
      <c r="AX884" s="178"/>
      <c r="AY884" s="179"/>
      <c r="AZ884" s="179"/>
      <c r="BA884" s="180"/>
      <c r="BB884" s="180"/>
      <c r="BC884" s="155"/>
      <c r="BE884" s="156">
        <v>132</v>
      </c>
      <c r="BF884" s="181">
        <f t="shared" si="117"/>
        <v>0.83839999999999848</v>
      </c>
      <c r="BG884" s="182">
        <f t="shared" si="118"/>
        <v>0.99703203405272822</v>
      </c>
      <c r="BH884" s="183">
        <f t="shared" si="119"/>
        <v>7.2612917669245824E-5</v>
      </c>
      <c r="BI884" s="184" t="str">
        <f t="shared" si="120"/>
        <v/>
      </c>
      <c r="BJ884" s="184" t="str">
        <f t="shared" si="116"/>
        <v/>
      </c>
    </row>
    <row r="885" spans="3:62" ht="20.100000000000001" customHeight="1" x14ac:dyDescent="0.25">
      <c r="C885" s="12"/>
      <c r="E885" s="141"/>
      <c r="F885" s="141"/>
      <c r="P885" s="156"/>
      <c r="R885" s="174"/>
      <c r="S885" s="174"/>
      <c r="W885" s="175"/>
      <c r="X885" s="173"/>
      <c r="AC885" s="156">
        <v>156</v>
      </c>
      <c r="AD885" s="150">
        <f t="shared" si="107"/>
        <v>-3.3759999999999999</v>
      </c>
      <c r="AE885" s="174">
        <f t="shared" si="108"/>
        <v>1.3365995584978788E-3</v>
      </c>
      <c r="AF885" s="174">
        <f t="shared" si="109"/>
        <v>3.6773959621874718E-4</v>
      </c>
      <c r="AG885" s="150">
        <f t="shared" si="114"/>
        <v>1.3365995584978788E-3</v>
      </c>
      <c r="AH885" s="150" t="str">
        <f t="shared" si="115"/>
        <v/>
      </c>
      <c r="AI885" s="150" t="str">
        <f t="shared" si="110"/>
        <v/>
      </c>
      <c r="AJ885" s="173">
        <f t="shared" si="111"/>
        <v>0</v>
      </c>
      <c r="AK885" s="173" t="str">
        <f t="shared" si="112"/>
        <v/>
      </c>
      <c r="AL885" s="173" t="str">
        <f t="shared" si="113"/>
        <v/>
      </c>
      <c r="AM885" s="173"/>
      <c r="AN885" s="173"/>
      <c r="AO885" s="173"/>
      <c r="AP885" s="173"/>
      <c r="AQ885" s="173"/>
      <c r="AR885" s="173"/>
      <c r="AS885" s="173"/>
      <c r="AT885" s="153"/>
      <c r="AU885" s="154"/>
      <c r="AV885" s="153"/>
      <c r="AW885" s="177"/>
      <c r="AX885" s="178"/>
      <c r="AY885" s="179"/>
      <c r="AZ885" s="179"/>
      <c r="BA885" s="180"/>
      <c r="BB885" s="180"/>
      <c r="BC885" s="155"/>
      <c r="BE885" s="156">
        <v>133</v>
      </c>
      <c r="BF885" s="181">
        <f t="shared" si="117"/>
        <v>0.84479999999999844</v>
      </c>
      <c r="BG885" s="182">
        <f t="shared" si="118"/>
        <v>0.99695942113505898</v>
      </c>
      <c r="BH885" s="183">
        <f t="shared" si="119"/>
        <v>7.3764841985957119E-5</v>
      </c>
      <c r="BI885" s="184" t="str">
        <f t="shared" si="120"/>
        <v/>
      </c>
      <c r="BJ885" s="184" t="str">
        <f t="shared" si="116"/>
        <v/>
      </c>
    </row>
    <row r="886" spans="3:62" ht="20.100000000000001" customHeight="1" x14ac:dyDescent="0.25">
      <c r="C886" s="12"/>
      <c r="E886" s="141"/>
      <c r="F886" s="141"/>
      <c r="P886" s="156"/>
      <c r="R886" s="174"/>
      <c r="S886" s="174"/>
      <c r="W886" s="175"/>
      <c r="X886" s="173"/>
      <c r="AC886" s="156">
        <v>157</v>
      </c>
      <c r="AD886" s="150">
        <f t="shared" si="107"/>
        <v>-3.3719999999999999</v>
      </c>
      <c r="AE886" s="174">
        <f t="shared" si="108"/>
        <v>1.3547605810633695E-3</v>
      </c>
      <c r="AF886" s="174">
        <f t="shared" si="109"/>
        <v>3.7312224197456629E-4</v>
      </c>
      <c r="AG886" s="150">
        <f t="shared" si="114"/>
        <v>1.3547605810633695E-3</v>
      </c>
      <c r="AH886" s="150" t="str">
        <f t="shared" si="115"/>
        <v/>
      </c>
      <c r="AI886" s="150" t="str">
        <f t="shared" si="110"/>
        <v/>
      </c>
      <c r="AJ886" s="173">
        <f t="shared" si="111"/>
        <v>0</v>
      </c>
      <c r="AK886" s="173" t="str">
        <f t="shared" si="112"/>
        <v/>
      </c>
      <c r="AL886" s="173" t="str">
        <f t="shared" si="113"/>
        <v/>
      </c>
      <c r="AM886" s="173"/>
      <c r="AN886" s="173"/>
      <c r="AO886" s="173"/>
      <c r="AP886" s="173"/>
      <c r="AQ886" s="173"/>
      <c r="AR886" s="173"/>
      <c r="AS886" s="173"/>
      <c r="AT886" s="153"/>
      <c r="AU886" s="154"/>
      <c r="AV886" s="153"/>
      <c r="AW886" s="177"/>
      <c r="AX886" s="178"/>
      <c r="AY886" s="179"/>
      <c r="AZ886" s="179"/>
      <c r="BA886" s="180"/>
      <c r="BB886" s="180"/>
      <c r="BC886" s="155"/>
      <c r="BE886" s="156">
        <v>134</v>
      </c>
      <c r="BF886" s="181">
        <f t="shared" si="117"/>
        <v>0.8511999999999984</v>
      </c>
      <c r="BG886" s="182">
        <f t="shared" si="118"/>
        <v>0.99688565629307302</v>
      </c>
      <c r="BH886" s="183">
        <f t="shared" si="119"/>
        <v>7.4924370252471562E-5</v>
      </c>
      <c r="BI886" s="184" t="str">
        <f t="shared" si="120"/>
        <v/>
      </c>
      <c r="BJ886" s="184" t="str">
        <f t="shared" si="116"/>
        <v/>
      </c>
    </row>
    <row r="887" spans="3:62" ht="20.100000000000001" customHeight="1" x14ac:dyDescent="0.25">
      <c r="C887" s="12"/>
      <c r="E887" s="141"/>
      <c r="F887" s="141"/>
      <c r="P887" s="156"/>
      <c r="R887" s="174"/>
      <c r="S887" s="174"/>
      <c r="W887" s="175"/>
      <c r="X887" s="173"/>
      <c r="AC887" s="156">
        <v>158</v>
      </c>
      <c r="AD887" s="150">
        <f t="shared" si="107"/>
        <v>-3.3679999999999999</v>
      </c>
      <c r="AE887" s="174">
        <f t="shared" si="108"/>
        <v>1.3731463956796505E-3</v>
      </c>
      <c r="AF887" s="174">
        <f t="shared" si="109"/>
        <v>3.7857798058900047E-4</v>
      </c>
      <c r="AG887" s="150">
        <f t="shared" si="114"/>
        <v>1.3731463956796505E-3</v>
      </c>
      <c r="AH887" s="150" t="str">
        <f t="shared" si="115"/>
        <v/>
      </c>
      <c r="AI887" s="150" t="str">
        <f t="shared" si="110"/>
        <v/>
      </c>
      <c r="AJ887" s="173">
        <f t="shared" si="111"/>
        <v>0</v>
      </c>
      <c r="AK887" s="173" t="str">
        <f t="shared" si="112"/>
        <v/>
      </c>
      <c r="AL887" s="173" t="str">
        <f t="shared" si="113"/>
        <v/>
      </c>
      <c r="AM887" s="173"/>
      <c r="AN887" s="173"/>
      <c r="AO887" s="173"/>
      <c r="AP887" s="173"/>
      <c r="AQ887" s="173"/>
      <c r="AR887" s="173"/>
      <c r="AS887" s="173"/>
      <c r="AT887" s="153"/>
      <c r="AU887" s="154"/>
      <c r="AV887" s="153"/>
      <c r="AW887" s="177"/>
      <c r="AX887" s="178"/>
      <c r="AY887" s="179"/>
      <c r="AZ887" s="179"/>
      <c r="BA887" s="180"/>
      <c r="BB887" s="180"/>
      <c r="BC887" s="155"/>
      <c r="BE887" s="156">
        <v>135</v>
      </c>
      <c r="BF887" s="181">
        <f t="shared" si="117"/>
        <v>0.85759999999999836</v>
      </c>
      <c r="BG887" s="182">
        <f t="shared" si="118"/>
        <v>0.99681073192282055</v>
      </c>
      <c r="BH887" s="183">
        <f t="shared" si="119"/>
        <v>7.6091450912585401E-5</v>
      </c>
      <c r="BI887" s="184" t="str">
        <f t="shared" si="120"/>
        <v/>
      </c>
      <c r="BJ887" s="184" t="str">
        <f t="shared" si="116"/>
        <v/>
      </c>
    </row>
    <row r="888" spans="3:62" ht="20.100000000000001" customHeight="1" x14ac:dyDescent="0.25">
      <c r="C888" s="12"/>
      <c r="E888" s="141"/>
      <c r="F888" s="141"/>
      <c r="P888" s="156"/>
      <c r="R888" s="174"/>
      <c r="S888" s="174"/>
      <c r="W888" s="175"/>
      <c r="X888" s="173"/>
      <c r="AC888" s="156">
        <v>159</v>
      </c>
      <c r="AD888" s="150">
        <f t="shared" si="107"/>
        <v>-3.3639999999999999</v>
      </c>
      <c r="AE888" s="174">
        <f t="shared" si="108"/>
        <v>1.3917594607255424E-3</v>
      </c>
      <c r="AF888" s="174">
        <f t="shared" si="109"/>
        <v>3.8410771613958217E-4</v>
      </c>
      <c r="AG888" s="150">
        <f t="shared" si="114"/>
        <v>1.3917594607255424E-3</v>
      </c>
      <c r="AH888" s="150" t="str">
        <f t="shared" si="115"/>
        <v/>
      </c>
      <c r="AI888" s="150" t="str">
        <f t="shared" si="110"/>
        <v/>
      </c>
      <c r="AJ888" s="173">
        <f t="shared" si="111"/>
        <v>0</v>
      </c>
      <c r="AK888" s="173" t="str">
        <f t="shared" si="112"/>
        <v/>
      </c>
      <c r="AL888" s="173" t="str">
        <f t="shared" si="113"/>
        <v/>
      </c>
      <c r="AM888" s="173"/>
      <c r="AN888" s="173"/>
      <c r="AO888" s="173"/>
      <c r="AP888" s="173"/>
      <c r="AQ888" s="173"/>
      <c r="AR888" s="173"/>
      <c r="AS888" s="173"/>
      <c r="AT888" s="153"/>
      <c r="AU888" s="154"/>
      <c r="AV888" s="153"/>
      <c r="AW888" s="177"/>
      <c r="AX888" s="178"/>
      <c r="AY888" s="179"/>
      <c r="AZ888" s="179"/>
      <c r="BA888" s="180"/>
      <c r="BB888" s="180"/>
      <c r="BC888" s="155"/>
      <c r="BE888" s="156">
        <v>136</v>
      </c>
      <c r="BF888" s="181">
        <f t="shared" si="117"/>
        <v>0.86399999999999832</v>
      </c>
      <c r="BG888" s="182">
        <f t="shared" si="118"/>
        <v>0.99673464047190796</v>
      </c>
      <c r="BH888" s="183">
        <f t="shared" si="119"/>
        <v>7.7266032225242753E-5</v>
      </c>
      <c r="BI888" s="184" t="str">
        <f t="shared" si="120"/>
        <v/>
      </c>
      <c r="BJ888" s="184" t="str">
        <f t="shared" si="116"/>
        <v/>
      </c>
    </row>
    <row r="889" spans="3:62" ht="20.100000000000001" customHeight="1" x14ac:dyDescent="0.25">
      <c r="C889" s="12"/>
      <c r="E889" s="141"/>
      <c r="F889" s="141"/>
      <c r="P889" s="156"/>
      <c r="R889" s="174"/>
      <c r="S889" s="174"/>
      <c r="W889" s="175"/>
      <c r="X889" s="173"/>
      <c r="AC889" s="156">
        <v>160</v>
      </c>
      <c r="AD889" s="150">
        <f t="shared" si="107"/>
        <v>-3.36</v>
      </c>
      <c r="AE889" s="174">
        <f t="shared" si="108"/>
        <v>1.4106022569413848E-3</v>
      </c>
      <c r="AF889" s="174">
        <f t="shared" si="109"/>
        <v>3.8971236258203158E-4</v>
      </c>
      <c r="AG889" s="150">
        <f t="shared" si="114"/>
        <v>1.4106022569413848E-3</v>
      </c>
      <c r="AH889" s="150" t="str">
        <f t="shared" si="115"/>
        <v/>
      </c>
      <c r="AI889" s="150" t="str">
        <f t="shared" si="110"/>
        <v/>
      </c>
      <c r="AJ889" s="173">
        <f t="shared" si="111"/>
        <v>0</v>
      </c>
      <c r="AK889" s="173" t="str">
        <f t="shared" si="112"/>
        <v/>
      </c>
      <c r="AL889" s="173" t="str">
        <f t="shared" si="113"/>
        <v/>
      </c>
      <c r="AM889" s="173"/>
      <c r="AN889" s="173"/>
      <c r="AO889" s="173"/>
      <c r="AP889" s="173"/>
      <c r="AQ889" s="173"/>
      <c r="AR889" s="173"/>
      <c r="AS889" s="173"/>
      <c r="AT889" s="153"/>
      <c r="AU889" s="154"/>
      <c r="AV889" s="153"/>
      <c r="AW889" s="177"/>
      <c r="AX889" s="178"/>
      <c r="AY889" s="179"/>
      <c r="AZ889" s="179"/>
      <c r="BA889" s="180"/>
      <c r="BB889" s="180"/>
      <c r="BC889" s="155"/>
      <c r="BE889" s="156">
        <v>137</v>
      </c>
      <c r="BF889" s="181">
        <f t="shared" si="117"/>
        <v>0.87039999999999829</v>
      </c>
      <c r="BG889" s="182">
        <f t="shared" si="118"/>
        <v>0.99665737443968272</v>
      </c>
      <c r="BH889" s="183">
        <f t="shared" si="119"/>
        <v>7.8448062272307162E-5</v>
      </c>
      <c r="BI889" s="184" t="str">
        <f t="shared" si="120"/>
        <v/>
      </c>
      <c r="BJ889" s="184" t="str">
        <f t="shared" si="116"/>
        <v/>
      </c>
    </row>
    <row r="890" spans="3:62" ht="20.100000000000001" customHeight="1" x14ac:dyDescent="0.25">
      <c r="C890" s="12"/>
      <c r="E890" s="141"/>
      <c r="F890" s="141"/>
      <c r="P890" s="156"/>
      <c r="R890" s="174"/>
      <c r="S890" s="174"/>
      <c r="W890" s="175"/>
      <c r="X890" s="173"/>
      <c r="AC890" s="156">
        <v>161</v>
      </c>
      <c r="AD890" s="150">
        <f t="shared" si="107"/>
        <v>-3.3559999999999999</v>
      </c>
      <c r="AE890" s="174">
        <f t="shared" si="108"/>
        <v>1.4296772875723026E-3</v>
      </c>
      <c r="AF890" s="174">
        <f t="shared" si="109"/>
        <v>3.9539284383999397E-4</v>
      </c>
      <c r="AG890" s="150">
        <f t="shared" si="114"/>
        <v>1.4296772875723026E-3</v>
      </c>
      <c r="AH890" s="150" t="str">
        <f t="shared" si="115"/>
        <v/>
      </c>
      <c r="AI890" s="150" t="str">
        <f t="shared" si="110"/>
        <v/>
      </c>
      <c r="AJ890" s="173">
        <f t="shared" si="111"/>
        <v>0</v>
      </c>
      <c r="AK890" s="173" t="str">
        <f t="shared" si="112"/>
        <v/>
      </c>
      <c r="AL890" s="173" t="str">
        <f t="shared" si="113"/>
        <v/>
      </c>
      <c r="AM890" s="173"/>
      <c r="AN890" s="173"/>
      <c r="AO890" s="173"/>
      <c r="AP890" s="173"/>
      <c r="AQ890" s="173"/>
      <c r="AR890" s="173"/>
      <c r="AS890" s="173"/>
      <c r="AT890" s="153"/>
      <c r="AU890" s="154"/>
      <c r="AV890" s="153"/>
      <c r="AW890" s="177"/>
      <c r="AX890" s="178"/>
      <c r="AY890" s="179"/>
      <c r="AZ890" s="179"/>
      <c r="BA890" s="180"/>
      <c r="BB890" s="180"/>
      <c r="BC890" s="155"/>
      <c r="BE890" s="156">
        <v>138</v>
      </c>
      <c r="BF890" s="181">
        <f t="shared" si="117"/>
        <v>0.87679999999999825</v>
      </c>
      <c r="BG890" s="182">
        <f t="shared" si="118"/>
        <v>0.99657892637741041</v>
      </c>
      <c r="BH890" s="183">
        <f t="shared" si="119"/>
        <v>7.9637488966999292E-5</v>
      </c>
      <c r="BI890" s="184" t="str">
        <f t="shared" si="120"/>
        <v/>
      </c>
      <c r="BJ890" s="184" t="str">
        <f t="shared" si="116"/>
        <v/>
      </c>
    </row>
    <row r="891" spans="3:62" ht="20.100000000000001" customHeight="1" x14ac:dyDescent="0.25">
      <c r="C891" s="12"/>
      <c r="E891" s="141"/>
      <c r="F891" s="141"/>
      <c r="P891" s="156"/>
      <c r="R891" s="174"/>
      <c r="S891" s="174"/>
      <c r="W891" s="175"/>
      <c r="X891" s="173"/>
      <c r="AC891" s="156">
        <v>162</v>
      </c>
      <c r="AD891" s="150">
        <f t="shared" si="107"/>
        <v>-3.3519999999999999</v>
      </c>
      <c r="AE891" s="174">
        <f t="shared" si="108"/>
        <v>1.4489870785116081E-3</v>
      </c>
      <c r="AF891" s="174">
        <f t="shared" si="109"/>
        <v>4.0115009389534107E-4</v>
      </c>
      <c r="AG891" s="150">
        <f t="shared" si="114"/>
        <v>1.4489870785116081E-3</v>
      </c>
      <c r="AH891" s="150" t="str">
        <f t="shared" si="115"/>
        <v/>
      </c>
      <c r="AI891" s="150" t="str">
        <f t="shared" si="110"/>
        <v/>
      </c>
      <c r="AJ891" s="173">
        <f t="shared" si="111"/>
        <v>0</v>
      </c>
      <c r="AK891" s="173" t="str">
        <f t="shared" si="112"/>
        <v/>
      </c>
      <c r="AL891" s="173" t="str">
        <f t="shared" si="113"/>
        <v/>
      </c>
      <c r="AM891" s="173"/>
      <c r="AN891" s="173"/>
      <c r="AO891" s="173"/>
      <c r="AP891" s="173"/>
      <c r="AQ891" s="173"/>
      <c r="AR891" s="173"/>
      <c r="AS891" s="173"/>
      <c r="AT891" s="153"/>
      <c r="AU891" s="154"/>
      <c r="AV891" s="153"/>
      <c r="AW891" s="177"/>
      <c r="AX891" s="178"/>
      <c r="AY891" s="179"/>
      <c r="AZ891" s="179"/>
      <c r="BA891" s="180"/>
      <c r="BB891" s="180"/>
      <c r="BC891" s="155"/>
      <c r="BE891" s="156">
        <v>139</v>
      </c>
      <c r="BF891" s="181">
        <f t="shared" si="117"/>
        <v>0.88319999999999821</v>
      </c>
      <c r="BG891" s="182">
        <f t="shared" si="118"/>
        <v>0.99649928888844341</v>
      </c>
      <c r="BH891" s="183">
        <f t="shared" si="119"/>
        <v>8.0834260059781116E-5</v>
      </c>
      <c r="BI891" s="184" t="str">
        <f t="shared" si="120"/>
        <v/>
      </c>
      <c r="BJ891" s="184" t="str">
        <f t="shared" si="116"/>
        <v/>
      </c>
    </row>
    <row r="892" spans="3:62" ht="20.100000000000001" customHeight="1" x14ac:dyDescent="0.25">
      <c r="C892" s="12"/>
      <c r="E892" s="141"/>
      <c r="F892" s="141"/>
      <c r="P892" s="156"/>
      <c r="R892" s="174"/>
      <c r="S892" s="174"/>
      <c r="W892" s="175"/>
      <c r="X892" s="173"/>
      <c r="AC892" s="156">
        <v>163</v>
      </c>
      <c r="AD892" s="150">
        <f t="shared" si="107"/>
        <v>-3.3479999999999999</v>
      </c>
      <c r="AE892" s="174">
        <f t="shared" si="108"/>
        <v>1.4685341784443158E-3</v>
      </c>
      <c r="AF892" s="174">
        <f t="shared" si="109"/>
        <v>4.0698505687905789E-4</v>
      </c>
      <c r="AG892" s="150">
        <f t="shared" si="114"/>
        <v>1.4685341784443158E-3</v>
      </c>
      <c r="AH892" s="150" t="str">
        <f t="shared" si="115"/>
        <v/>
      </c>
      <c r="AI892" s="150" t="str">
        <f t="shared" si="110"/>
        <v/>
      </c>
      <c r="AJ892" s="173">
        <f t="shared" si="111"/>
        <v>0</v>
      </c>
      <c r="AK892" s="173" t="str">
        <f t="shared" si="112"/>
        <v/>
      </c>
      <c r="AL892" s="173" t="str">
        <f t="shared" si="113"/>
        <v/>
      </c>
      <c r="AM892" s="173"/>
      <c r="AN892" s="173"/>
      <c r="AO892" s="173"/>
      <c r="AP892" s="173"/>
      <c r="AQ892" s="173"/>
      <c r="AR892" s="173"/>
      <c r="AS892" s="173"/>
      <c r="AT892" s="153"/>
      <c r="AU892" s="154"/>
      <c r="AV892" s="153"/>
      <c r="AW892" s="177"/>
      <c r="AX892" s="178"/>
      <c r="AY892" s="179"/>
      <c r="AZ892" s="179"/>
      <c r="BA892" s="180"/>
      <c r="BB892" s="180"/>
      <c r="BC892" s="155"/>
      <c r="BE892" s="156">
        <v>140</v>
      </c>
      <c r="BF892" s="181">
        <f t="shared" si="117"/>
        <v>0.88959999999999817</v>
      </c>
      <c r="BG892" s="182">
        <f t="shared" si="118"/>
        <v>0.99641845462838363</v>
      </c>
      <c r="BH892" s="183">
        <f t="shared" si="119"/>
        <v>8.2038323146016445E-5</v>
      </c>
      <c r="BI892" s="184" t="str">
        <f t="shared" si="120"/>
        <v/>
      </c>
      <c r="BJ892" s="184" t="str">
        <f t="shared" si="116"/>
        <v/>
      </c>
    </row>
    <row r="893" spans="3:62" ht="20.100000000000001" customHeight="1" x14ac:dyDescent="0.25">
      <c r="C893" s="12"/>
      <c r="E893" s="141"/>
      <c r="F893" s="141"/>
      <c r="P893" s="156"/>
      <c r="R893" s="174"/>
      <c r="S893" s="174"/>
      <c r="W893" s="175"/>
      <c r="X893" s="173"/>
      <c r="AC893" s="156">
        <v>164</v>
      </c>
      <c r="AD893" s="150">
        <f t="shared" si="107"/>
        <v>-3.3439999999999999</v>
      </c>
      <c r="AE893" s="174">
        <f t="shared" si="108"/>
        <v>1.4883211589907608E-3</v>
      </c>
      <c r="AF893" s="174">
        <f t="shared" si="109"/>
        <v>4.1289868716268849E-4</v>
      </c>
      <c r="AG893" s="150">
        <f t="shared" si="114"/>
        <v>1.4883211589907608E-3</v>
      </c>
      <c r="AH893" s="150" t="str">
        <f t="shared" si="115"/>
        <v/>
      </c>
      <c r="AI893" s="150" t="str">
        <f t="shared" si="110"/>
        <v/>
      </c>
      <c r="AJ893" s="173">
        <f t="shared" si="111"/>
        <v>0</v>
      </c>
      <c r="AK893" s="173" t="str">
        <f t="shared" si="112"/>
        <v/>
      </c>
      <c r="AL893" s="173" t="str">
        <f t="shared" si="113"/>
        <v/>
      </c>
      <c r="AM893" s="173"/>
      <c r="AN893" s="173"/>
      <c r="AO893" s="173"/>
      <c r="AP893" s="173"/>
      <c r="AQ893" s="173"/>
      <c r="AR893" s="173"/>
      <c r="AS893" s="173"/>
      <c r="AT893" s="153"/>
      <c r="AU893" s="154"/>
      <c r="AV893" s="153"/>
      <c r="AW893" s="177"/>
      <c r="AX893" s="178"/>
      <c r="AY893" s="179"/>
      <c r="AZ893" s="179"/>
      <c r="BA893" s="180"/>
      <c r="BB893" s="180"/>
      <c r="BC893" s="155"/>
      <c r="BE893" s="156">
        <v>141</v>
      </c>
      <c r="BF893" s="181">
        <f t="shared" si="117"/>
        <v>0.89599999999999813</v>
      </c>
      <c r="BG893" s="182">
        <f t="shared" si="118"/>
        <v>0.99633641630523762</v>
      </c>
      <c r="BH893" s="183">
        <f t="shared" si="119"/>
        <v>8.3249625673409433E-5</v>
      </c>
      <c r="BI893" s="184" t="str">
        <f t="shared" si="120"/>
        <v/>
      </c>
      <c r="BJ893" s="184" t="str">
        <f t="shared" si="116"/>
        <v/>
      </c>
    </row>
    <row r="894" spans="3:62" ht="20.100000000000001" customHeight="1" x14ac:dyDescent="0.25">
      <c r="C894" s="12"/>
      <c r="E894" s="141"/>
      <c r="F894" s="141"/>
      <c r="P894" s="156"/>
      <c r="R894" s="174"/>
      <c r="S894" s="174"/>
      <c r="W894" s="175"/>
      <c r="X894" s="173"/>
      <c r="AC894" s="156">
        <v>165</v>
      </c>
      <c r="AD894" s="150">
        <f t="shared" si="107"/>
        <v>-3.34</v>
      </c>
      <c r="AE894" s="174">
        <f t="shared" si="108"/>
        <v>1.5083506148503073E-3</v>
      </c>
      <c r="AF894" s="174">
        <f t="shared" si="109"/>
        <v>4.1889194945036979E-4</v>
      </c>
      <c r="AG894" s="150">
        <f t="shared" si="114"/>
        <v>1.5083506148503073E-3</v>
      </c>
      <c r="AH894" s="150" t="str">
        <f t="shared" si="115"/>
        <v/>
      </c>
      <c r="AI894" s="150" t="str">
        <f t="shared" si="110"/>
        <v/>
      </c>
      <c r="AJ894" s="173">
        <f t="shared" si="111"/>
        <v>0</v>
      </c>
      <c r="AK894" s="173" t="str">
        <f t="shared" si="112"/>
        <v/>
      </c>
      <c r="AL894" s="173" t="str">
        <f t="shared" si="113"/>
        <v/>
      </c>
      <c r="AM894" s="173"/>
      <c r="AN894" s="173"/>
      <c r="AO894" s="173"/>
      <c r="AP894" s="173"/>
      <c r="AQ894" s="173"/>
      <c r="AR894" s="173"/>
      <c r="AS894" s="173"/>
      <c r="AT894" s="153"/>
      <c r="AU894" s="154"/>
      <c r="AV894" s="153"/>
      <c r="AW894" s="177"/>
      <c r="AX894" s="178"/>
      <c r="AY894" s="179"/>
      <c r="AZ894" s="179"/>
      <c r="BA894" s="180"/>
      <c r="BB894" s="180"/>
      <c r="BC894" s="155"/>
      <c r="BE894" s="156">
        <v>142</v>
      </c>
      <c r="BF894" s="181">
        <f t="shared" si="117"/>
        <v>0.90239999999999809</v>
      </c>
      <c r="BG894" s="182">
        <f t="shared" si="118"/>
        <v>0.99625316667956421</v>
      </c>
      <c r="BH894" s="183">
        <f t="shared" si="119"/>
        <v>8.4468114948110795E-5</v>
      </c>
      <c r="BI894" s="184" t="str">
        <f t="shared" si="120"/>
        <v/>
      </c>
      <c r="BJ894" s="184" t="str">
        <f t="shared" si="116"/>
        <v/>
      </c>
    </row>
    <row r="895" spans="3:62" ht="20.100000000000001" customHeight="1" x14ac:dyDescent="0.25">
      <c r="C895" s="12"/>
      <c r="E895" s="141"/>
      <c r="F895" s="141"/>
      <c r="P895" s="156"/>
      <c r="R895" s="174"/>
      <c r="S895" s="174"/>
      <c r="W895" s="175"/>
      <c r="X895" s="173"/>
      <c r="AC895" s="156">
        <v>166</v>
      </c>
      <c r="AD895" s="150">
        <f t="shared" si="107"/>
        <v>-3.3359999999999999</v>
      </c>
      <c r="AE895" s="174">
        <f t="shared" si="108"/>
        <v>1.528625163945144E-3</v>
      </c>
      <c r="AF895" s="174">
        <f t="shared" si="109"/>
        <v>4.2496581887143336E-4</v>
      </c>
      <c r="AG895" s="150">
        <f t="shared" si="114"/>
        <v>1.528625163945144E-3</v>
      </c>
      <c r="AH895" s="150" t="str">
        <f t="shared" si="115"/>
        <v/>
      </c>
      <c r="AI895" s="150" t="str">
        <f t="shared" si="110"/>
        <v/>
      </c>
      <c r="AJ895" s="173">
        <f t="shared" si="111"/>
        <v>0</v>
      </c>
      <c r="AK895" s="173" t="str">
        <f t="shared" si="112"/>
        <v/>
      </c>
      <c r="AL895" s="173" t="str">
        <f t="shared" si="113"/>
        <v/>
      </c>
      <c r="AM895" s="173"/>
      <c r="AN895" s="173"/>
      <c r="AO895" s="173"/>
      <c r="AP895" s="173"/>
      <c r="AQ895" s="173"/>
      <c r="AR895" s="173"/>
      <c r="AS895" s="173"/>
      <c r="AT895" s="153"/>
      <c r="AU895" s="154"/>
      <c r="AV895" s="153"/>
      <c r="AW895" s="177"/>
      <c r="AX895" s="178"/>
      <c r="AY895" s="179"/>
      <c r="AZ895" s="179"/>
      <c r="BA895" s="180"/>
      <c r="BB895" s="180"/>
      <c r="BC895" s="155"/>
      <c r="BE895" s="156">
        <v>143</v>
      </c>
      <c r="BF895" s="181">
        <f t="shared" si="117"/>
        <v>0.90879999999999805</v>
      </c>
      <c r="BG895" s="182">
        <f t="shared" si="118"/>
        <v>0.9961686985646161</v>
      </c>
      <c r="BH895" s="183">
        <f t="shared" si="119"/>
        <v>8.5693738141712217E-5</v>
      </c>
      <c r="BI895" s="184" t="str">
        <f t="shared" si="120"/>
        <v/>
      </c>
      <c r="BJ895" s="184" t="str">
        <f t="shared" si="116"/>
        <v/>
      </c>
    </row>
    <row r="896" spans="3:62" ht="20.100000000000001" customHeight="1" x14ac:dyDescent="0.25">
      <c r="C896" s="12"/>
      <c r="E896" s="141"/>
      <c r="F896" s="141"/>
      <c r="P896" s="156"/>
      <c r="R896" s="174"/>
      <c r="S896" s="174"/>
      <c r="W896" s="175"/>
      <c r="X896" s="173"/>
      <c r="AC896" s="156">
        <v>167</v>
      </c>
      <c r="AD896" s="150">
        <f t="shared" si="107"/>
        <v>-3.3319999999999999</v>
      </c>
      <c r="AE896" s="174">
        <f t="shared" si="108"/>
        <v>1.5491474475641319E-3</v>
      </c>
      <c r="AF896" s="174">
        <f t="shared" si="109"/>
        <v>4.3112128107358451E-4</v>
      </c>
      <c r="AG896" s="150">
        <f t="shared" si="114"/>
        <v>1.5491474475641319E-3</v>
      </c>
      <c r="AH896" s="150" t="str">
        <f t="shared" si="115"/>
        <v/>
      </c>
      <c r="AI896" s="150" t="str">
        <f t="shared" si="110"/>
        <v/>
      </c>
      <c r="AJ896" s="173">
        <f t="shared" si="111"/>
        <v>0</v>
      </c>
      <c r="AK896" s="173" t="str">
        <f t="shared" si="112"/>
        <v/>
      </c>
      <c r="AL896" s="173" t="str">
        <f t="shared" si="113"/>
        <v/>
      </c>
      <c r="AM896" s="173"/>
      <c r="AN896" s="173"/>
      <c r="AO896" s="173"/>
      <c r="AP896" s="173"/>
      <c r="AQ896" s="173"/>
      <c r="AR896" s="173"/>
      <c r="AS896" s="173"/>
      <c r="AT896" s="153"/>
      <c r="AU896" s="154"/>
      <c r="AV896" s="153"/>
      <c r="AW896" s="177"/>
      <c r="AX896" s="178"/>
      <c r="AY896" s="179"/>
      <c r="AZ896" s="179"/>
      <c r="BA896" s="180"/>
      <c r="BB896" s="180"/>
      <c r="BC896" s="155"/>
      <c r="BE896" s="156">
        <v>144</v>
      </c>
      <c r="BF896" s="181">
        <f t="shared" si="117"/>
        <v>0.91519999999999802</v>
      </c>
      <c r="BG896" s="182">
        <f t="shared" si="118"/>
        <v>0.99608300482647438</v>
      </c>
      <c r="BH896" s="183">
        <f t="shared" si="119"/>
        <v>8.6926442298573825E-5</v>
      </c>
      <c r="BI896" s="184" t="str">
        <f t="shared" si="120"/>
        <v/>
      </c>
      <c r="BJ896" s="184" t="str">
        <f t="shared" si="116"/>
        <v/>
      </c>
    </row>
    <row r="897" spans="3:62" ht="20.100000000000001" customHeight="1" x14ac:dyDescent="0.25">
      <c r="C897" s="12"/>
      <c r="E897" s="141"/>
      <c r="F897" s="141"/>
      <c r="P897" s="156"/>
      <c r="R897" s="174"/>
      <c r="S897" s="174"/>
      <c r="W897" s="175"/>
      <c r="X897" s="173"/>
      <c r="AC897" s="156">
        <v>168</v>
      </c>
      <c r="AD897" s="150">
        <f t="shared" si="107"/>
        <v>-3.3279999999999998</v>
      </c>
      <c r="AE897" s="174">
        <f t="shared" si="108"/>
        <v>1.5699201305067205E-3</v>
      </c>
      <c r="AF897" s="174">
        <f t="shared" si="109"/>
        <v>4.3735933231665928E-4</v>
      </c>
      <c r="AG897" s="150">
        <f t="shared" si="114"/>
        <v>1.5699201305067205E-3</v>
      </c>
      <c r="AH897" s="150" t="str">
        <f t="shared" si="115"/>
        <v/>
      </c>
      <c r="AI897" s="150" t="str">
        <f t="shared" si="110"/>
        <v/>
      </c>
      <c r="AJ897" s="173">
        <f t="shared" si="111"/>
        <v>0</v>
      </c>
      <c r="AK897" s="173" t="str">
        <f t="shared" si="112"/>
        <v/>
      </c>
      <c r="AL897" s="173" t="str">
        <f t="shared" si="113"/>
        <v/>
      </c>
      <c r="AM897" s="173"/>
      <c r="AN897" s="173"/>
      <c r="AO897" s="173"/>
      <c r="AP897" s="173"/>
      <c r="AQ897" s="173"/>
      <c r="AR897" s="173"/>
      <c r="AS897" s="173"/>
      <c r="AT897" s="153"/>
      <c r="AU897" s="154"/>
      <c r="AV897" s="153"/>
      <c r="AW897" s="177"/>
      <c r="AX897" s="178"/>
      <c r="AY897" s="179"/>
      <c r="AZ897" s="179"/>
      <c r="BA897" s="180"/>
      <c r="BB897" s="180"/>
      <c r="BC897" s="155"/>
      <c r="BE897" s="156">
        <v>145</v>
      </c>
      <c r="BF897" s="181">
        <f t="shared" si="117"/>
        <v>0.92159999999999798</v>
      </c>
      <c r="BG897" s="182">
        <f t="shared" si="118"/>
        <v>0.99599607838417581</v>
      </c>
      <c r="BH897" s="183">
        <f t="shared" si="119"/>
        <v>8.8166174340931214E-5</v>
      </c>
      <c r="BI897" s="184" t="str">
        <f t="shared" si="120"/>
        <v/>
      </c>
      <c r="BJ897" s="184" t="str">
        <f t="shared" si="116"/>
        <v/>
      </c>
    </row>
    <row r="898" spans="3:62" ht="20.100000000000001" customHeight="1" x14ac:dyDescent="0.25">
      <c r="C898" s="12"/>
      <c r="E898" s="141"/>
      <c r="F898" s="141"/>
      <c r="P898" s="156"/>
      <c r="R898" s="174"/>
      <c r="S898" s="174"/>
      <c r="W898" s="175"/>
      <c r="X898" s="173"/>
      <c r="AC898" s="156">
        <v>169</v>
      </c>
      <c r="AD898" s="150">
        <f t="shared" si="107"/>
        <v>-3.3239999999999998</v>
      </c>
      <c r="AE898" s="174">
        <f t="shared" si="108"/>
        <v>1.5909459012268885E-3</v>
      </c>
      <c r="AF898" s="174">
        <f t="shared" si="109"/>
        <v>4.4368097956695111E-4</v>
      </c>
      <c r="AG898" s="150">
        <f t="shared" si="114"/>
        <v>1.5909459012268885E-3</v>
      </c>
      <c r="AH898" s="150" t="str">
        <f t="shared" si="115"/>
        <v/>
      </c>
      <c r="AI898" s="150" t="str">
        <f t="shared" si="110"/>
        <v/>
      </c>
      <c r="AJ898" s="173">
        <f t="shared" si="111"/>
        <v>0</v>
      </c>
      <c r="AK898" s="173" t="str">
        <f t="shared" si="112"/>
        <v/>
      </c>
      <c r="AL898" s="173" t="str">
        <f t="shared" si="113"/>
        <v/>
      </c>
      <c r="AM898" s="173"/>
      <c r="AN898" s="173"/>
      <c r="AO898" s="173"/>
      <c r="AP898" s="173"/>
      <c r="AQ898" s="173"/>
      <c r="AR898" s="173"/>
      <c r="AS898" s="173"/>
      <c r="AT898" s="153"/>
      <c r="AU898" s="154"/>
      <c r="AV898" s="153"/>
      <c r="AW898" s="177"/>
      <c r="AX898" s="178"/>
      <c r="AY898" s="179"/>
      <c r="AZ898" s="179"/>
      <c r="BA898" s="180"/>
      <c r="BB898" s="180"/>
      <c r="BC898" s="155"/>
      <c r="BE898" s="156">
        <v>146</v>
      </c>
      <c r="BF898" s="181">
        <f t="shared" si="117"/>
        <v>0.92799999999999794</v>
      </c>
      <c r="BG898" s="182">
        <f t="shared" si="118"/>
        <v>0.99590791220983488</v>
      </c>
      <c r="BH898" s="183">
        <f t="shared" si="119"/>
        <v>8.9412881076222916E-5</v>
      </c>
      <c r="BI898" s="184" t="str">
        <f t="shared" si="120"/>
        <v/>
      </c>
      <c r="BJ898" s="184" t="str">
        <f t="shared" si="116"/>
        <v/>
      </c>
    </row>
    <row r="899" spans="3:62" ht="20.100000000000001" customHeight="1" x14ac:dyDescent="0.25">
      <c r="C899" s="12"/>
      <c r="E899" s="141"/>
      <c r="F899" s="141"/>
      <c r="P899" s="156"/>
      <c r="R899" s="174"/>
      <c r="S899" s="174"/>
      <c r="W899" s="175"/>
      <c r="X899" s="173"/>
      <c r="AC899" s="156">
        <v>170</v>
      </c>
      <c r="AD899" s="150">
        <f t="shared" si="107"/>
        <v>-3.32</v>
      </c>
      <c r="AE899" s="174">
        <f t="shared" si="108"/>
        <v>1.6122274719771244E-3</v>
      </c>
      <c r="AF899" s="174">
        <f t="shared" si="109"/>
        <v>4.5008724059211757E-4</v>
      </c>
      <c r="AG899" s="150">
        <f t="shared" si="114"/>
        <v>1.6122274719771244E-3</v>
      </c>
      <c r="AH899" s="150" t="str">
        <f t="shared" si="115"/>
        <v/>
      </c>
      <c r="AI899" s="150" t="str">
        <f t="shared" si="110"/>
        <v/>
      </c>
      <c r="AJ899" s="173">
        <f t="shared" si="111"/>
        <v>0</v>
      </c>
      <c r="AK899" s="173" t="str">
        <f t="shared" si="112"/>
        <v/>
      </c>
      <c r="AL899" s="173" t="str">
        <f t="shared" si="113"/>
        <v/>
      </c>
      <c r="AM899" s="173"/>
      <c r="AN899" s="173"/>
      <c r="AO899" s="173"/>
      <c r="AP899" s="173"/>
      <c r="AQ899" s="173"/>
      <c r="AR899" s="173"/>
      <c r="AS899" s="173"/>
      <c r="AT899" s="153"/>
      <c r="AU899" s="154"/>
      <c r="AV899" s="153"/>
      <c r="AW899" s="177"/>
      <c r="AX899" s="178"/>
      <c r="AY899" s="179"/>
      <c r="AZ899" s="179"/>
      <c r="BA899" s="180"/>
      <c r="BB899" s="180"/>
      <c r="BC899" s="155"/>
      <c r="BE899" s="156">
        <v>147</v>
      </c>
      <c r="BF899" s="181">
        <f t="shared" si="117"/>
        <v>0.9343999999999979</v>
      </c>
      <c r="BG899" s="182">
        <f t="shared" si="118"/>
        <v>0.99581849932875866</v>
      </c>
      <c r="BH899" s="183">
        <f t="shared" si="119"/>
        <v>9.0666509203751744E-5</v>
      </c>
      <c r="BI899" s="184" t="str">
        <f t="shared" si="120"/>
        <v/>
      </c>
      <c r="BJ899" s="184" t="str">
        <f t="shared" si="116"/>
        <v/>
      </c>
    </row>
    <row r="900" spans="3:62" ht="20.100000000000001" customHeight="1" x14ac:dyDescent="0.25">
      <c r="C900" s="12"/>
      <c r="E900" s="141"/>
      <c r="F900" s="141"/>
      <c r="P900" s="156"/>
      <c r="R900" s="174"/>
      <c r="S900" s="174"/>
      <c r="W900" s="175"/>
      <c r="X900" s="173"/>
      <c r="AC900" s="156">
        <v>171</v>
      </c>
      <c r="AD900" s="150">
        <f t="shared" si="107"/>
        <v>-3.3159999999999998</v>
      </c>
      <c r="AE900" s="174">
        <f t="shared" si="108"/>
        <v>1.6337675789524107E-3</v>
      </c>
      <c r="AF900" s="174">
        <f t="shared" si="109"/>
        <v>4.5657914405666388E-4</v>
      </c>
      <c r="AG900" s="150">
        <f t="shared" si="114"/>
        <v>1.6337675789524107E-3</v>
      </c>
      <c r="AH900" s="150" t="str">
        <f t="shared" si="115"/>
        <v/>
      </c>
      <c r="AI900" s="150" t="str">
        <f t="shared" si="110"/>
        <v/>
      </c>
      <c r="AJ900" s="173">
        <f t="shared" si="111"/>
        <v>0</v>
      </c>
      <c r="AK900" s="173" t="str">
        <f t="shared" si="112"/>
        <v/>
      </c>
      <c r="AL900" s="173" t="str">
        <f t="shared" si="113"/>
        <v/>
      </c>
      <c r="AM900" s="173"/>
      <c r="AN900" s="173"/>
      <c r="AO900" s="173"/>
      <c r="AP900" s="173"/>
      <c r="AQ900" s="173"/>
      <c r="AR900" s="173"/>
      <c r="AS900" s="173"/>
      <c r="AT900" s="153"/>
      <c r="AU900" s="154"/>
      <c r="AV900" s="153"/>
      <c r="AW900" s="177"/>
      <c r="AX900" s="178"/>
      <c r="AY900" s="179"/>
      <c r="AZ900" s="179"/>
      <c r="BA900" s="180"/>
      <c r="BB900" s="180"/>
      <c r="BC900" s="155"/>
      <c r="BE900" s="156">
        <v>148</v>
      </c>
      <c r="BF900" s="181">
        <f t="shared" si="117"/>
        <v>0.94079999999999786</v>
      </c>
      <c r="BG900" s="182">
        <f t="shared" si="118"/>
        <v>0.9957278328195549</v>
      </c>
      <c r="BH900" s="183">
        <f t="shared" si="119"/>
        <v>9.1927005319236699E-5</v>
      </c>
      <c r="BI900" s="184" t="str">
        <f t="shared" si="120"/>
        <v/>
      </c>
      <c r="BJ900" s="184" t="str">
        <f t="shared" si="116"/>
        <v/>
      </c>
    </row>
    <row r="901" spans="3:62" ht="20.100000000000001" customHeight="1" x14ac:dyDescent="0.25">
      <c r="C901" s="12"/>
      <c r="E901" s="141"/>
      <c r="F901" s="141"/>
      <c r="P901" s="156"/>
      <c r="R901" s="174"/>
      <c r="S901" s="174"/>
      <c r="W901" s="175"/>
      <c r="X901" s="173"/>
      <c r="AC901" s="156">
        <v>172</v>
      </c>
      <c r="AD901" s="150">
        <f t="shared" si="107"/>
        <v>-3.3119999999999998</v>
      </c>
      <c r="AE901" s="174">
        <f t="shared" si="108"/>
        <v>1.6555689824342061E-3</v>
      </c>
      <c r="AF901" s="174">
        <f t="shared" si="109"/>
        <v>4.6315772961800144E-4</v>
      </c>
      <c r="AG901" s="150">
        <f t="shared" si="114"/>
        <v>1.6555689824342061E-3</v>
      </c>
      <c r="AH901" s="150" t="str">
        <f t="shared" si="115"/>
        <v/>
      </c>
      <c r="AI901" s="150" t="str">
        <f t="shared" si="110"/>
        <v/>
      </c>
      <c r="AJ901" s="173">
        <f t="shared" si="111"/>
        <v>0</v>
      </c>
      <c r="AK901" s="173" t="str">
        <f t="shared" si="112"/>
        <v/>
      </c>
      <c r="AL901" s="173" t="str">
        <f t="shared" si="113"/>
        <v/>
      </c>
      <c r="AM901" s="173"/>
      <c r="AN901" s="173"/>
      <c r="AO901" s="173"/>
      <c r="AP901" s="173"/>
      <c r="AQ901" s="173"/>
      <c r="AR901" s="173"/>
      <c r="AS901" s="173"/>
      <c r="AT901" s="153"/>
      <c r="AU901" s="154"/>
      <c r="AV901" s="153"/>
      <c r="AW901" s="177"/>
      <c r="AX901" s="178"/>
      <c r="AY901" s="179"/>
      <c r="AZ901" s="179"/>
      <c r="BA901" s="180"/>
      <c r="BB901" s="180"/>
      <c r="BC901" s="155"/>
      <c r="BE901" s="156">
        <v>149</v>
      </c>
      <c r="BF901" s="181">
        <f t="shared" si="117"/>
        <v>0.94719999999999782</v>
      </c>
      <c r="BG901" s="182">
        <f t="shared" si="118"/>
        <v>0.99563590581423567</v>
      </c>
      <c r="BH901" s="183">
        <f t="shared" si="119"/>
        <v>9.3194315922362492E-5</v>
      </c>
      <c r="BI901" s="184" t="str">
        <f t="shared" si="120"/>
        <v/>
      </c>
      <c r="BJ901" s="184" t="str">
        <f t="shared" si="116"/>
        <v/>
      </c>
    </row>
    <row r="902" spans="3:62" ht="20.100000000000001" customHeight="1" x14ac:dyDescent="0.25">
      <c r="C902" s="12"/>
      <c r="E902" s="141"/>
      <c r="F902" s="141"/>
      <c r="P902" s="156"/>
      <c r="R902" s="174"/>
      <c r="S902" s="174"/>
      <c r="W902" s="175"/>
      <c r="X902" s="173"/>
      <c r="AC902" s="156">
        <v>173</v>
      </c>
      <c r="AD902" s="150">
        <f t="shared" si="107"/>
        <v>-3.3079999999999998</v>
      </c>
      <c r="AE902" s="174">
        <f t="shared" si="108"/>
        <v>1.6776344669344294E-3</v>
      </c>
      <c r="AF902" s="174">
        <f t="shared" si="109"/>
        <v>4.6982404802307904E-4</v>
      </c>
      <c r="AG902" s="150">
        <f t="shared" si="114"/>
        <v>1.6776344669344294E-3</v>
      </c>
      <c r="AH902" s="150" t="str">
        <f t="shared" si="115"/>
        <v/>
      </c>
      <c r="AI902" s="150" t="str">
        <f t="shared" si="110"/>
        <v/>
      </c>
      <c r="AJ902" s="173">
        <f t="shared" si="111"/>
        <v>0</v>
      </c>
      <c r="AK902" s="173" t="str">
        <f t="shared" si="112"/>
        <v/>
      </c>
      <c r="AL902" s="173" t="str">
        <f t="shared" si="113"/>
        <v/>
      </c>
      <c r="AM902" s="173"/>
      <c r="AN902" s="173"/>
      <c r="AO902" s="173"/>
      <c r="AP902" s="173"/>
      <c r="AQ902" s="173"/>
      <c r="AR902" s="173"/>
      <c r="AS902" s="173"/>
      <c r="AT902" s="153"/>
      <c r="AU902" s="154"/>
      <c r="AV902" s="153"/>
      <c r="AW902" s="177"/>
      <c r="AX902" s="178"/>
      <c r="AY902" s="179"/>
      <c r="AZ902" s="179"/>
      <c r="BA902" s="180"/>
      <c r="BB902" s="180"/>
      <c r="BC902" s="155"/>
      <c r="BE902" s="156">
        <v>150</v>
      </c>
      <c r="BF902" s="181">
        <f t="shared" si="117"/>
        <v>0.95359999999999778</v>
      </c>
      <c r="BG902" s="182">
        <f t="shared" si="118"/>
        <v>0.9955427114983133</v>
      </c>
      <c r="BH902" s="183">
        <f t="shared" si="119"/>
        <v>9.446838742244168E-5</v>
      </c>
      <c r="BI902" s="184" t="str">
        <f t="shared" si="120"/>
        <v/>
      </c>
      <c r="BJ902" s="184" t="str">
        <f t="shared" si="116"/>
        <v/>
      </c>
    </row>
    <row r="903" spans="3:62" ht="20.100000000000001" customHeight="1" x14ac:dyDescent="0.25">
      <c r="C903" s="12"/>
      <c r="E903" s="141"/>
      <c r="F903" s="141"/>
      <c r="P903" s="156"/>
      <c r="R903" s="174"/>
      <c r="S903" s="174"/>
      <c r="W903" s="175"/>
      <c r="X903" s="173"/>
      <c r="AC903" s="156">
        <v>174</v>
      </c>
      <c r="AD903" s="150">
        <f t="shared" si="107"/>
        <v>-3.3039999999999998</v>
      </c>
      <c r="AE903" s="174">
        <f t="shared" si="108"/>
        <v>1.6999668413393869E-3</v>
      </c>
      <c r="AF903" s="174">
        <f t="shared" si="109"/>
        <v>4.7657916120559377E-4</v>
      </c>
      <c r="AG903" s="150">
        <f t="shared" si="114"/>
        <v>1.6999668413393869E-3</v>
      </c>
      <c r="AH903" s="150" t="str">
        <f t="shared" si="115"/>
        <v/>
      </c>
      <c r="AI903" s="150" t="str">
        <f t="shared" si="110"/>
        <v/>
      </c>
      <c r="AJ903" s="173">
        <f t="shared" si="111"/>
        <v>0</v>
      </c>
      <c r="AK903" s="173" t="str">
        <f t="shared" si="112"/>
        <v/>
      </c>
      <c r="AL903" s="173" t="str">
        <f t="shared" si="113"/>
        <v/>
      </c>
      <c r="AM903" s="173"/>
      <c r="AN903" s="173"/>
      <c r="AO903" s="173"/>
      <c r="AP903" s="173"/>
      <c r="AQ903" s="173"/>
      <c r="AR903" s="173"/>
      <c r="AS903" s="173"/>
      <c r="AT903" s="153"/>
      <c r="AU903" s="154"/>
      <c r="AV903" s="153"/>
      <c r="AW903" s="177"/>
      <c r="AX903" s="178"/>
      <c r="AY903" s="179"/>
      <c r="AZ903" s="179"/>
      <c r="BA903" s="180"/>
      <c r="BB903" s="180"/>
      <c r="BC903" s="155"/>
      <c r="BE903" s="156">
        <v>151</v>
      </c>
      <c r="BF903" s="181">
        <f t="shared" si="117"/>
        <v>0.95999999999999774</v>
      </c>
      <c r="BG903" s="182">
        <f t="shared" si="118"/>
        <v>0.99544824311089086</v>
      </c>
      <c r="BH903" s="183">
        <f t="shared" si="119"/>
        <v>9.574916614296658E-5</v>
      </c>
      <c r="BI903" s="184" t="str">
        <f t="shared" si="120"/>
        <v/>
      </c>
      <c r="BJ903" s="184" t="str">
        <f t="shared" si="116"/>
        <v/>
      </c>
    </row>
    <row r="904" spans="3:62" ht="20.100000000000001" customHeight="1" x14ac:dyDescent="0.25">
      <c r="C904" s="12"/>
      <c r="E904" s="141"/>
      <c r="F904" s="141"/>
      <c r="P904" s="156"/>
      <c r="R904" s="174"/>
      <c r="S904" s="174"/>
      <c r="W904" s="175"/>
      <c r="X904" s="173"/>
      <c r="AC904" s="156">
        <v>175</v>
      </c>
      <c r="AD904" s="150">
        <f t="shared" si="107"/>
        <v>-3.3</v>
      </c>
      <c r="AE904" s="174">
        <f t="shared" si="108"/>
        <v>1.7225689390536812E-3</v>
      </c>
      <c r="AF904" s="174">
        <f t="shared" si="109"/>
        <v>4.8342414238377744E-4</v>
      </c>
      <c r="AG904" s="150">
        <f t="shared" si="114"/>
        <v>1.7225689390536812E-3</v>
      </c>
      <c r="AH904" s="150" t="str">
        <f t="shared" si="115"/>
        <v/>
      </c>
      <c r="AI904" s="150" t="str">
        <f t="shared" si="110"/>
        <v/>
      </c>
      <c r="AJ904" s="173">
        <f t="shared" si="111"/>
        <v>0</v>
      </c>
      <c r="AK904" s="173" t="str">
        <f t="shared" si="112"/>
        <v/>
      </c>
      <c r="AL904" s="173" t="str">
        <f t="shared" si="113"/>
        <v/>
      </c>
      <c r="AM904" s="173"/>
      <c r="AN904" s="173"/>
      <c r="AO904" s="173"/>
      <c r="AP904" s="173"/>
      <c r="AQ904" s="173"/>
      <c r="AR904" s="173"/>
      <c r="AS904" s="173"/>
      <c r="AT904" s="153"/>
      <c r="AU904" s="154"/>
      <c r="AV904" s="153"/>
      <c r="AW904" s="177"/>
      <c r="AX904" s="178"/>
      <c r="AY904" s="179"/>
      <c r="AZ904" s="179"/>
      <c r="BA904" s="180"/>
      <c r="BB904" s="180"/>
      <c r="BC904" s="155"/>
      <c r="BE904" s="156">
        <v>152</v>
      </c>
      <c r="BF904" s="181">
        <f t="shared" si="117"/>
        <v>0.96639999999999771</v>
      </c>
      <c r="BG904" s="182">
        <f t="shared" si="118"/>
        <v>0.9953524939447479</v>
      </c>
      <c r="BH904" s="183">
        <f t="shared" si="119"/>
        <v>9.703659832938083E-5</v>
      </c>
      <c r="BI904" s="184" t="str">
        <f t="shared" si="120"/>
        <v/>
      </c>
      <c r="BJ904" s="184" t="str">
        <f t="shared" si="116"/>
        <v/>
      </c>
    </row>
    <row r="905" spans="3:62" ht="20.100000000000001" customHeight="1" x14ac:dyDescent="0.25">
      <c r="C905" s="12"/>
      <c r="E905" s="141"/>
      <c r="F905" s="141"/>
      <c r="P905" s="156"/>
      <c r="R905" s="174"/>
      <c r="S905" s="174"/>
      <c r="W905" s="175"/>
      <c r="X905" s="173"/>
      <c r="AC905" s="156">
        <v>176</v>
      </c>
      <c r="AD905" s="150">
        <f t="shared" si="107"/>
        <v>-3.2960000000000003</v>
      </c>
      <c r="AE905" s="174">
        <f t="shared" si="108"/>
        <v>1.7454436181440487E-3</v>
      </c>
      <c r="AF905" s="174">
        <f t="shared" si="109"/>
        <v>4.9036007615875477E-4</v>
      </c>
      <c r="AG905" s="150">
        <f t="shared" si="114"/>
        <v>1.7454436181440487E-3</v>
      </c>
      <c r="AH905" s="150" t="str">
        <f t="shared" si="115"/>
        <v/>
      </c>
      <c r="AI905" s="150" t="str">
        <f t="shared" si="110"/>
        <v/>
      </c>
      <c r="AJ905" s="173">
        <f t="shared" si="111"/>
        <v>0</v>
      </c>
      <c r="AK905" s="173" t="str">
        <f t="shared" si="112"/>
        <v/>
      </c>
      <c r="AL905" s="173" t="str">
        <f t="shared" si="113"/>
        <v/>
      </c>
      <c r="AM905" s="173"/>
      <c r="AN905" s="173"/>
      <c r="AO905" s="173"/>
      <c r="AP905" s="173"/>
      <c r="AQ905" s="173"/>
      <c r="AR905" s="173"/>
      <c r="AS905" s="173"/>
      <c r="AT905" s="153"/>
      <c r="AU905" s="154"/>
      <c r="AV905" s="153"/>
      <c r="AW905" s="177"/>
      <c r="AX905" s="178"/>
      <c r="AY905" s="179"/>
      <c r="AZ905" s="179"/>
      <c r="BA905" s="180"/>
      <c r="BB905" s="180"/>
      <c r="BC905" s="155"/>
      <c r="BE905" s="156">
        <v>153</v>
      </c>
      <c r="BF905" s="181">
        <f t="shared" si="117"/>
        <v>0.97279999999999767</v>
      </c>
      <c r="BG905" s="182">
        <f t="shared" si="118"/>
        <v>0.99525545734641852</v>
      </c>
      <c r="BH905" s="183">
        <f t="shared" si="119"/>
        <v>9.8330630152521081E-5</v>
      </c>
      <c r="BI905" s="184" t="str">
        <f t="shared" si="120"/>
        <v/>
      </c>
      <c r="BJ905" s="184" t="str">
        <f t="shared" si="116"/>
        <v/>
      </c>
    </row>
    <row r="906" spans="3:62" ht="20.100000000000001" customHeight="1" x14ac:dyDescent="0.25">
      <c r="C906" s="12"/>
      <c r="E906" s="141"/>
      <c r="F906" s="141"/>
      <c r="P906" s="156"/>
      <c r="R906" s="174"/>
      <c r="S906" s="174"/>
      <c r="W906" s="175"/>
      <c r="X906" s="173"/>
      <c r="AC906" s="156">
        <v>177</v>
      </c>
      <c r="AD906" s="150">
        <f t="shared" si="107"/>
        <v>-3.2919999999999998</v>
      </c>
      <c r="AE906" s="174">
        <f t="shared" si="108"/>
        <v>1.7685937614831393E-3</v>
      </c>
      <c r="AF906" s="174">
        <f t="shared" si="109"/>
        <v>4.9738805861348535E-4</v>
      </c>
      <c r="AG906" s="150">
        <f t="shared" si="114"/>
        <v>1.7685937614831393E-3</v>
      </c>
      <c r="AH906" s="150" t="str">
        <f t="shared" si="115"/>
        <v/>
      </c>
      <c r="AI906" s="150" t="str">
        <f t="shared" si="110"/>
        <v/>
      </c>
      <c r="AJ906" s="173">
        <f t="shared" si="111"/>
        <v>0</v>
      </c>
      <c r="AK906" s="173" t="str">
        <f t="shared" si="112"/>
        <v/>
      </c>
      <c r="AL906" s="173" t="str">
        <f t="shared" si="113"/>
        <v/>
      </c>
      <c r="AM906" s="173"/>
      <c r="AN906" s="173"/>
      <c r="AO906" s="173"/>
      <c r="AP906" s="173"/>
      <c r="AQ906" s="173"/>
      <c r="AR906" s="173"/>
      <c r="AS906" s="173"/>
      <c r="AT906" s="153"/>
      <c r="AU906" s="154"/>
      <c r="AV906" s="153"/>
      <c r="AW906" s="177"/>
      <c r="AX906" s="178"/>
      <c r="AY906" s="179"/>
      <c r="AZ906" s="179"/>
      <c r="BA906" s="180"/>
      <c r="BB906" s="180"/>
      <c r="BC906" s="155"/>
      <c r="BE906" s="156">
        <v>154</v>
      </c>
      <c r="BF906" s="181">
        <f t="shared" si="117"/>
        <v>0.97919999999999763</v>
      </c>
      <c r="BG906" s="182">
        <f t="shared" si="118"/>
        <v>0.99515712671626599</v>
      </c>
      <c r="BH906" s="183">
        <f t="shared" si="119"/>
        <v>9.9631207716055492E-5</v>
      </c>
      <c r="BI906" s="184" t="str">
        <f t="shared" si="120"/>
        <v/>
      </c>
      <c r="BJ906" s="184" t="str">
        <f t="shared" si="116"/>
        <v/>
      </c>
    </row>
    <row r="907" spans="3:62" ht="20.100000000000001" customHeight="1" x14ac:dyDescent="0.25">
      <c r="C907" s="12"/>
      <c r="E907" s="141"/>
      <c r="F907" s="141"/>
      <c r="P907" s="156"/>
      <c r="R907" s="174"/>
      <c r="S907" s="174"/>
      <c r="W907" s="175"/>
      <c r="X907" s="173"/>
      <c r="AC907" s="156">
        <v>178</v>
      </c>
      <c r="AD907" s="150">
        <f t="shared" si="107"/>
        <v>-3.2880000000000003</v>
      </c>
      <c r="AE907" s="174">
        <f t="shared" si="108"/>
        <v>1.7920222768931717E-3</v>
      </c>
      <c r="AF907" s="174">
        <f t="shared" si="109"/>
        <v>5.0450919741226545E-4</v>
      </c>
      <c r="AG907" s="150">
        <f t="shared" si="114"/>
        <v>1.7920222768931717E-3</v>
      </c>
      <c r="AH907" s="150" t="str">
        <f t="shared" si="115"/>
        <v/>
      </c>
      <c r="AI907" s="150" t="str">
        <f t="shared" si="110"/>
        <v/>
      </c>
      <c r="AJ907" s="173">
        <f t="shared" si="111"/>
        <v>0</v>
      </c>
      <c r="AK907" s="173" t="str">
        <f t="shared" si="112"/>
        <v/>
      </c>
      <c r="AL907" s="173" t="str">
        <f t="shared" si="113"/>
        <v/>
      </c>
      <c r="AM907" s="173"/>
      <c r="AN907" s="173"/>
      <c r="AO907" s="173"/>
      <c r="AP907" s="173"/>
      <c r="AQ907" s="173"/>
      <c r="AR907" s="173"/>
      <c r="AS907" s="173"/>
      <c r="AT907" s="153"/>
      <c r="AU907" s="154"/>
      <c r="AV907" s="153"/>
      <c r="AW907" s="177"/>
      <c r="AX907" s="178"/>
      <c r="AY907" s="179"/>
      <c r="AZ907" s="179"/>
      <c r="BA907" s="180"/>
      <c r="BB907" s="180"/>
      <c r="BC907" s="155"/>
      <c r="BE907" s="156">
        <v>155</v>
      </c>
      <c r="BF907" s="181">
        <f t="shared" si="117"/>
        <v>0.98559999999999759</v>
      </c>
      <c r="BG907" s="182">
        <f t="shared" si="118"/>
        <v>0.99505749550854994</v>
      </c>
      <c r="BH907" s="183">
        <f t="shared" si="119"/>
        <v>1.0093827706025849E-4</v>
      </c>
      <c r="BI907" s="184" t="str">
        <f t="shared" si="120"/>
        <v/>
      </c>
      <c r="BJ907" s="184" t="str">
        <f t="shared" si="116"/>
        <v/>
      </c>
    </row>
    <row r="908" spans="3:62" ht="20.100000000000001" customHeight="1" x14ac:dyDescent="0.25">
      <c r="C908" s="12"/>
      <c r="E908" s="141"/>
      <c r="F908" s="141"/>
      <c r="P908" s="156"/>
      <c r="R908" s="174"/>
      <c r="S908" s="174"/>
      <c r="W908" s="175"/>
      <c r="X908" s="173"/>
      <c r="AC908" s="156">
        <v>179</v>
      </c>
      <c r="AD908" s="150">
        <f t="shared" si="107"/>
        <v>-3.2839999999999998</v>
      </c>
      <c r="AE908" s="174">
        <f t="shared" si="108"/>
        <v>1.8157320972895475E-3</v>
      </c>
      <c r="AF908" s="174">
        <f t="shared" si="109"/>
        <v>5.1172461190082501E-4</v>
      </c>
      <c r="AG908" s="150">
        <f t="shared" si="114"/>
        <v>1.8157320972895475E-3</v>
      </c>
      <c r="AH908" s="150" t="str">
        <f t="shared" si="115"/>
        <v/>
      </c>
      <c r="AI908" s="150" t="str">
        <f t="shared" si="110"/>
        <v/>
      </c>
      <c r="AJ908" s="173">
        <f t="shared" si="111"/>
        <v>0</v>
      </c>
      <c r="AK908" s="173" t="str">
        <f t="shared" si="112"/>
        <v/>
      </c>
      <c r="AL908" s="173" t="str">
        <f t="shared" si="113"/>
        <v/>
      </c>
      <c r="AM908" s="173"/>
      <c r="AN908" s="173"/>
      <c r="AO908" s="173"/>
      <c r="AP908" s="173"/>
      <c r="AQ908" s="173"/>
      <c r="AR908" s="173"/>
      <c r="AS908" s="173"/>
      <c r="AT908" s="153"/>
      <c r="AU908" s="154"/>
      <c r="AV908" s="153"/>
      <c r="AW908" s="177"/>
      <c r="AX908" s="178"/>
      <c r="AY908" s="179"/>
      <c r="AZ908" s="179"/>
      <c r="BA908" s="180"/>
      <c r="BB908" s="180"/>
      <c r="BC908" s="155"/>
      <c r="BE908" s="156">
        <v>156</v>
      </c>
      <c r="BF908" s="181">
        <f t="shared" si="117"/>
        <v>0.99199999999999755</v>
      </c>
      <c r="BG908" s="182">
        <f t="shared" si="118"/>
        <v>0.99495655723148968</v>
      </c>
      <c r="BH908" s="183">
        <f t="shared" si="119"/>
        <v>1.0225178416833902E-4</v>
      </c>
      <c r="BI908" s="184" t="str">
        <f t="shared" si="120"/>
        <v/>
      </c>
      <c r="BJ908" s="184" t="str">
        <f t="shared" si="116"/>
        <v/>
      </c>
    </row>
    <row r="909" spans="3:62" ht="20.100000000000001" customHeight="1" x14ac:dyDescent="0.25">
      <c r="C909" s="12"/>
      <c r="E909" s="141"/>
      <c r="F909" s="141"/>
      <c r="P909" s="156"/>
      <c r="R909" s="174"/>
      <c r="S909" s="174"/>
      <c r="W909" s="175"/>
      <c r="X909" s="173"/>
      <c r="AC909" s="156">
        <v>180</v>
      </c>
      <c r="AD909" s="150">
        <f t="shared" si="107"/>
        <v>-3.2800000000000002</v>
      </c>
      <c r="AE909" s="174">
        <f t="shared" si="108"/>
        <v>1.8397261808242775E-3</v>
      </c>
      <c r="AF909" s="174">
        <f t="shared" si="109"/>
        <v>5.190354332069723E-4</v>
      </c>
      <c r="AG909" s="150">
        <f t="shared" si="114"/>
        <v>1.8397261808242775E-3</v>
      </c>
      <c r="AH909" s="150" t="str">
        <f t="shared" si="115"/>
        <v/>
      </c>
      <c r="AI909" s="150" t="str">
        <f t="shared" si="110"/>
        <v/>
      </c>
      <c r="AJ909" s="173">
        <f t="shared" si="111"/>
        <v>0</v>
      </c>
      <c r="AK909" s="173" t="str">
        <f t="shared" si="112"/>
        <v/>
      </c>
      <c r="AL909" s="173" t="str">
        <f t="shared" si="113"/>
        <v/>
      </c>
      <c r="AM909" s="173"/>
      <c r="AN909" s="173"/>
      <c r="AO909" s="173"/>
      <c r="AP909" s="173"/>
      <c r="AQ909" s="173"/>
      <c r="AR909" s="173"/>
      <c r="AS909" s="173"/>
      <c r="AT909" s="153"/>
      <c r="AU909" s="154"/>
      <c r="AV909" s="153"/>
      <c r="AW909" s="177"/>
      <c r="AX909" s="178"/>
      <c r="AY909" s="179"/>
      <c r="AZ909" s="179"/>
      <c r="BA909" s="180"/>
      <c r="BB909" s="180"/>
      <c r="BC909" s="155"/>
      <c r="BE909" s="156">
        <v>157</v>
      </c>
      <c r="BF909" s="181">
        <f t="shared" si="117"/>
        <v>0.99839999999999751</v>
      </c>
      <c r="BG909" s="182">
        <f t="shared" si="118"/>
        <v>0.99485430544732134</v>
      </c>
      <c r="BH909" s="183">
        <f t="shared" si="119"/>
        <v>1.0357167497154762E-4</v>
      </c>
      <c r="BI909" s="184" t="str">
        <f t="shared" si="120"/>
        <v/>
      </c>
      <c r="BJ909" s="184" t="str">
        <f t="shared" si="116"/>
        <v/>
      </c>
    </row>
    <row r="910" spans="3:62" ht="20.100000000000001" customHeight="1" x14ac:dyDescent="0.25">
      <c r="C910" s="12"/>
      <c r="E910" s="141"/>
      <c r="F910" s="141"/>
      <c r="P910" s="156"/>
      <c r="R910" s="174"/>
      <c r="S910" s="174"/>
      <c r="W910" s="175"/>
      <c r="X910" s="173"/>
      <c r="AC910" s="156">
        <v>181</v>
      </c>
      <c r="AD910" s="150">
        <f t="shared" si="107"/>
        <v>-3.2759999999999998</v>
      </c>
      <c r="AE910" s="174">
        <f t="shared" si="108"/>
        <v>1.8640075110293508E-3</v>
      </c>
      <c r="AF910" s="174">
        <f t="shared" si="109"/>
        <v>5.2644280434184466E-4</v>
      </c>
      <c r="AG910" s="150">
        <f t="shared" si="114"/>
        <v>1.8640075110293508E-3</v>
      </c>
      <c r="AH910" s="150" t="str">
        <f t="shared" si="115"/>
        <v/>
      </c>
      <c r="AI910" s="150" t="str">
        <f t="shared" si="110"/>
        <v/>
      </c>
      <c r="AJ910" s="173">
        <f t="shared" si="111"/>
        <v>0</v>
      </c>
      <c r="AK910" s="173" t="str">
        <f t="shared" si="112"/>
        <v/>
      </c>
      <c r="AL910" s="173" t="str">
        <f t="shared" si="113"/>
        <v/>
      </c>
      <c r="AM910" s="173"/>
      <c r="AN910" s="173"/>
      <c r="AO910" s="173"/>
      <c r="AP910" s="173"/>
      <c r="AQ910" s="173"/>
      <c r="AR910" s="173"/>
      <c r="AS910" s="173"/>
      <c r="AT910" s="153"/>
      <c r="AU910" s="154"/>
      <c r="AV910" s="153"/>
      <c r="AW910" s="177"/>
      <c r="AX910" s="178"/>
      <c r="AY910" s="179"/>
      <c r="AZ910" s="179"/>
      <c r="BA910" s="180"/>
      <c r="BB910" s="180"/>
      <c r="BC910" s="155"/>
      <c r="BE910" s="156">
        <v>158</v>
      </c>
      <c r="BF910" s="181">
        <f t="shared" si="117"/>
        <v>1.0047999999999975</v>
      </c>
      <c r="BG910" s="182">
        <f t="shared" si="118"/>
        <v>0.99475073377234979</v>
      </c>
      <c r="BH910" s="183">
        <f t="shared" si="119"/>
        <v>1.048978953532842E-4</v>
      </c>
      <c r="BI910" s="184" t="str">
        <f t="shared" si="120"/>
        <v/>
      </c>
      <c r="BJ910" s="184" t="str">
        <f t="shared" si="116"/>
        <v/>
      </c>
    </row>
    <row r="911" spans="3:62" ht="20.100000000000001" customHeight="1" x14ac:dyDescent="0.25">
      <c r="C911" s="12"/>
      <c r="E911" s="141"/>
      <c r="F911" s="141"/>
      <c r="P911" s="156"/>
      <c r="R911" s="174"/>
      <c r="S911" s="174"/>
      <c r="W911" s="175"/>
      <c r="X911" s="173"/>
      <c r="AC911" s="156">
        <v>182</v>
      </c>
      <c r="AD911" s="150">
        <f t="shared" si="107"/>
        <v>-3.2720000000000002</v>
      </c>
      <c r="AE911" s="174">
        <f t="shared" si="108"/>
        <v>1.8885790969598703E-3</v>
      </c>
      <c r="AF911" s="174">
        <f t="shared" si="109"/>
        <v>5.3394788030169959E-4</v>
      </c>
      <c r="AG911" s="150">
        <f t="shared" si="114"/>
        <v>1.8885790969598703E-3</v>
      </c>
      <c r="AH911" s="150" t="str">
        <f t="shared" si="115"/>
        <v/>
      </c>
      <c r="AI911" s="150" t="str">
        <f t="shared" si="110"/>
        <v/>
      </c>
      <c r="AJ911" s="173">
        <f t="shared" si="111"/>
        <v>0</v>
      </c>
      <c r="AK911" s="173" t="str">
        <f t="shared" si="112"/>
        <v/>
      </c>
      <c r="AL911" s="173" t="str">
        <f t="shared" si="113"/>
        <v/>
      </c>
      <c r="AM911" s="173"/>
      <c r="AN911" s="173"/>
      <c r="AO911" s="173"/>
      <c r="AP911" s="173"/>
      <c r="AQ911" s="173"/>
      <c r="AR911" s="173"/>
      <c r="AS911" s="173"/>
      <c r="AT911" s="153"/>
      <c r="AU911" s="154"/>
      <c r="AV911" s="153"/>
      <c r="AW911" s="177"/>
      <c r="AX911" s="178"/>
      <c r="AY911" s="179"/>
      <c r="AZ911" s="179"/>
      <c r="BA911" s="180"/>
      <c r="BB911" s="180"/>
      <c r="BC911" s="155"/>
      <c r="BE911" s="156">
        <v>159</v>
      </c>
      <c r="BF911" s="181">
        <f t="shared" si="117"/>
        <v>1.0111999999999974</v>
      </c>
      <c r="BG911" s="182">
        <f t="shared" si="118"/>
        <v>0.99464583587699651</v>
      </c>
      <c r="BH911" s="183">
        <f t="shared" si="119"/>
        <v>1.0623039115575938E-4</v>
      </c>
      <c r="BI911" s="184" t="str">
        <f t="shared" si="120"/>
        <v/>
      </c>
      <c r="BJ911" s="184" t="str">
        <f t="shared" si="116"/>
        <v/>
      </c>
    </row>
    <row r="912" spans="3:62" ht="20.100000000000001" customHeight="1" x14ac:dyDescent="0.25">
      <c r="C912" s="12"/>
      <c r="E912" s="141"/>
      <c r="F912" s="141"/>
      <c r="P912" s="156"/>
      <c r="R912" s="174"/>
      <c r="S912" s="174"/>
      <c r="W912" s="175"/>
      <c r="X912" s="173"/>
      <c r="AC912" s="156">
        <v>183</v>
      </c>
      <c r="AD912" s="150">
        <f t="shared" si="107"/>
        <v>-3.2679999999999998</v>
      </c>
      <c r="AE912" s="174">
        <f t="shared" si="108"/>
        <v>1.9134439733371103E-3</v>
      </c>
      <c r="AF912" s="174">
        <f t="shared" si="109"/>
        <v>5.415518281703058E-4</v>
      </c>
      <c r="AG912" s="150">
        <f t="shared" si="114"/>
        <v>1.9134439733371103E-3</v>
      </c>
      <c r="AH912" s="150" t="str">
        <f t="shared" si="115"/>
        <v/>
      </c>
      <c r="AI912" s="150" t="str">
        <f t="shared" si="110"/>
        <v/>
      </c>
      <c r="AJ912" s="173">
        <f t="shared" si="111"/>
        <v>0</v>
      </c>
      <c r="AK912" s="173" t="str">
        <f t="shared" si="112"/>
        <v/>
      </c>
      <c r="AL912" s="173" t="str">
        <f t="shared" si="113"/>
        <v/>
      </c>
      <c r="AM912" s="173"/>
      <c r="AN912" s="173"/>
      <c r="AO912" s="173"/>
      <c r="AP912" s="173"/>
      <c r="AQ912" s="173"/>
      <c r="AR912" s="173"/>
      <c r="AS912" s="173"/>
      <c r="AT912" s="153"/>
      <c r="AU912" s="154"/>
      <c r="AV912" s="153"/>
      <c r="AW912" s="177"/>
      <c r="AX912" s="178"/>
      <c r="AY912" s="179"/>
      <c r="AZ912" s="179"/>
      <c r="BA912" s="180"/>
      <c r="BB912" s="180"/>
      <c r="BC912" s="155"/>
      <c r="BE912" s="156">
        <v>160</v>
      </c>
      <c r="BF912" s="181">
        <f t="shared" si="117"/>
        <v>1.0175999999999974</v>
      </c>
      <c r="BG912" s="182">
        <f t="shared" si="118"/>
        <v>0.99453960548584075</v>
      </c>
      <c r="BH912" s="183">
        <f t="shared" si="119"/>
        <v>1.0756910818343624E-4</v>
      </c>
      <c r="BI912" s="184" t="str">
        <f t="shared" si="120"/>
        <v/>
      </c>
      <c r="BJ912" s="184" t="str">
        <f t="shared" si="116"/>
        <v/>
      </c>
    </row>
    <row r="913" spans="3:62" ht="20.100000000000001" customHeight="1" x14ac:dyDescent="0.25">
      <c r="C913" s="12"/>
      <c r="E913" s="141"/>
      <c r="F913" s="141"/>
      <c r="P913" s="156"/>
      <c r="R913" s="174"/>
      <c r="S913" s="174"/>
      <c r="W913" s="175"/>
      <c r="X913" s="173"/>
      <c r="AC913" s="156">
        <v>184</v>
      </c>
      <c r="AD913" s="150">
        <f t="shared" si="107"/>
        <v>-3.2640000000000002</v>
      </c>
      <c r="AE913" s="174">
        <f t="shared" si="108"/>
        <v>1.9386052006913146E-3</v>
      </c>
      <c r="AF913" s="174">
        <f t="shared" si="109"/>
        <v>5.4925582722187966E-4</v>
      </c>
      <c r="AG913" s="150">
        <f t="shared" si="114"/>
        <v>1.9386052006913146E-3</v>
      </c>
      <c r="AH913" s="150" t="str">
        <f t="shared" si="115"/>
        <v/>
      </c>
      <c r="AI913" s="150" t="str">
        <f t="shared" si="110"/>
        <v/>
      </c>
      <c r="AJ913" s="173">
        <f t="shared" si="111"/>
        <v>0</v>
      </c>
      <c r="AK913" s="173" t="str">
        <f t="shared" si="112"/>
        <v/>
      </c>
      <c r="AL913" s="173" t="str">
        <f t="shared" si="113"/>
        <v/>
      </c>
      <c r="AM913" s="173"/>
      <c r="AN913" s="173"/>
      <c r="AO913" s="173"/>
      <c r="AP913" s="173"/>
      <c r="AQ913" s="173"/>
      <c r="AR913" s="173"/>
      <c r="AS913" s="173"/>
      <c r="AT913" s="153"/>
      <c r="AU913" s="154"/>
      <c r="AV913" s="153"/>
      <c r="AW913" s="177"/>
      <c r="AX913" s="178"/>
      <c r="AY913" s="179"/>
      <c r="AZ913" s="179"/>
      <c r="BA913" s="180"/>
      <c r="BB913" s="180"/>
      <c r="BC913" s="155"/>
      <c r="BE913" s="156">
        <v>161</v>
      </c>
      <c r="BF913" s="181">
        <f t="shared" si="117"/>
        <v>1.0239999999999974</v>
      </c>
      <c r="BG913" s="182">
        <f t="shared" si="118"/>
        <v>0.99443203637765731</v>
      </c>
      <c r="BH913" s="183">
        <f t="shared" si="119"/>
        <v>1.0891399220847031E-4</v>
      </c>
      <c r="BI913" s="184" t="str">
        <f t="shared" si="120"/>
        <v/>
      </c>
      <c r="BJ913" s="184" t="str">
        <f t="shared" si="116"/>
        <v/>
      </c>
    </row>
    <row r="914" spans="3:62" ht="20.100000000000001" customHeight="1" x14ac:dyDescent="0.25">
      <c r="C914" s="12"/>
      <c r="E914" s="141"/>
      <c r="F914" s="141"/>
      <c r="P914" s="156"/>
      <c r="R914" s="174"/>
      <c r="S914" s="174"/>
      <c r="W914" s="175"/>
      <c r="X914" s="173"/>
      <c r="AC914" s="156">
        <v>185</v>
      </c>
      <c r="AD914" s="150">
        <f t="shared" si="107"/>
        <v>-3.26</v>
      </c>
      <c r="AE914" s="174">
        <f t="shared" si="108"/>
        <v>1.9640658655043761E-3</v>
      </c>
      <c r="AF914" s="174">
        <f t="shared" si="109"/>
        <v>5.5706106902462128E-4</v>
      </c>
      <c r="AG914" s="150">
        <f t="shared" si="114"/>
        <v>1.9640658655043761E-3</v>
      </c>
      <c r="AH914" s="150" t="str">
        <f t="shared" si="115"/>
        <v/>
      </c>
      <c r="AI914" s="150" t="str">
        <f t="shared" si="110"/>
        <v/>
      </c>
      <c r="AJ914" s="173">
        <f t="shared" si="111"/>
        <v>0</v>
      </c>
      <c r="AK914" s="173" t="str">
        <f t="shared" si="112"/>
        <v/>
      </c>
      <c r="AL914" s="173" t="str">
        <f t="shared" si="113"/>
        <v/>
      </c>
      <c r="AM914" s="173"/>
      <c r="AN914" s="173"/>
      <c r="AO914" s="173"/>
      <c r="AP914" s="173"/>
      <c r="AQ914" s="173"/>
      <c r="AR914" s="173"/>
      <c r="AS914" s="173"/>
      <c r="AT914" s="153"/>
      <c r="AU914" s="154"/>
      <c r="AV914" s="153"/>
      <c r="AW914" s="177"/>
      <c r="AX914" s="178"/>
      <c r="AY914" s="179"/>
      <c r="AZ914" s="179"/>
      <c r="BA914" s="180"/>
      <c r="BB914" s="180"/>
      <c r="BC914" s="155"/>
      <c r="BE914" s="156">
        <v>162</v>
      </c>
      <c r="BF914" s="181">
        <f t="shared" si="117"/>
        <v>1.0303999999999973</v>
      </c>
      <c r="BG914" s="182">
        <f t="shared" si="118"/>
        <v>0.99432312238544884</v>
      </c>
      <c r="BH914" s="183">
        <f t="shared" si="119"/>
        <v>1.1026498897603876E-4</v>
      </c>
      <c r="BI914" s="184" t="str">
        <f t="shared" si="120"/>
        <v/>
      </c>
      <c r="BJ914" s="184" t="str">
        <f t="shared" si="116"/>
        <v/>
      </c>
    </row>
    <row r="915" spans="3:62" ht="20.100000000000001" customHeight="1" x14ac:dyDescent="0.25">
      <c r="C915" s="12"/>
      <c r="E915" s="141"/>
      <c r="F915" s="141"/>
      <c r="P915" s="156"/>
      <c r="R915" s="174"/>
      <c r="S915" s="174"/>
      <c r="W915" s="175"/>
      <c r="X915" s="173"/>
      <c r="AC915" s="156">
        <v>186</v>
      </c>
      <c r="AD915" s="150">
        <f t="shared" si="107"/>
        <v>-3.2560000000000002</v>
      </c>
      <c r="AE915" s="174">
        <f t="shared" si="108"/>
        <v>1.9898290803522173E-3</v>
      </c>
      <c r="AF915" s="174">
        <f t="shared" si="109"/>
        <v>5.6496875754479404E-4</v>
      </c>
      <c r="AG915" s="150">
        <f t="shared" si="114"/>
        <v>1.9898290803522173E-3</v>
      </c>
      <c r="AH915" s="150" t="str">
        <f t="shared" si="115"/>
        <v/>
      </c>
      <c r="AI915" s="150" t="str">
        <f t="shared" si="110"/>
        <v/>
      </c>
      <c r="AJ915" s="173">
        <f t="shared" si="111"/>
        <v>0</v>
      </c>
      <c r="AK915" s="173" t="str">
        <f t="shared" si="112"/>
        <v/>
      </c>
      <c r="AL915" s="173" t="str">
        <f t="shared" si="113"/>
        <v/>
      </c>
      <c r="AM915" s="173"/>
      <c r="AN915" s="173"/>
      <c r="AO915" s="173"/>
      <c r="AP915" s="173"/>
      <c r="AQ915" s="173"/>
      <c r="AR915" s="173"/>
      <c r="AS915" s="173"/>
      <c r="AT915" s="153"/>
      <c r="AU915" s="154"/>
      <c r="AV915" s="153"/>
      <c r="AW915" s="177"/>
      <c r="AX915" s="178"/>
      <c r="AY915" s="179"/>
      <c r="AZ915" s="179"/>
      <c r="BA915" s="180"/>
      <c r="BB915" s="180"/>
      <c r="BC915" s="155"/>
      <c r="BE915" s="156">
        <v>163</v>
      </c>
      <c r="BF915" s="181">
        <f t="shared" si="117"/>
        <v>1.0367999999999973</v>
      </c>
      <c r="BG915" s="182">
        <f t="shared" si="118"/>
        <v>0.9942128573964728</v>
      </c>
      <c r="BH915" s="183">
        <f t="shared" si="119"/>
        <v>1.1162204420778199E-4</v>
      </c>
      <c r="BI915" s="184" t="str">
        <f t="shared" si="120"/>
        <v/>
      </c>
      <c r="BJ915" s="184" t="str">
        <f t="shared" si="116"/>
        <v/>
      </c>
    </row>
    <row r="916" spans="3:62" ht="20.100000000000001" customHeight="1" x14ac:dyDescent="0.25">
      <c r="C916" s="12"/>
      <c r="E916" s="141"/>
      <c r="F916" s="141"/>
      <c r="P916" s="156"/>
      <c r="R916" s="174"/>
      <c r="S916" s="174"/>
      <c r="W916" s="175"/>
      <c r="X916" s="173"/>
      <c r="AC916" s="156">
        <v>187</v>
      </c>
      <c r="AD916" s="150">
        <f t="shared" si="107"/>
        <v>-3.2519999999999998</v>
      </c>
      <c r="AE916" s="174">
        <f t="shared" si="108"/>
        <v>2.0158979840470305E-3</v>
      </c>
      <c r="AF916" s="174">
        <f t="shared" si="109"/>
        <v>5.7298010925139608E-4</v>
      </c>
      <c r="AG916" s="150">
        <f t="shared" si="114"/>
        <v>2.0158979840470305E-3</v>
      </c>
      <c r="AH916" s="150" t="str">
        <f t="shared" si="115"/>
        <v/>
      </c>
      <c r="AI916" s="150" t="str">
        <f t="shared" si="110"/>
        <v/>
      </c>
      <c r="AJ916" s="173">
        <f t="shared" si="111"/>
        <v>0</v>
      </c>
      <c r="AK916" s="173" t="str">
        <f t="shared" si="112"/>
        <v/>
      </c>
      <c r="AL916" s="173" t="str">
        <f t="shared" si="113"/>
        <v/>
      </c>
      <c r="AM916" s="173"/>
      <c r="AN916" s="173"/>
      <c r="AO916" s="173"/>
      <c r="AP916" s="173"/>
      <c r="AQ916" s="173"/>
      <c r="AR916" s="173"/>
      <c r="AS916" s="173"/>
      <c r="AT916" s="153"/>
      <c r="AU916" s="154"/>
      <c r="AV916" s="153"/>
      <c r="AW916" s="177"/>
      <c r="AX916" s="178"/>
      <c r="AY916" s="179"/>
      <c r="AZ916" s="179"/>
      <c r="BA916" s="180"/>
      <c r="BB916" s="180"/>
      <c r="BC916" s="155"/>
      <c r="BE916" s="156">
        <v>164</v>
      </c>
      <c r="BF916" s="181">
        <f t="shared" si="117"/>
        <v>1.0431999999999972</v>
      </c>
      <c r="BG916" s="182">
        <f t="shared" si="118"/>
        <v>0.99410123535226502</v>
      </c>
      <c r="BH916" s="183">
        <f t="shared" si="119"/>
        <v>1.1298510360691072E-4</v>
      </c>
      <c r="BI916" s="184" t="str">
        <f t="shared" si="120"/>
        <v/>
      </c>
      <c r="BJ916" s="184" t="str">
        <f t="shared" si="116"/>
        <v/>
      </c>
    </row>
    <row r="917" spans="3:62" ht="20.100000000000001" customHeight="1" x14ac:dyDescent="0.25">
      <c r="C917" s="12"/>
      <c r="E917" s="141"/>
      <c r="F917" s="141"/>
      <c r="P917" s="156"/>
      <c r="R917" s="174"/>
      <c r="S917" s="174"/>
      <c r="W917" s="175"/>
      <c r="X917" s="173"/>
      <c r="AC917" s="156">
        <v>188</v>
      </c>
      <c r="AD917" s="150">
        <f t="shared" si="107"/>
        <v>-3.2480000000000002</v>
      </c>
      <c r="AE917" s="174">
        <f t="shared" si="108"/>
        <v>2.0422757417791907E-3</v>
      </c>
      <c r="AF917" s="174">
        <f t="shared" si="109"/>
        <v>5.8109635322137556E-4</v>
      </c>
      <c r="AG917" s="150">
        <f t="shared" si="114"/>
        <v>2.0422757417791907E-3</v>
      </c>
      <c r="AH917" s="150" t="str">
        <f t="shared" si="115"/>
        <v/>
      </c>
      <c r="AI917" s="150" t="str">
        <f t="shared" si="110"/>
        <v/>
      </c>
      <c r="AJ917" s="173">
        <f t="shared" si="111"/>
        <v>0</v>
      </c>
      <c r="AK917" s="173" t="str">
        <f t="shared" si="112"/>
        <v/>
      </c>
      <c r="AL917" s="173" t="str">
        <f t="shared" si="113"/>
        <v/>
      </c>
      <c r="AM917" s="173"/>
      <c r="AN917" s="173"/>
      <c r="AO917" s="173"/>
      <c r="AP917" s="173"/>
      <c r="AQ917" s="173"/>
      <c r="AR917" s="173"/>
      <c r="AS917" s="173"/>
      <c r="AT917" s="153"/>
      <c r="AU917" s="154"/>
      <c r="AV917" s="153"/>
      <c r="AW917" s="177"/>
      <c r="AX917" s="178"/>
      <c r="AY917" s="179"/>
      <c r="AZ917" s="179"/>
      <c r="BA917" s="180"/>
      <c r="BB917" s="180"/>
      <c r="BC917" s="155"/>
      <c r="BE917" s="156">
        <v>165</v>
      </c>
      <c r="BF917" s="181">
        <f t="shared" si="117"/>
        <v>1.0495999999999972</v>
      </c>
      <c r="BG917" s="182">
        <f t="shared" si="118"/>
        <v>0.99398825024865811</v>
      </c>
      <c r="BH917" s="183">
        <f t="shared" si="119"/>
        <v>1.1435411286331298E-4</v>
      </c>
      <c r="BI917" s="184" t="str">
        <f t="shared" si="120"/>
        <v/>
      </c>
      <c r="BJ917" s="184" t="str">
        <f t="shared" si="116"/>
        <v/>
      </c>
    </row>
    <row r="918" spans="3:62" ht="20.100000000000001" customHeight="1" x14ac:dyDescent="0.25">
      <c r="C918" s="12"/>
      <c r="E918" s="141"/>
      <c r="F918" s="141"/>
      <c r="P918" s="156"/>
      <c r="R918" s="174"/>
      <c r="S918" s="174"/>
      <c r="W918" s="175"/>
      <c r="X918" s="173"/>
      <c r="AC918" s="156">
        <v>189</v>
      </c>
      <c r="AD918" s="150">
        <f t="shared" si="107"/>
        <v>-3.2439999999999998</v>
      </c>
      <c r="AE918" s="174">
        <f t="shared" si="108"/>
        <v>2.0689655452589767E-3</v>
      </c>
      <c r="AF918" s="174">
        <f t="shared" si="109"/>
        <v>5.8931873124544118E-4</v>
      </c>
      <c r="AG918" s="150">
        <f t="shared" si="114"/>
        <v>2.0689655452589767E-3</v>
      </c>
      <c r="AH918" s="150" t="str">
        <f t="shared" si="115"/>
        <v/>
      </c>
      <c r="AI918" s="150" t="str">
        <f t="shared" si="110"/>
        <v/>
      </c>
      <c r="AJ918" s="173">
        <f t="shared" si="111"/>
        <v>0</v>
      </c>
      <c r="AK918" s="173" t="str">
        <f t="shared" si="112"/>
        <v/>
      </c>
      <c r="AL918" s="173" t="str">
        <f t="shared" si="113"/>
        <v/>
      </c>
      <c r="AM918" s="173"/>
      <c r="AN918" s="173"/>
      <c r="AO918" s="173"/>
      <c r="AP918" s="173"/>
      <c r="AQ918" s="173"/>
      <c r="AR918" s="173"/>
      <c r="AS918" s="173"/>
      <c r="AT918" s="153"/>
      <c r="AU918" s="154"/>
      <c r="AV918" s="153"/>
      <c r="AW918" s="177"/>
      <c r="AX918" s="178"/>
      <c r="AY918" s="179"/>
      <c r="AZ918" s="179"/>
      <c r="BA918" s="180"/>
      <c r="BB918" s="180"/>
      <c r="BC918" s="155"/>
      <c r="BE918" s="156">
        <v>166</v>
      </c>
      <c r="BF918" s="181">
        <f t="shared" si="117"/>
        <v>1.0559999999999972</v>
      </c>
      <c r="BG918" s="182">
        <f t="shared" si="118"/>
        <v>0.9938738961357948</v>
      </c>
      <c r="BH918" s="183">
        <f t="shared" si="119"/>
        <v>1.1572901765710686E-4</v>
      </c>
      <c r="BI918" s="184" t="str">
        <f t="shared" si="120"/>
        <v/>
      </c>
      <c r="BJ918" s="184" t="str">
        <f t="shared" si="116"/>
        <v/>
      </c>
    </row>
    <row r="919" spans="3:62" ht="20.100000000000001" customHeight="1" x14ac:dyDescent="0.25">
      <c r="C919" s="12"/>
      <c r="E919" s="141"/>
      <c r="F919" s="141"/>
      <c r="P919" s="156"/>
      <c r="R919" s="174"/>
      <c r="S919" s="174"/>
      <c r="W919" s="175"/>
      <c r="X919" s="173"/>
      <c r="AC919" s="156">
        <v>190</v>
      </c>
      <c r="AD919" s="150">
        <f t="shared" si="107"/>
        <v>-3.24</v>
      </c>
      <c r="AE919" s="174">
        <f t="shared" si="108"/>
        <v>2.0959706128579419E-3</v>
      </c>
      <c r="AF919" s="174">
        <f t="shared" si="109"/>
        <v>5.9764849793441559E-4</v>
      </c>
      <c r="AG919" s="150">
        <f t="shared" si="114"/>
        <v>2.0959706128579419E-3</v>
      </c>
      <c r="AH919" s="150" t="str">
        <f t="shared" si="115"/>
        <v/>
      </c>
      <c r="AI919" s="150" t="str">
        <f t="shared" si="110"/>
        <v/>
      </c>
      <c r="AJ919" s="173">
        <f t="shared" si="111"/>
        <v>0</v>
      </c>
      <c r="AK919" s="173" t="str">
        <f t="shared" si="112"/>
        <v/>
      </c>
      <c r="AL919" s="173" t="str">
        <f t="shared" si="113"/>
        <v/>
      </c>
      <c r="AM919" s="173"/>
      <c r="AN919" s="173"/>
      <c r="AO919" s="173"/>
      <c r="AP919" s="173"/>
      <c r="AQ919" s="173"/>
      <c r="AR919" s="173"/>
      <c r="AS919" s="173"/>
      <c r="AT919" s="153"/>
      <c r="AU919" s="154"/>
      <c r="AV919" s="153"/>
      <c r="AW919" s="177"/>
      <c r="AX919" s="178"/>
      <c r="AY919" s="179"/>
      <c r="AZ919" s="179"/>
      <c r="BA919" s="180"/>
      <c r="BB919" s="180"/>
      <c r="BC919" s="155"/>
      <c r="BE919" s="156">
        <v>167</v>
      </c>
      <c r="BF919" s="181">
        <f t="shared" si="117"/>
        <v>1.0623999999999971</v>
      </c>
      <c r="BG919" s="182">
        <f t="shared" si="118"/>
        <v>0.99375816711813769</v>
      </c>
      <c r="BH919" s="183">
        <f t="shared" si="119"/>
        <v>1.1710976366341441E-4</v>
      </c>
      <c r="BI919" s="184" t="str">
        <f t="shared" si="120"/>
        <v/>
      </c>
      <c r="BJ919" s="184" t="str">
        <f t="shared" si="116"/>
        <v/>
      </c>
    </row>
    <row r="920" spans="3:62" ht="20.100000000000001" customHeight="1" x14ac:dyDescent="0.25">
      <c r="C920" s="12"/>
      <c r="E920" s="141"/>
      <c r="F920" s="141"/>
      <c r="P920" s="156"/>
      <c r="R920" s="174"/>
      <c r="S920" s="174"/>
      <c r="W920" s="175"/>
      <c r="X920" s="173"/>
      <c r="AC920" s="156">
        <v>191</v>
      </c>
      <c r="AD920" s="150">
        <f t="shared" si="107"/>
        <v>-3.2359999999999998</v>
      </c>
      <c r="AE920" s="174">
        <f t="shared" si="108"/>
        <v>2.1232941897500681E-3</v>
      </c>
      <c r="AF920" s="174">
        <f t="shared" si="109"/>
        <v>6.0608692082616525E-4</v>
      </c>
      <c r="AG920" s="150">
        <f t="shared" si="114"/>
        <v>2.1232941897500681E-3</v>
      </c>
      <c r="AH920" s="150" t="str">
        <f t="shared" si="115"/>
        <v/>
      </c>
      <c r="AI920" s="150" t="str">
        <f t="shared" si="110"/>
        <v/>
      </c>
      <c r="AJ920" s="173">
        <f t="shared" si="111"/>
        <v>0</v>
      </c>
      <c r="AK920" s="173" t="str">
        <f t="shared" si="112"/>
        <v/>
      </c>
      <c r="AL920" s="173" t="str">
        <f t="shared" si="113"/>
        <v/>
      </c>
      <c r="AM920" s="173"/>
      <c r="AN920" s="173"/>
      <c r="AO920" s="173"/>
      <c r="AP920" s="173"/>
      <c r="AQ920" s="173"/>
      <c r="AR920" s="173"/>
      <c r="AS920" s="173"/>
      <c r="AT920" s="153"/>
      <c r="AU920" s="154"/>
      <c r="AV920" s="153"/>
      <c r="AW920" s="177"/>
      <c r="AX920" s="178"/>
      <c r="AY920" s="179"/>
      <c r="AZ920" s="179"/>
      <c r="BA920" s="180"/>
      <c r="BB920" s="180"/>
      <c r="BC920" s="155"/>
      <c r="BE920" s="156">
        <v>168</v>
      </c>
      <c r="BF920" s="181">
        <f t="shared" si="117"/>
        <v>1.0687999999999971</v>
      </c>
      <c r="BG920" s="182">
        <f t="shared" si="118"/>
        <v>0.99364105735447428</v>
      </c>
      <c r="BH920" s="183">
        <f t="shared" si="119"/>
        <v>1.1849629655624749E-4</v>
      </c>
      <c r="BI920" s="184" t="str">
        <f t="shared" si="120"/>
        <v/>
      </c>
      <c r="BJ920" s="184" t="str">
        <f t="shared" si="116"/>
        <v/>
      </c>
    </row>
    <row r="921" spans="3:62" ht="20.100000000000001" customHeight="1" x14ac:dyDescent="0.25">
      <c r="C921" s="12"/>
      <c r="E921" s="141"/>
      <c r="F921" s="141"/>
      <c r="P921" s="156"/>
      <c r="R921" s="174"/>
      <c r="S921" s="174"/>
      <c r="W921" s="175"/>
      <c r="X921" s="173"/>
      <c r="AC921" s="156">
        <v>192</v>
      </c>
      <c r="AD921" s="150">
        <f t="shared" ref="AD921:AD984" si="121">AD$723+(AC921*AD$726)</f>
        <v>-3.2320000000000002</v>
      </c>
      <c r="AE921" s="174">
        <f t="shared" ref="AE921:AE984" si="122">_xlfn.NORM.DIST(AD921,AD$720,AD$721,0)</f>
        <v>2.1509395480525033E-3</v>
      </c>
      <c r="AF921" s="174">
        <f t="shared" ref="AF921:AF984" si="123">_xlfn.NORM.DIST(AD921,AD$720,AD$721,1)</f>
        <v>6.1463528049309185E-4</v>
      </c>
      <c r="AG921" s="150">
        <f t="shared" si="114"/>
        <v>2.1509395480525033E-3</v>
      </c>
      <c r="AH921" s="150" t="str">
        <f t="shared" si="115"/>
        <v/>
      </c>
      <c r="AI921" s="150" t="str">
        <f t="shared" ref="AI921:AI984" si="124">IF(AE921=MAX(AE$729:AE$2729),AE921,"")</f>
        <v/>
      </c>
      <c r="AJ921" s="173">
        <f t="shared" ref="AJ921:AJ984" si="125">_xlfn.NORM.DIST(AC921,AH$721,AH$722,0)</f>
        <v>0</v>
      </c>
      <c r="AK921" s="173" t="str">
        <f t="shared" ref="AK921:AK984" si="126">IF(AJ921=MAX(AJ$729:AJ$2729),AE921,"")</f>
        <v/>
      </c>
      <c r="AL921" s="173" t="str">
        <f t="shared" ref="AL921:AL984" si="127">IF(AK921=MIN(AK$729:AK$2729),AK921,"")</f>
        <v/>
      </c>
      <c r="AM921" s="173"/>
      <c r="AN921" s="173"/>
      <c r="AO921" s="173"/>
      <c r="AP921" s="173"/>
      <c r="AQ921" s="173"/>
      <c r="AR921" s="173"/>
      <c r="AS921" s="173"/>
      <c r="AT921" s="153"/>
      <c r="AU921" s="154"/>
      <c r="AV921" s="153"/>
      <c r="AW921" s="177"/>
      <c r="AX921" s="178"/>
      <c r="AY921" s="179"/>
      <c r="AZ921" s="179"/>
      <c r="BA921" s="180"/>
      <c r="BB921" s="180"/>
      <c r="BC921" s="155"/>
      <c r="BE921" s="156">
        <v>169</v>
      </c>
      <c r="BF921" s="181">
        <f t="shared" si="117"/>
        <v>1.075199999999997</v>
      </c>
      <c r="BG921" s="182">
        <f t="shared" si="118"/>
        <v>0.99352256105791803</v>
      </c>
      <c r="BH921" s="183">
        <f t="shared" si="119"/>
        <v>1.1988856201317066E-4</v>
      </c>
      <c r="BI921" s="184" t="str">
        <f t="shared" si="120"/>
        <v/>
      </c>
      <c r="BJ921" s="184" t="str">
        <f t="shared" si="116"/>
        <v/>
      </c>
    </row>
    <row r="922" spans="3:62" ht="20.100000000000001" customHeight="1" x14ac:dyDescent="0.25">
      <c r="C922" s="12"/>
      <c r="E922" s="141"/>
      <c r="F922" s="141"/>
      <c r="P922" s="156"/>
      <c r="R922" s="174"/>
      <c r="S922" s="174"/>
      <c r="W922" s="175"/>
      <c r="X922" s="173"/>
      <c r="AC922" s="156">
        <v>193</v>
      </c>
      <c r="AD922" s="150">
        <f t="shared" si="121"/>
        <v>-3.2279999999999998</v>
      </c>
      <c r="AE922" s="174">
        <f t="shared" si="122"/>
        <v>2.1789099869660876E-3</v>
      </c>
      <c r="AF922" s="174">
        <f t="shared" si="123"/>
        <v>6.2329487065019087E-4</v>
      </c>
      <c r="AG922" s="150">
        <f t="shared" ref="AG922:AG985" si="128">IF(OR(AF922&lt;$AH$725,AF922&gt;$AH$726),AE922,"")</f>
        <v>2.1789099869660876E-3</v>
      </c>
      <c r="AH922" s="150" t="str">
        <f t="shared" ref="AH922:AH985" si="129">IF(AND(AF922&gt;$AH$725,AF922&lt;$AH$726),AE922,"")</f>
        <v/>
      </c>
      <c r="AI922" s="150" t="str">
        <f t="shared" si="124"/>
        <v/>
      </c>
      <c r="AJ922" s="173">
        <f t="shared" si="125"/>
        <v>0</v>
      </c>
      <c r="AK922" s="173" t="str">
        <f t="shared" si="126"/>
        <v/>
      </c>
      <c r="AL922" s="173" t="str">
        <f t="shared" si="127"/>
        <v/>
      </c>
      <c r="AM922" s="173"/>
      <c r="AN922" s="173"/>
      <c r="AO922" s="173"/>
      <c r="AP922" s="173"/>
      <c r="AQ922" s="173"/>
      <c r="AR922" s="173"/>
      <c r="AS922" s="173"/>
      <c r="AT922" s="153"/>
      <c r="AU922" s="154"/>
      <c r="AV922" s="153"/>
      <c r="AW922" s="177"/>
      <c r="AX922" s="178"/>
      <c r="AY922" s="179"/>
      <c r="AZ922" s="179"/>
      <c r="BA922" s="180"/>
      <c r="BB922" s="180"/>
      <c r="BC922" s="155"/>
      <c r="BE922" s="156">
        <v>170</v>
      </c>
      <c r="BF922" s="181">
        <f t="shared" si="117"/>
        <v>1.081599999999997</v>
      </c>
      <c r="BG922" s="182">
        <f t="shared" si="118"/>
        <v>0.99340267249590486</v>
      </c>
      <c r="BH922" s="183">
        <f t="shared" si="119"/>
        <v>1.2128650571896493E-4</v>
      </c>
      <c r="BI922" s="184" t="str">
        <f t="shared" si="120"/>
        <v/>
      </c>
      <c r="BJ922" s="184" t="str">
        <f t="shared" si="116"/>
        <v/>
      </c>
    </row>
    <row r="923" spans="3:62" ht="20.100000000000001" customHeight="1" x14ac:dyDescent="0.25">
      <c r="C923" s="12"/>
      <c r="E923" s="141"/>
      <c r="F923" s="141"/>
      <c r="P923" s="156"/>
      <c r="R923" s="174"/>
      <c r="S923" s="174"/>
      <c r="W923" s="175"/>
      <c r="X923" s="173"/>
      <c r="AC923" s="156">
        <v>194</v>
      </c>
      <c r="AD923" s="150">
        <f t="shared" si="121"/>
        <v>-3.2240000000000002</v>
      </c>
      <c r="AE923" s="174">
        <f t="shared" si="122"/>
        <v>2.2072088329153942E-3</v>
      </c>
      <c r="AF923" s="174">
        <f t="shared" si="123"/>
        <v>6.3206699826365276E-4</v>
      </c>
      <c r="AG923" s="150">
        <f t="shared" si="128"/>
        <v>2.2072088329153942E-3</v>
      </c>
      <c r="AH923" s="150" t="str">
        <f t="shared" si="129"/>
        <v/>
      </c>
      <c r="AI923" s="150" t="str">
        <f t="shared" si="124"/>
        <v/>
      </c>
      <c r="AJ923" s="173">
        <f t="shared" si="125"/>
        <v>0</v>
      </c>
      <c r="AK923" s="173" t="str">
        <f t="shared" si="126"/>
        <v/>
      </c>
      <c r="AL923" s="173" t="str">
        <f t="shared" si="127"/>
        <v/>
      </c>
      <c r="AM923" s="173"/>
      <c r="AN923" s="173"/>
      <c r="AO923" s="173"/>
      <c r="AP923" s="173"/>
      <c r="AQ923" s="173"/>
      <c r="AR923" s="173"/>
      <c r="AS923" s="173"/>
      <c r="AT923" s="153"/>
      <c r="AU923" s="154"/>
      <c r="AV923" s="153"/>
      <c r="AW923" s="177"/>
      <c r="AX923" s="178"/>
      <c r="AY923" s="179"/>
      <c r="AZ923" s="179"/>
      <c r="BA923" s="180"/>
      <c r="BB923" s="180"/>
      <c r="BC923" s="155"/>
      <c r="BE923" s="156">
        <v>171</v>
      </c>
      <c r="BF923" s="181">
        <f t="shared" si="117"/>
        <v>1.087999999999997</v>
      </c>
      <c r="BG923" s="182">
        <f t="shared" si="118"/>
        <v>0.99328138599018589</v>
      </c>
      <c r="BH923" s="183">
        <f t="shared" si="119"/>
        <v>1.2269007337017968E-4</v>
      </c>
      <c r="BI923" s="184" t="str">
        <f t="shared" si="120"/>
        <v/>
      </c>
      <c r="BJ923" s="184" t="str">
        <f t="shared" si="116"/>
        <v/>
      </c>
    </row>
    <row r="924" spans="3:62" ht="20.100000000000001" customHeight="1" x14ac:dyDescent="0.25">
      <c r="C924" s="12"/>
      <c r="E924" s="141"/>
      <c r="F924" s="141"/>
      <c r="P924" s="156"/>
      <c r="R924" s="174"/>
      <c r="S924" s="174"/>
      <c r="W924" s="175"/>
      <c r="X924" s="173"/>
      <c r="AC924" s="156">
        <v>195</v>
      </c>
      <c r="AD924" s="150">
        <f t="shared" si="121"/>
        <v>-3.2199999999999998</v>
      </c>
      <c r="AE924" s="174">
        <f t="shared" si="122"/>
        <v>2.2358394396885424E-3</v>
      </c>
      <c r="AF924" s="174">
        <f t="shared" si="123"/>
        <v>6.4095298366005583E-4</v>
      </c>
      <c r="AG924" s="150">
        <f t="shared" si="128"/>
        <v>2.2358394396885424E-3</v>
      </c>
      <c r="AH924" s="150" t="str">
        <f t="shared" si="129"/>
        <v/>
      </c>
      <c r="AI924" s="150" t="str">
        <f t="shared" si="124"/>
        <v/>
      </c>
      <c r="AJ924" s="173">
        <f t="shared" si="125"/>
        <v>0</v>
      </c>
      <c r="AK924" s="173" t="str">
        <f t="shared" si="126"/>
        <v/>
      </c>
      <c r="AL924" s="173" t="str">
        <f t="shared" si="127"/>
        <v/>
      </c>
      <c r="AM924" s="173"/>
      <c r="AN924" s="173"/>
      <c r="AO924" s="173"/>
      <c r="AP924" s="173"/>
      <c r="AQ924" s="173"/>
      <c r="AR924" s="173"/>
      <c r="AS924" s="173"/>
      <c r="AT924" s="153"/>
      <c r="AU924" s="154"/>
      <c r="AV924" s="153"/>
      <c r="AW924" s="177"/>
      <c r="AX924" s="178"/>
      <c r="AY924" s="179"/>
      <c r="AZ924" s="179"/>
      <c r="BA924" s="180"/>
      <c r="BB924" s="180"/>
      <c r="BE924" s="156">
        <v>172</v>
      </c>
      <c r="BF924" s="181">
        <f t="shared" si="117"/>
        <v>1.0943999999999969</v>
      </c>
      <c r="BG924" s="182">
        <f t="shared" si="118"/>
        <v>0.99315869591681571</v>
      </c>
      <c r="BH924" s="183">
        <f t="shared" si="119"/>
        <v>1.240992106784633E-4</v>
      </c>
      <c r="BI924" s="184" t="str">
        <f t="shared" si="120"/>
        <v/>
      </c>
      <c r="BJ924" s="184" t="str">
        <f t="shared" si="116"/>
        <v/>
      </c>
    </row>
    <row r="925" spans="3:62" ht="20.100000000000001" customHeight="1" x14ac:dyDescent="0.25">
      <c r="C925" s="12"/>
      <c r="E925" s="141"/>
      <c r="F925" s="141"/>
      <c r="P925" s="156"/>
      <c r="R925" s="174"/>
      <c r="S925" s="174"/>
      <c r="W925" s="175"/>
      <c r="X925" s="173"/>
      <c r="AC925" s="156">
        <v>196</v>
      </c>
      <c r="AD925" s="150">
        <f t="shared" si="121"/>
        <v>-3.2160000000000002</v>
      </c>
      <c r="AE925" s="174">
        <f t="shared" si="122"/>
        <v>2.264805188576479E-3</v>
      </c>
      <c r="AF925" s="174">
        <f t="shared" si="123"/>
        <v>6.4995416063608473E-4</v>
      </c>
      <c r="AG925" s="150">
        <f t="shared" si="128"/>
        <v>2.264805188576479E-3</v>
      </c>
      <c r="AH925" s="150" t="str">
        <f t="shared" si="129"/>
        <v/>
      </c>
      <c r="AI925" s="150" t="str">
        <f t="shared" si="124"/>
        <v/>
      </c>
      <c r="AJ925" s="173">
        <f t="shared" si="125"/>
        <v>0</v>
      </c>
      <c r="AK925" s="173" t="str">
        <f t="shared" si="126"/>
        <v/>
      </c>
      <c r="AL925" s="173" t="str">
        <f t="shared" si="127"/>
        <v/>
      </c>
      <c r="AM925" s="173"/>
      <c r="AN925" s="173"/>
      <c r="AO925" s="173"/>
      <c r="AP925" s="173"/>
      <c r="AQ925" s="173"/>
      <c r="AR925" s="173"/>
      <c r="AS925" s="173"/>
      <c r="AT925" s="153"/>
      <c r="AU925" s="154"/>
      <c r="AV925" s="153"/>
      <c r="AW925" s="177"/>
      <c r="AX925" s="178"/>
      <c r="AY925" s="179"/>
      <c r="AZ925" s="179"/>
      <c r="BA925" s="180"/>
      <c r="BB925" s="180"/>
      <c r="BC925" s="155"/>
      <c r="BE925" s="156">
        <v>173</v>
      </c>
      <c r="BF925" s="181">
        <f t="shared" si="117"/>
        <v>1.1007999999999969</v>
      </c>
      <c r="BG925" s="182">
        <f t="shared" si="118"/>
        <v>0.99303459670613725</v>
      </c>
      <c r="BH925" s="183">
        <f t="shared" si="119"/>
        <v>1.2551386337456005E-4</v>
      </c>
      <c r="BI925" s="184" t="str">
        <f t="shared" si="120"/>
        <v/>
      </c>
      <c r="BJ925" s="184" t="str">
        <f t="shared" si="116"/>
        <v/>
      </c>
    </row>
    <row r="926" spans="3:62" ht="20.100000000000001" customHeight="1" x14ac:dyDescent="0.25">
      <c r="C926" s="12"/>
      <c r="E926" s="141"/>
      <c r="F926" s="141"/>
      <c r="P926" s="156"/>
      <c r="R926" s="174"/>
      <c r="S926" s="174"/>
      <c r="W926" s="175"/>
      <c r="X926" s="173"/>
      <c r="AC926" s="156">
        <v>197</v>
      </c>
      <c r="AD926" s="150">
        <f t="shared" si="121"/>
        <v>-3.2119999999999997</v>
      </c>
      <c r="AE926" s="174">
        <f t="shared" si="122"/>
        <v>2.2941094885119994E-3</v>
      </c>
      <c r="AF926" s="174">
        <f t="shared" si="123"/>
        <v>6.5907187656883087E-4</v>
      </c>
      <c r="AG926" s="150">
        <f t="shared" si="128"/>
        <v>2.2941094885119994E-3</v>
      </c>
      <c r="AH926" s="150" t="str">
        <f t="shared" si="129"/>
        <v/>
      </c>
      <c r="AI926" s="150" t="str">
        <f t="shared" si="124"/>
        <v/>
      </c>
      <c r="AJ926" s="173">
        <f t="shared" si="125"/>
        <v>0</v>
      </c>
      <c r="AK926" s="173" t="str">
        <f t="shared" si="126"/>
        <v/>
      </c>
      <c r="AL926" s="173" t="str">
        <f t="shared" si="127"/>
        <v/>
      </c>
      <c r="AM926" s="173"/>
      <c r="AN926" s="173"/>
      <c r="AO926" s="173"/>
      <c r="AP926" s="173"/>
      <c r="AQ926" s="173"/>
      <c r="AR926" s="173"/>
      <c r="AS926" s="173"/>
      <c r="AT926" s="153"/>
      <c r="AU926" s="154"/>
      <c r="AV926" s="153"/>
      <c r="AW926" s="177"/>
      <c r="AX926" s="178"/>
      <c r="AY926" s="179"/>
      <c r="AZ926" s="179"/>
      <c r="BA926" s="180"/>
      <c r="BB926" s="180"/>
      <c r="BC926" s="155"/>
      <c r="BE926" s="156">
        <v>174</v>
      </c>
      <c r="BF926" s="181">
        <f t="shared" si="117"/>
        <v>1.1071999999999969</v>
      </c>
      <c r="BG926" s="182">
        <f t="shared" si="118"/>
        <v>0.99290908284276269</v>
      </c>
      <c r="BH926" s="183">
        <f t="shared" si="119"/>
        <v>1.2693397721252886E-4</v>
      </c>
      <c r="BI926" s="184" t="str">
        <f t="shared" si="120"/>
        <v/>
      </c>
      <c r="BJ926" s="184" t="str">
        <f t="shared" si="116"/>
        <v/>
      </c>
    </row>
    <row r="927" spans="3:62" ht="20.100000000000001" customHeight="1" x14ac:dyDescent="0.25">
      <c r="C927" s="12"/>
      <c r="E927" s="141"/>
      <c r="F927" s="141"/>
      <c r="P927" s="156"/>
      <c r="R927" s="174"/>
      <c r="S927" s="174"/>
      <c r="W927" s="175"/>
      <c r="X927" s="173"/>
      <c r="AC927" s="156">
        <v>198</v>
      </c>
      <c r="AD927" s="150">
        <f t="shared" si="121"/>
        <v>-3.2080000000000002</v>
      </c>
      <c r="AE927" s="174">
        <f t="shared" si="122"/>
        <v>2.3237557762082004E-3</v>
      </c>
      <c r="AF927" s="174">
        <f t="shared" si="123"/>
        <v>6.6830749252662152E-4</v>
      </c>
      <c r="AG927" s="150">
        <f t="shared" si="128"/>
        <v>2.3237557762082004E-3</v>
      </c>
      <c r="AH927" s="150" t="str">
        <f t="shared" si="129"/>
        <v/>
      </c>
      <c r="AI927" s="150" t="str">
        <f t="shared" si="124"/>
        <v/>
      </c>
      <c r="AJ927" s="173">
        <f t="shared" si="125"/>
        <v>0</v>
      </c>
      <c r="AK927" s="173" t="str">
        <f t="shared" si="126"/>
        <v/>
      </c>
      <c r="AL927" s="173" t="str">
        <f t="shared" si="127"/>
        <v/>
      </c>
      <c r="AM927" s="173"/>
      <c r="AN927" s="173"/>
      <c r="AO927" s="173"/>
      <c r="AP927" s="173"/>
      <c r="AQ927" s="173"/>
      <c r="AR927" s="173"/>
      <c r="AS927" s="173"/>
      <c r="AT927" s="153"/>
      <c r="AU927" s="154"/>
      <c r="AV927" s="153"/>
      <c r="AW927" s="177"/>
      <c r="AX927" s="178"/>
      <c r="AY927" s="179"/>
      <c r="AZ927" s="179"/>
      <c r="BA927" s="180"/>
      <c r="BB927" s="180"/>
      <c r="BC927" s="155"/>
      <c r="BE927" s="156">
        <v>175</v>
      </c>
      <c r="BF927" s="181">
        <f t="shared" si="117"/>
        <v>1.1135999999999968</v>
      </c>
      <c r="BG927" s="182">
        <f t="shared" si="118"/>
        <v>0.99278214886555016</v>
      </c>
      <c r="BH927" s="183">
        <f t="shared" si="119"/>
        <v>1.2835949797362911E-4</v>
      </c>
      <c r="BI927" s="184" t="str">
        <f t="shared" si="120"/>
        <v/>
      </c>
      <c r="BJ927" s="184" t="str">
        <f t="shared" si="116"/>
        <v/>
      </c>
    </row>
    <row r="928" spans="3:62" ht="20.100000000000001" customHeight="1" x14ac:dyDescent="0.25">
      <c r="C928" s="12"/>
      <c r="E928" s="141"/>
      <c r="F928" s="141"/>
      <c r="P928" s="156"/>
      <c r="R928" s="174"/>
      <c r="S928" s="174"/>
      <c r="W928" s="175"/>
      <c r="X928" s="173"/>
      <c r="AC928" s="156">
        <v>199</v>
      </c>
      <c r="AD928" s="150">
        <f t="shared" si="121"/>
        <v>-3.2039999999999997</v>
      </c>
      <c r="AE928" s="174">
        <f t="shared" si="122"/>
        <v>2.3537475162966311E-3</v>
      </c>
      <c r="AF928" s="174">
        <f t="shared" si="123"/>
        <v>6.7766238338043774E-4</v>
      </c>
      <c r="AG928" s="150">
        <f t="shared" si="128"/>
        <v>2.3537475162966311E-3</v>
      </c>
      <c r="AH928" s="150" t="str">
        <f t="shared" si="129"/>
        <v/>
      </c>
      <c r="AI928" s="150" t="str">
        <f t="shared" si="124"/>
        <v/>
      </c>
      <c r="AJ928" s="173">
        <f t="shared" si="125"/>
        <v>0</v>
      </c>
      <c r="AK928" s="173" t="str">
        <f t="shared" si="126"/>
        <v/>
      </c>
      <c r="AL928" s="173" t="str">
        <f t="shared" si="127"/>
        <v/>
      </c>
      <c r="AM928" s="173"/>
      <c r="AN928" s="173"/>
      <c r="AO928" s="173"/>
      <c r="AP928" s="173"/>
      <c r="AQ928" s="173"/>
      <c r="AR928" s="173"/>
      <c r="AS928" s="173"/>
      <c r="AT928" s="153"/>
      <c r="AU928" s="154"/>
      <c r="AV928" s="153"/>
      <c r="AW928" s="177"/>
      <c r="AX928" s="178"/>
      <c r="AY928" s="179"/>
      <c r="AZ928" s="179"/>
      <c r="BA928" s="180"/>
      <c r="BB928" s="180"/>
      <c r="BC928" s="155"/>
      <c r="BE928" s="156">
        <v>176</v>
      </c>
      <c r="BF928" s="181">
        <f t="shared" si="117"/>
        <v>1.1199999999999968</v>
      </c>
      <c r="BG928" s="182">
        <f t="shared" si="118"/>
        <v>0.99265378936757653</v>
      </c>
      <c r="BH928" s="183">
        <f t="shared" si="119"/>
        <v>1.2979037146865213E-4</v>
      </c>
      <c r="BI928" s="184" t="str">
        <f t="shared" si="120"/>
        <v/>
      </c>
      <c r="BJ928" s="184" t="str">
        <f t="shared" si="116"/>
        <v/>
      </c>
    </row>
    <row r="929" spans="3:62" ht="20.100000000000001" customHeight="1" x14ac:dyDescent="0.25">
      <c r="C929" s="12"/>
      <c r="E929" s="141"/>
      <c r="F929" s="141"/>
      <c r="P929" s="156"/>
      <c r="R929" s="174"/>
      <c r="S929" s="174"/>
      <c r="W929" s="175"/>
      <c r="X929" s="173"/>
      <c r="AC929" s="156">
        <v>200</v>
      </c>
      <c r="AD929" s="150">
        <f t="shared" si="121"/>
        <v>-3.2</v>
      </c>
      <c r="AE929" s="174">
        <f t="shared" si="122"/>
        <v>2.3840882014648404E-3</v>
      </c>
      <c r="AF929" s="174">
        <f t="shared" si="123"/>
        <v>6.8713793791584719E-4</v>
      </c>
      <c r="AG929" s="150">
        <f t="shared" si="128"/>
        <v>2.3840882014648404E-3</v>
      </c>
      <c r="AH929" s="150" t="str">
        <f t="shared" si="129"/>
        <v/>
      </c>
      <c r="AI929" s="150" t="str">
        <f t="shared" si="124"/>
        <v/>
      </c>
      <c r="AJ929" s="173">
        <f t="shared" si="125"/>
        <v>0</v>
      </c>
      <c r="AK929" s="173" t="str">
        <f t="shared" si="126"/>
        <v/>
      </c>
      <c r="AL929" s="173" t="str">
        <f t="shared" si="127"/>
        <v/>
      </c>
      <c r="AM929" s="173"/>
      <c r="AN929" s="173"/>
      <c r="AO929" s="173"/>
      <c r="AP929" s="173"/>
      <c r="AQ929" s="173"/>
      <c r="AR929" s="173"/>
      <c r="AS929" s="173"/>
      <c r="AT929" s="153"/>
      <c r="AU929" s="154"/>
      <c r="AV929" s="153"/>
      <c r="AW929" s="177"/>
      <c r="AX929" s="178"/>
      <c r="AY929" s="179"/>
      <c r="AZ929" s="179"/>
      <c r="BA929" s="180"/>
      <c r="BB929" s="180"/>
      <c r="BC929" s="155"/>
      <c r="BE929" s="156">
        <v>177</v>
      </c>
      <c r="BF929" s="181">
        <f t="shared" si="117"/>
        <v>1.1263999999999967</v>
      </c>
      <c r="BG929" s="182">
        <f t="shared" si="118"/>
        <v>0.99252399899610788</v>
      </c>
      <c r="BH929" s="183">
        <f t="shared" si="119"/>
        <v>1.3122654354325025E-4</v>
      </c>
      <c r="BI929" s="184" t="str">
        <f t="shared" si="120"/>
        <v/>
      </c>
      <c r="BJ929" s="184" t="str">
        <f t="shared" si="116"/>
        <v/>
      </c>
    </row>
    <row r="930" spans="3:62" ht="20.100000000000001" customHeight="1" x14ac:dyDescent="0.25">
      <c r="C930" s="12"/>
      <c r="E930" s="141"/>
      <c r="F930" s="141"/>
      <c r="P930" s="156"/>
      <c r="R930" s="174"/>
      <c r="S930" s="174"/>
      <c r="W930" s="175"/>
      <c r="X930" s="173"/>
      <c r="AC930" s="156">
        <v>201</v>
      </c>
      <c r="AD930" s="150">
        <f t="shared" si="121"/>
        <v>-3.1959999999999997</v>
      </c>
      <c r="AE930" s="174">
        <f t="shared" si="122"/>
        <v>2.4147813525935867E-3</v>
      </c>
      <c r="AF930" s="174">
        <f t="shared" si="123"/>
        <v>6.9673555894551257E-4</v>
      </c>
      <c r="AG930" s="150">
        <f t="shared" si="128"/>
        <v>2.4147813525935867E-3</v>
      </c>
      <c r="AH930" s="150" t="str">
        <f t="shared" si="129"/>
        <v/>
      </c>
      <c r="AI930" s="150" t="str">
        <f t="shared" si="124"/>
        <v/>
      </c>
      <c r="AJ930" s="173">
        <f t="shared" si="125"/>
        <v>0</v>
      </c>
      <c r="AK930" s="173" t="str">
        <f t="shared" si="126"/>
        <v/>
      </c>
      <c r="AL930" s="173" t="str">
        <f t="shared" si="127"/>
        <v/>
      </c>
      <c r="AM930" s="173"/>
      <c r="AN930" s="173"/>
      <c r="AO930" s="173"/>
      <c r="AP930" s="173"/>
      <c r="AQ930" s="173"/>
      <c r="AR930" s="173"/>
      <c r="AS930" s="173"/>
      <c r="AT930" s="153"/>
      <c r="AU930" s="154"/>
      <c r="AV930" s="153"/>
      <c r="AW930" s="177"/>
      <c r="AX930" s="178"/>
      <c r="AY930" s="179"/>
      <c r="AZ930" s="179"/>
      <c r="BA930" s="180"/>
      <c r="BB930" s="180"/>
      <c r="BC930" s="155"/>
      <c r="BE930" s="156">
        <v>178</v>
      </c>
      <c r="BF930" s="181">
        <f t="shared" si="117"/>
        <v>1.1327999999999967</v>
      </c>
      <c r="BG930" s="182">
        <f t="shared" si="118"/>
        <v>0.99239277245256463</v>
      </c>
      <c r="BH930" s="183">
        <f t="shared" si="119"/>
        <v>1.3266796008049031E-4</v>
      </c>
      <c r="BI930" s="184" t="str">
        <f t="shared" si="120"/>
        <v/>
      </c>
      <c r="BJ930" s="184" t="str">
        <f t="shared" si="116"/>
        <v/>
      </c>
    </row>
    <row r="931" spans="3:62" ht="20.100000000000001" customHeight="1" x14ac:dyDescent="0.25">
      <c r="C931" s="12"/>
      <c r="E931" s="141"/>
      <c r="F931" s="141"/>
      <c r="P931" s="156"/>
      <c r="R931" s="174"/>
      <c r="S931" s="174"/>
      <c r="W931" s="175"/>
      <c r="X931" s="173"/>
      <c r="AC931" s="156">
        <v>202</v>
      </c>
      <c r="AD931" s="150">
        <f t="shared" si="121"/>
        <v>-3.1920000000000002</v>
      </c>
      <c r="AE931" s="174">
        <f t="shared" si="122"/>
        <v>2.4458305188934013E-3</v>
      </c>
      <c r="AF931" s="174">
        <f t="shared" si="123"/>
        <v>7.0645666342222596E-4</v>
      </c>
      <c r="AG931" s="150">
        <f t="shared" si="128"/>
        <v>2.4458305188934013E-3</v>
      </c>
      <c r="AH931" s="150" t="str">
        <f t="shared" si="129"/>
        <v/>
      </c>
      <c r="AI931" s="150" t="str">
        <f t="shared" si="124"/>
        <v/>
      </c>
      <c r="AJ931" s="173">
        <f t="shared" si="125"/>
        <v>0</v>
      </c>
      <c r="AK931" s="173" t="str">
        <f t="shared" si="126"/>
        <v/>
      </c>
      <c r="AL931" s="173" t="str">
        <f t="shared" si="127"/>
        <v/>
      </c>
      <c r="AM931" s="173"/>
      <c r="AN931" s="173"/>
      <c r="AO931" s="173"/>
      <c r="AP931" s="173"/>
      <c r="AQ931" s="173"/>
      <c r="AR931" s="173"/>
      <c r="AS931" s="173"/>
      <c r="AT931" s="153"/>
      <c r="AU931" s="154"/>
      <c r="AV931" s="153"/>
      <c r="AW931" s="177"/>
      <c r="AX931" s="178"/>
      <c r="AY931" s="179"/>
      <c r="AZ931" s="179"/>
      <c r="BA931" s="180"/>
      <c r="BB931" s="180"/>
      <c r="BC931" s="155"/>
      <c r="BE931" s="156">
        <v>179</v>
      </c>
      <c r="BF931" s="181">
        <f t="shared" si="117"/>
        <v>1.1391999999999967</v>
      </c>
      <c r="BG931" s="182">
        <f t="shared" si="118"/>
        <v>0.99226010449248414</v>
      </c>
      <c r="BH931" s="183">
        <f t="shared" si="119"/>
        <v>1.3411456700418434E-4</v>
      </c>
      <c r="BI931" s="184" t="str">
        <f t="shared" si="120"/>
        <v/>
      </c>
      <c r="BJ931" s="184" t="str">
        <f t="shared" si="116"/>
        <v/>
      </c>
    </row>
    <row r="932" spans="3:62" ht="20.100000000000001" customHeight="1" x14ac:dyDescent="0.25">
      <c r="C932" s="12"/>
      <c r="E932" s="141"/>
      <c r="F932" s="141"/>
      <c r="P932" s="156"/>
      <c r="R932" s="174"/>
      <c r="S932" s="174"/>
      <c r="W932" s="175"/>
      <c r="X932" s="173"/>
      <c r="AC932" s="156">
        <v>203</v>
      </c>
      <c r="AD932" s="150">
        <f t="shared" si="121"/>
        <v>-3.1879999999999997</v>
      </c>
      <c r="AE932" s="174">
        <f t="shared" si="122"/>
        <v>2.4772392780407684E-3</v>
      </c>
      <c r="AF932" s="174">
        <f t="shared" si="123"/>
        <v>7.1630268255251791E-4</v>
      </c>
      <c r="AG932" s="150">
        <f t="shared" si="128"/>
        <v>2.4772392780407684E-3</v>
      </c>
      <c r="AH932" s="150" t="str">
        <f t="shared" si="129"/>
        <v/>
      </c>
      <c r="AI932" s="150" t="str">
        <f t="shared" si="124"/>
        <v/>
      </c>
      <c r="AJ932" s="173">
        <f t="shared" si="125"/>
        <v>0</v>
      </c>
      <c r="AK932" s="173" t="str">
        <f t="shared" si="126"/>
        <v/>
      </c>
      <c r="AL932" s="173" t="str">
        <f t="shared" si="127"/>
        <v/>
      </c>
      <c r="AM932" s="173"/>
      <c r="AN932" s="173"/>
      <c r="AO932" s="173"/>
      <c r="AP932" s="173"/>
      <c r="AQ932" s="173"/>
      <c r="AR932" s="173"/>
      <c r="AS932" s="173"/>
      <c r="AT932" s="153"/>
      <c r="AU932" s="154"/>
      <c r="AV932" s="153"/>
      <c r="AW932" s="177"/>
      <c r="AX932" s="178"/>
      <c r="AY932" s="179"/>
      <c r="AZ932" s="179"/>
      <c r="BA932" s="180"/>
      <c r="BB932" s="180"/>
      <c r="BC932" s="155"/>
      <c r="BE932" s="156">
        <v>180</v>
      </c>
      <c r="BF932" s="181">
        <f t="shared" si="117"/>
        <v>1.1455999999999966</v>
      </c>
      <c r="BG932" s="182">
        <f t="shared" si="118"/>
        <v>0.99212598992547996</v>
      </c>
      <c r="BH932" s="183">
        <f t="shared" si="119"/>
        <v>1.3556631028344146E-4</v>
      </c>
      <c r="BI932" s="184" t="str">
        <f t="shared" si="120"/>
        <v/>
      </c>
      <c r="BJ932" s="184" t="str">
        <f t="shared" si="116"/>
        <v/>
      </c>
    </row>
    <row r="933" spans="3:62" ht="20.100000000000001" customHeight="1" x14ac:dyDescent="0.25">
      <c r="C933" s="12"/>
      <c r="E933" s="141"/>
      <c r="F933" s="141"/>
      <c r="P933" s="156"/>
      <c r="R933" s="174"/>
      <c r="S933" s="174"/>
      <c r="W933" s="175"/>
      <c r="X933" s="173"/>
      <c r="AC933" s="156">
        <v>204</v>
      </c>
      <c r="AD933" s="150">
        <f t="shared" si="121"/>
        <v>-3.1840000000000002</v>
      </c>
      <c r="AE933" s="174">
        <f t="shared" si="122"/>
        <v>2.5090112363136451E-3</v>
      </c>
      <c r="AF933" s="174">
        <f t="shared" si="123"/>
        <v>7.2627506191077433E-4</v>
      </c>
      <c r="AG933" s="150">
        <f t="shared" si="128"/>
        <v>2.5090112363136451E-3</v>
      </c>
      <c r="AH933" s="150" t="str">
        <f t="shared" si="129"/>
        <v/>
      </c>
      <c r="AI933" s="150" t="str">
        <f t="shared" si="124"/>
        <v/>
      </c>
      <c r="AJ933" s="173">
        <f t="shared" si="125"/>
        <v>0</v>
      </c>
      <c r="AK933" s="173" t="str">
        <f t="shared" si="126"/>
        <v/>
      </c>
      <c r="AL933" s="173" t="str">
        <f t="shared" si="127"/>
        <v/>
      </c>
      <c r="AM933" s="173"/>
      <c r="AN933" s="173"/>
      <c r="AO933" s="173"/>
      <c r="AP933" s="173"/>
      <c r="AQ933" s="173"/>
      <c r="AR933" s="173"/>
      <c r="AS933" s="173"/>
      <c r="AT933" s="153"/>
      <c r="AU933" s="154"/>
      <c r="AV933" s="153"/>
      <c r="AW933" s="177"/>
      <c r="AX933" s="178"/>
      <c r="AY933" s="179"/>
      <c r="AZ933" s="179"/>
      <c r="BA933" s="180"/>
      <c r="BB933" s="180"/>
      <c r="BC933" s="155"/>
      <c r="BE933" s="156">
        <v>181</v>
      </c>
      <c r="BF933" s="181">
        <f t="shared" si="117"/>
        <v>1.1519999999999966</v>
      </c>
      <c r="BG933" s="182">
        <f t="shared" si="118"/>
        <v>0.99199042361519651</v>
      </c>
      <c r="BH933" s="183">
        <f t="shared" si="119"/>
        <v>1.3702313593444426E-4</v>
      </c>
      <c r="BI933" s="184" t="str">
        <f t="shared" si="120"/>
        <v/>
      </c>
      <c r="BJ933" s="184" t="str">
        <f t="shared" si="116"/>
        <v/>
      </c>
    </row>
    <row r="934" spans="3:62" ht="20.100000000000001" customHeight="1" x14ac:dyDescent="0.25">
      <c r="C934" s="12"/>
      <c r="E934" s="141"/>
      <c r="F934" s="141"/>
      <c r="P934" s="156"/>
      <c r="R934" s="174"/>
      <c r="S934" s="174"/>
      <c r="W934" s="175"/>
      <c r="X934" s="173"/>
      <c r="AC934" s="156">
        <v>205</v>
      </c>
      <c r="AD934" s="150">
        <f t="shared" si="121"/>
        <v>-3.1799999999999997</v>
      </c>
      <c r="AE934" s="174">
        <f t="shared" si="122"/>
        <v>2.5411500287265262E-3</v>
      </c>
      <c r="AF934" s="174">
        <f t="shared" si="123"/>
        <v>7.3637526155393112E-4</v>
      </c>
      <c r="AG934" s="150">
        <f t="shared" si="128"/>
        <v>2.5411500287265262E-3</v>
      </c>
      <c r="AH934" s="150" t="str">
        <f t="shared" si="129"/>
        <v/>
      </c>
      <c r="AI934" s="150" t="str">
        <f t="shared" si="124"/>
        <v/>
      </c>
      <c r="AJ934" s="173">
        <f t="shared" si="125"/>
        <v>0</v>
      </c>
      <c r="AK934" s="173" t="str">
        <f t="shared" si="126"/>
        <v/>
      </c>
      <c r="AL934" s="173" t="str">
        <f t="shared" si="127"/>
        <v/>
      </c>
      <c r="AM934" s="173"/>
      <c r="AN934" s="173"/>
      <c r="AO934" s="173"/>
      <c r="AP934" s="173"/>
      <c r="AQ934" s="173"/>
      <c r="AR934" s="173"/>
      <c r="AS934" s="173"/>
      <c r="AT934" s="153"/>
      <c r="AU934" s="154"/>
      <c r="AV934" s="153"/>
      <c r="AW934" s="177"/>
      <c r="AX934" s="178"/>
      <c r="AY934" s="179"/>
      <c r="AZ934" s="179"/>
      <c r="BA934" s="180"/>
      <c r="BB934" s="180"/>
      <c r="BC934" s="155"/>
      <c r="BE934" s="156">
        <v>182</v>
      </c>
      <c r="BF934" s="181">
        <f t="shared" si="117"/>
        <v>1.1583999999999965</v>
      </c>
      <c r="BG934" s="182">
        <f t="shared" si="118"/>
        <v>0.99185340047926207</v>
      </c>
      <c r="BH934" s="183">
        <f t="shared" si="119"/>
        <v>1.3848499002477865E-4</v>
      </c>
      <c r="BI934" s="184" t="str">
        <f t="shared" si="120"/>
        <v/>
      </c>
      <c r="BJ934" s="184" t="str">
        <f t="shared" si="116"/>
        <v/>
      </c>
    </row>
    <row r="935" spans="3:62" ht="20.100000000000001" customHeight="1" x14ac:dyDescent="0.25">
      <c r="C935" s="12"/>
      <c r="E935" s="141"/>
      <c r="F935" s="141"/>
      <c r="P935" s="156"/>
      <c r="R935" s="174"/>
      <c r="S935" s="174"/>
      <c r="W935" s="175"/>
      <c r="X935" s="173"/>
      <c r="AC935" s="156">
        <v>206</v>
      </c>
      <c r="AD935" s="150">
        <f t="shared" si="121"/>
        <v>-3.1760000000000002</v>
      </c>
      <c r="AE935" s="174">
        <f t="shared" si="122"/>
        <v>2.5736593191648164E-3</v>
      </c>
      <c r="AF935" s="174">
        <f t="shared" si="123"/>
        <v>7.4660475613666597E-4</v>
      </c>
      <c r="AG935" s="150">
        <f t="shared" si="128"/>
        <v>2.5736593191648164E-3</v>
      </c>
      <c r="AH935" s="150" t="str">
        <f t="shared" si="129"/>
        <v/>
      </c>
      <c r="AI935" s="150" t="str">
        <f t="shared" si="124"/>
        <v/>
      </c>
      <c r="AJ935" s="173">
        <f t="shared" si="125"/>
        <v>0</v>
      </c>
      <c r="AK935" s="173" t="str">
        <f t="shared" si="126"/>
        <v/>
      </c>
      <c r="AL935" s="173" t="str">
        <f t="shared" si="127"/>
        <v/>
      </c>
      <c r="AM935" s="173"/>
      <c r="AN935" s="173"/>
      <c r="AO935" s="173"/>
      <c r="AP935" s="173"/>
      <c r="AQ935" s="173"/>
      <c r="AR935" s="173"/>
      <c r="AS935" s="173"/>
      <c r="AT935" s="153"/>
      <c r="AU935" s="154"/>
      <c r="AV935" s="153"/>
      <c r="AW935" s="177"/>
      <c r="AX935" s="178"/>
      <c r="AY935" s="179"/>
      <c r="AZ935" s="179"/>
      <c r="BA935" s="180"/>
      <c r="BB935" s="180"/>
      <c r="BC935" s="155"/>
      <c r="BE935" s="156">
        <v>183</v>
      </c>
      <c r="BF935" s="181">
        <f t="shared" si="117"/>
        <v>1.1647999999999965</v>
      </c>
      <c r="BG935" s="182">
        <f t="shared" si="118"/>
        <v>0.99171491548923729</v>
      </c>
      <c r="BH935" s="183">
        <f t="shared" si="119"/>
        <v>1.3995181867654249E-4</v>
      </c>
      <c r="BI935" s="184" t="str">
        <f t="shared" si="120"/>
        <v/>
      </c>
      <c r="BJ935" s="184" t="str">
        <f t="shared" si="116"/>
        <v/>
      </c>
    </row>
    <row r="936" spans="3:62" ht="20.100000000000001" customHeight="1" x14ac:dyDescent="0.25">
      <c r="C936" s="12"/>
      <c r="E936" s="141"/>
      <c r="F936" s="141"/>
      <c r="P936" s="156"/>
      <c r="R936" s="174"/>
      <c r="S936" s="174"/>
      <c r="W936" s="175"/>
      <c r="X936" s="173"/>
      <c r="AC936" s="156">
        <v>207</v>
      </c>
      <c r="AD936" s="150">
        <f t="shared" si="121"/>
        <v>-3.1719999999999997</v>
      </c>
      <c r="AE936" s="174">
        <f t="shared" si="122"/>
        <v>2.6065428005187358E-3</v>
      </c>
      <c r="AF936" s="174">
        <f t="shared" si="123"/>
        <v>7.5696503502717448E-4</v>
      </c>
      <c r="AG936" s="150">
        <f t="shared" si="128"/>
        <v>2.6065428005187358E-3</v>
      </c>
      <c r="AH936" s="150" t="str">
        <f t="shared" si="129"/>
        <v/>
      </c>
      <c r="AI936" s="150" t="str">
        <f t="shared" si="124"/>
        <v/>
      </c>
      <c r="AJ936" s="173">
        <f t="shared" si="125"/>
        <v>0</v>
      </c>
      <c r="AK936" s="173" t="str">
        <f t="shared" si="126"/>
        <v/>
      </c>
      <c r="AL936" s="173" t="str">
        <f t="shared" si="127"/>
        <v/>
      </c>
      <c r="AM936" s="173"/>
      <c r="AN936" s="173"/>
      <c r="AO936" s="173"/>
      <c r="AP936" s="173"/>
      <c r="AQ936" s="173"/>
      <c r="AR936" s="173"/>
      <c r="AS936" s="173"/>
      <c r="AT936" s="153"/>
      <c r="AU936" s="154"/>
      <c r="AV936" s="153"/>
      <c r="AW936" s="177"/>
      <c r="AX936" s="178"/>
      <c r="AY936" s="179"/>
      <c r="AZ936" s="179"/>
      <c r="BA936" s="180"/>
      <c r="BB936" s="180"/>
      <c r="BC936" s="155"/>
      <c r="BE936" s="156">
        <v>184</v>
      </c>
      <c r="BF936" s="181">
        <f t="shared" si="117"/>
        <v>1.1711999999999965</v>
      </c>
      <c r="BG936" s="182">
        <f t="shared" si="118"/>
        <v>0.99157496367056075</v>
      </c>
      <c r="BH936" s="183">
        <f t="shared" si="119"/>
        <v>1.4142356806945422E-4</v>
      </c>
      <c r="BI936" s="184" t="str">
        <f t="shared" si="120"/>
        <v/>
      </c>
      <c r="BJ936" s="184" t="str">
        <f t="shared" si="116"/>
        <v/>
      </c>
    </row>
    <row r="937" spans="3:62" ht="20.100000000000001" customHeight="1" x14ac:dyDescent="0.25">
      <c r="C937" s="12"/>
      <c r="E937" s="141"/>
      <c r="F937" s="141"/>
      <c r="P937" s="156"/>
      <c r="R937" s="174"/>
      <c r="S937" s="174"/>
      <c r="W937" s="175"/>
      <c r="X937" s="173"/>
      <c r="AC937" s="156">
        <v>208</v>
      </c>
      <c r="AD937" s="150">
        <f t="shared" si="121"/>
        <v>-3.1680000000000001</v>
      </c>
      <c r="AE937" s="174">
        <f t="shared" si="122"/>
        <v>2.6398041948164515E-3</v>
      </c>
      <c r="AF937" s="174">
        <f t="shared" si="123"/>
        <v>7.6745760242344016E-4</v>
      </c>
      <c r="AG937" s="150">
        <f t="shared" si="128"/>
        <v>2.6398041948164515E-3</v>
      </c>
      <c r="AH937" s="150" t="str">
        <f t="shared" si="129"/>
        <v/>
      </c>
      <c r="AI937" s="150" t="str">
        <f t="shared" si="124"/>
        <v/>
      </c>
      <c r="AJ937" s="173">
        <f t="shared" si="125"/>
        <v>0</v>
      </c>
      <c r="AK937" s="173" t="str">
        <f t="shared" si="126"/>
        <v/>
      </c>
      <c r="AL937" s="173" t="str">
        <f t="shared" si="127"/>
        <v/>
      </c>
      <c r="AM937" s="173"/>
      <c r="AN937" s="173"/>
      <c r="AO937" s="173"/>
      <c r="AP937" s="173"/>
      <c r="AQ937" s="173"/>
      <c r="AR937" s="173"/>
      <c r="AS937" s="173"/>
      <c r="AT937" s="153"/>
      <c r="AU937" s="154"/>
      <c r="AV937" s="153"/>
      <c r="AW937" s="177"/>
      <c r="AX937" s="178"/>
      <c r="AY937" s="179"/>
      <c r="AZ937" s="179"/>
      <c r="BA937" s="180"/>
      <c r="BB937" s="180"/>
      <c r="BC937" s="155"/>
      <c r="BE937" s="156">
        <v>185</v>
      </c>
      <c r="BF937" s="181">
        <f t="shared" si="117"/>
        <v>1.1775999999999964</v>
      </c>
      <c r="BG937" s="182">
        <f t="shared" si="118"/>
        <v>0.9914335401024913</v>
      </c>
      <c r="BH937" s="183">
        <f t="shared" si="119"/>
        <v>1.4290018444340635E-4</v>
      </c>
      <c r="BI937" s="184" t="str">
        <f t="shared" si="120"/>
        <v/>
      </c>
      <c r="BJ937" s="184" t="str">
        <f t="shared" si="116"/>
        <v/>
      </c>
    </row>
    <row r="938" spans="3:62" ht="20.100000000000001" customHeight="1" x14ac:dyDescent="0.25">
      <c r="C938" s="12"/>
      <c r="E938" s="141"/>
      <c r="F938" s="141"/>
      <c r="P938" s="156"/>
      <c r="R938" s="174"/>
      <c r="S938" s="174"/>
      <c r="W938" s="175"/>
      <c r="X938" s="173"/>
      <c r="AC938" s="156">
        <v>209</v>
      </c>
      <c r="AD938" s="150">
        <f t="shared" si="121"/>
        <v>-3.1640000000000001</v>
      </c>
      <c r="AE938" s="174">
        <f t="shared" si="122"/>
        <v>2.6734472533567113E-3</v>
      </c>
      <c r="AF938" s="174">
        <f t="shared" si="123"/>
        <v>7.7808397747005514E-4</v>
      </c>
      <c r="AG938" s="150">
        <f t="shared" si="128"/>
        <v>2.6734472533567113E-3</v>
      </c>
      <c r="AH938" s="150" t="str">
        <f t="shared" si="129"/>
        <v/>
      </c>
      <c r="AI938" s="150" t="str">
        <f t="shared" si="124"/>
        <v/>
      </c>
      <c r="AJ938" s="173">
        <f t="shared" si="125"/>
        <v>0</v>
      </c>
      <c r="AK938" s="173" t="str">
        <f t="shared" si="126"/>
        <v/>
      </c>
      <c r="AL938" s="173" t="str">
        <f t="shared" si="127"/>
        <v/>
      </c>
      <c r="AM938" s="173"/>
      <c r="AN938" s="173"/>
      <c r="AO938" s="173"/>
      <c r="AP938" s="173"/>
      <c r="AQ938" s="173"/>
      <c r="AR938" s="173"/>
      <c r="AS938" s="173"/>
      <c r="AT938" s="153"/>
      <c r="AU938" s="154"/>
      <c r="AV938" s="153"/>
      <c r="AW938" s="177"/>
      <c r="AX938" s="178"/>
      <c r="AY938" s="179"/>
      <c r="AZ938" s="179"/>
      <c r="BA938" s="180"/>
      <c r="BB938" s="180"/>
      <c r="BC938" s="155"/>
      <c r="BE938" s="156">
        <v>186</v>
      </c>
      <c r="BF938" s="181">
        <f t="shared" si="117"/>
        <v>1.1839999999999964</v>
      </c>
      <c r="BG938" s="182">
        <f t="shared" si="118"/>
        <v>0.99129063991804789</v>
      </c>
      <c r="BH938" s="183">
        <f t="shared" si="119"/>
        <v>1.4438161410246231E-4</v>
      </c>
      <c r="BI938" s="184" t="str">
        <f t="shared" si="120"/>
        <v/>
      </c>
      <c r="BJ938" s="184" t="str">
        <f t="shared" si="116"/>
        <v/>
      </c>
    </row>
    <row r="939" spans="3:62" ht="20.100000000000001" customHeight="1" x14ac:dyDescent="0.25">
      <c r="C939" s="12"/>
      <c r="E939" s="141"/>
      <c r="F939" s="141"/>
      <c r="P939" s="156"/>
      <c r="R939" s="174"/>
      <c r="S939" s="174"/>
      <c r="W939" s="175"/>
      <c r="X939" s="173"/>
      <c r="AC939" s="156">
        <v>210</v>
      </c>
      <c r="AD939" s="150">
        <f t="shared" si="121"/>
        <v>-3.16</v>
      </c>
      <c r="AE939" s="174">
        <f t="shared" si="122"/>
        <v>2.7074757568406999E-3</v>
      </c>
      <c r="AF939" s="174">
        <f t="shared" si="123"/>
        <v>7.8884569437557184E-4</v>
      </c>
      <c r="AG939" s="150">
        <f t="shared" si="128"/>
        <v>2.7074757568406999E-3</v>
      </c>
      <c r="AH939" s="150" t="str">
        <f t="shared" si="129"/>
        <v/>
      </c>
      <c r="AI939" s="150" t="str">
        <f t="shared" si="124"/>
        <v/>
      </c>
      <c r="AJ939" s="173">
        <f t="shared" si="125"/>
        <v>0</v>
      </c>
      <c r="AK939" s="173" t="str">
        <f t="shared" si="126"/>
        <v/>
      </c>
      <c r="AL939" s="173" t="str">
        <f t="shared" si="127"/>
        <v/>
      </c>
      <c r="AM939" s="173"/>
      <c r="AN939" s="173"/>
      <c r="AO939" s="173"/>
      <c r="AP939" s="173"/>
      <c r="AQ939" s="173"/>
      <c r="AR939" s="173"/>
      <c r="AS939" s="173"/>
      <c r="AT939" s="153"/>
      <c r="AU939" s="154"/>
      <c r="AV939" s="153"/>
      <c r="AW939" s="177"/>
      <c r="AX939" s="178"/>
      <c r="AY939" s="179"/>
      <c r="AZ939" s="179"/>
      <c r="BA939" s="180"/>
      <c r="BB939" s="180"/>
      <c r="BC939" s="155"/>
      <c r="BE939" s="156">
        <v>187</v>
      </c>
      <c r="BF939" s="181">
        <f t="shared" si="117"/>
        <v>1.1903999999999963</v>
      </c>
      <c r="BG939" s="182">
        <f t="shared" si="118"/>
        <v>0.99114625830394543</v>
      </c>
      <c r="BH939" s="183">
        <f t="shared" si="119"/>
        <v>1.4586780341729888E-4</v>
      </c>
      <c r="BI939" s="184" t="str">
        <f t="shared" si="120"/>
        <v/>
      </c>
      <c r="BJ939" s="184" t="str">
        <f t="shared" si="116"/>
        <v/>
      </c>
    </row>
    <row r="940" spans="3:62" ht="20.100000000000001" customHeight="1" x14ac:dyDescent="0.25">
      <c r="C940" s="12"/>
      <c r="E940" s="141"/>
      <c r="F940" s="141"/>
      <c r="P940" s="156"/>
      <c r="R940" s="174"/>
      <c r="S940" s="174"/>
      <c r="W940" s="175"/>
      <c r="X940" s="173"/>
      <c r="AC940" s="156">
        <v>211</v>
      </c>
      <c r="AD940" s="150">
        <f t="shared" si="121"/>
        <v>-3.1560000000000001</v>
      </c>
      <c r="AE940" s="174">
        <f t="shared" si="122"/>
        <v>2.7418935155032842E-3</v>
      </c>
      <c r="AF940" s="174">
        <f t="shared" si="123"/>
        <v>7.9974430253036796E-4</v>
      </c>
      <c r="AG940" s="150">
        <f t="shared" si="128"/>
        <v>2.7418935155032842E-3</v>
      </c>
      <c r="AH940" s="150" t="str">
        <f t="shared" si="129"/>
        <v/>
      </c>
      <c r="AI940" s="150" t="str">
        <f t="shared" si="124"/>
        <v/>
      </c>
      <c r="AJ940" s="173">
        <f t="shared" si="125"/>
        <v>0</v>
      </c>
      <c r="AK940" s="173" t="str">
        <f t="shared" si="126"/>
        <v/>
      </c>
      <c r="AL940" s="173" t="str">
        <f t="shared" si="127"/>
        <v/>
      </c>
      <c r="AM940" s="173"/>
      <c r="AN940" s="173"/>
      <c r="AO940" s="173"/>
      <c r="AP940" s="173"/>
      <c r="AQ940" s="173"/>
      <c r="AR940" s="173"/>
      <c r="AS940" s="173"/>
      <c r="AT940" s="153"/>
      <c r="AU940" s="154"/>
      <c r="AV940" s="153"/>
      <c r="AW940" s="177"/>
      <c r="AX940" s="178"/>
      <c r="AY940" s="179"/>
      <c r="AZ940" s="179"/>
      <c r="BA940" s="180"/>
      <c r="BB940" s="180"/>
      <c r="BC940" s="155"/>
      <c r="BE940" s="156">
        <v>188</v>
      </c>
      <c r="BF940" s="181">
        <f t="shared" si="117"/>
        <v>1.1967999999999963</v>
      </c>
      <c r="BG940" s="182">
        <f t="shared" si="118"/>
        <v>0.99100039050052813</v>
      </c>
      <c r="BH940" s="183">
        <f t="shared" si="119"/>
        <v>1.4735869882775976E-4</v>
      </c>
      <c r="BI940" s="184" t="str">
        <f t="shared" si="120"/>
        <v/>
      </c>
      <c r="BJ940" s="184" t="str">
        <f t="shared" si="116"/>
        <v/>
      </c>
    </row>
    <row r="941" spans="3:62" ht="20.100000000000001" customHeight="1" x14ac:dyDescent="0.25">
      <c r="C941" s="12"/>
      <c r="E941" s="141"/>
      <c r="F941" s="141"/>
      <c r="P941" s="156"/>
      <c r="R941" s="174"/>
      <c r="S941" s="174"/>
      <c r="W941" s="175"/>
      <c r="X941" s="173"/>
      <c r="AC941" s="156">
        <v>212</v>
      </c>
      <c r="AD941" s="150">
        <f t="shared" si="121"/>
        <v>-3.1520000000000001</v>
      </c>
      <c r="AE941" s="174">
        <f t="shared" si="122"/>
        <v>2.7767043692435104E-3</v>
      </c>
      <c r="AF941" s="174">
        <f t="shared" si="123"/>
        <v>8.1078136662504499E-4</v>
      </c>
      <c r="AG941" s="150">
        <f t="shared" si="128"/>
        <v>2.7767043692435104E-3</v>
      </c>
      <c r="AH941" s="150" t="str">
        <f t="shared" si="129"/>
        <v/>
      </c>
      <c r="AI941" s="150" t="str">
        <f t="shared" si="124"/>
        <v/>
      </c>
      <c r="AJ941" s="173">
        <f t="shared" si="125"/>
        <v>0</v>
      </c>
      <c r="AK941" s="173" t="str">
        <f t="shared" si="126"/>
        <v/>
      </c>
      <c r="AL941" s="173" t="str">
        <f t="shared" si="127"/>
        <v/>
      </c>
      <c r="AM941" s="173"/>
      <c r="AN941" s="173"/>
      <c r="AO941" s="173"/>
      <c r="AP941" s="173"/>
      <c r="AQ941" s="173"/>
      <c r="AR941" s="173"/>
      <c r="AS941" s="173"/>
      <c r="AT941" s="153"/>
      <c r="AU941" s="154"/>
      <c r="AV941" s="153"/>
      <c r="AW941" s="177"/>
      <c r="AX941" s="178"/>
      <c r="AY941" s="179"/>
      <c r="AZ941" s="179"/>
      <c r="BA941" s="180"/>
      <c r="BB941" s="180"/>
      <c r="BC941" s="155"/>
      <c r="BE941" s="156">
        <v>189</v>
      </c>
      <c r="BF941" s="181">
        <f t="shared" si="117"/>
        <v>1.2031999999999963</v>
      </c>
      <c r="BG941" s="182">
        <f t="shared" si="118"/>
        <v>0.99085303180170037</v>
      </c>
      <c r="BH941" s="183">
        <f t="shared" si="119"/>
        <v>1.4885424684707438E-4</v>
      </c>
      <c r="BI941" s="184" t="str">
        <f t="shared" si="120"/>
        <v/>
      </c>
      <c r="BJ941" s="184" t="str">
        <f t="shared" si="116"/>
        <v/>
      </c>
    </row>
    <row r="942" spans="3:62" ht="20.100000000000001" customHeight="1" x14ac:dyDescent="0.25">
      <c r="C942" s="12"/>
      <c r="E942" s="141"/>
      <c r="F942" s="141"/>
      <c r="P942" s="156"/>
      <c r="R942" s="174"/>
      <c r="S942" s="174"/>
      <c r="W942" s="175"/>
      <c r="X942" s="173"/>
      <c r="AC942" s="156">
        <v>213</v>
      </c>
      <c r="AD942" s="150">
        <f t="shared" si="121"/>
        <v>-3.1480000000000001</v>
      </c>
      <c r="AE942" s="174">
        <f t="shared" si="122"/>
        <v>2.8119121877543908E-3</v>
      </c>
      <c r="AF942" s="174">
        <f t="shared" si="123"/>
        <v>8.2195846676934596E-4</v>
      </c>
      <c r="AG942" s="150">
        <f t="shared" si="128"/>
        <v>2.8119121877543908E-3</v>
      </c>
      <c r="AH942" s="150" t="str">
        <f t="shared" si="129"/>
        <v/>
      </c>
      <c r="AI942" s="150" t="str">
        <f t="shared" si="124"/>
        <v/>
      </c>
      <c r="AJ942" s="173">
        <f t="shared" si="125"/>
        <v>0</v>
      </c>
      <c r="AK942" s="173" t="str">
        <f t="shared" si="126"/>
        <v/>
      </c>
      <c r="AL942" s="173" t="str">
        <f t="shared" si="127"/>
        <v/>
      </c>
      <c r="AM942" s="173"/>
      <c r="AN942" s="173"/>
      <c r="AO942" s="173"/>
      <c r="AP942" s="173"/>
      <c r="AQ942" s="173"/>
      <c r="AR942" s="173"/>
      <c r="AS942" s="173"/>
      <c r="AT942" s="153"/>
      <c r="AU942" s="154"/>
      <c r="AV942" s="153"/>
      <c r="AW942" s="177"/>
      <c r="AX942" s="178"/>
      <c r="AY942" s="179"/>
      <c r="AZ942" s="179"/>
      <c r="BA942" s="180"/>
      <c r="BB942" s="180"/>
      <c r="BC942" s="155"/>
      <c r="BE942" s="156">
        <v>190</v>
      </c>
      <c r="BF942" s="181">
        <f t="shared" si="117"/>
        <v>1.2095999999999962</v>
      </c>
      <c r="BG942" s="182">
        <f t="shared" si="118"/>
        <v>0.99070417755485329</v>
      </c>
      <c r="BH942" s="183">
        <f t="shared" si="119"/>
        <v>1.5035439406285711E-4</v>
      </c>
      <c r="BI942" s="184" t="str">
        <f t="shared" si="120"/>
        <v/>
      </c>
      <c r="BJ942" s="184" t="str">
        <f t="shared" si="116"/>
        <v/>
      </c>
    </row>
    <row r="943" spans="3:62" ht="20.100000000000001" customHeight="1" x14ac:dyDescent="0.25">
      <c r="C943" s="12"/>
      <c r="E943" s="141"/>
      <c r="F943" s="141"/>
      <c r="P943" s="156"/>
      <c r="R943" s="174"/>
      <c r="S943" s="174"/>
      <c r="W943" s="175"/>
      <c r="X943" s="173"/>
      <c r="AC943" s="156">
        <v>214</v>
      </c>
      <c r="AD943" s="150">
        <f t="shared" si="121"/>
        <v>-3.1440000000000001</v>
      </c>
      <c r="AE943" s="174">
        <f t="shared" si="122"/>
        <v>2.8475208706519421E-3</v>
      </c>
      <c r="AF943" s="174">
        <f t="shared" si="123"/>
        <v>8.3327719861159245E-4</v>
      </c>
      <c r="AG943" s="150">
        <f t="shared" si="128"/>
        <v>2.8475208706519421E-3</v>
      </c>
      <c r="AH943" s="150" t="str">
        <f t="shared" si="129"/>
        <v/>
      </c>
      <c r="AI943" s="150" t="str">
        <f t="shared" si="124"/>
        <v/>
      </c>
      <c r="AJ943" s="173">
        <f t="shared" si="125"/>
        <v>0</v>
      </c>
      <c r="AK943" s="173" t="str">
        <f t="shared" si="126"/>
        <v/>
      </c>
      <c r="AL943" s="173" t="str">
        <f t="shared" si="127"/>
        <v/>
      </c>
      <c r="AM943" s="173"/>
      <c r="AN943" s="173"/>
      <c r="AO943" s="173"/>
      <c r="AP943" s="173"/>
      <c r="AQ943" s="173"/>
      <c r="AR943" s="173"/>
      <c r="AS943" s="173"/>
      <c r="AT943" s="153"/>
      <c r="AU943" s="154"/>
      <c r="AV943" s="153"/>
      <c r="AW943" s="177"/>
      <c r="AX943" s="178"/>
      <c r="AY943" s="179"/>
      <c r="AZ943" s="179"/>
      <c r="BA943" s="180"/>
      <c r="BB943" s="180"/>
      <c r="BC943" s="155"/>
      <c r="BE943" s="156">
        <v>191</v>
      </c>
      <c r="BF943" s="181">
        <f t="shared" si="117"/>
        <v>1.2159999999999962</v>
      </c>
      <c r="BG943" s="182">
        <f t="shared" si="118"/>
        <v>0.99055382316079044</v>
      </c>
      <c r="BH943" s="183">
        <f t="shared" si="119"/>
        <v>1.5185908714188123E-4</v>
      </c>
      <c r="BI943" s="184" t="str">
        <f t="shared" si="120"/>
        <v/>
      </c>
      <c r="BJ943" s="184" t="str">
        <f t="shared" si="116"/>
        <v/>
      </c>
    </row>
    <row r="944" spans="3:62" ht="20.100000000000001" customHeight="1" x14ac:dyDescent="0.25">
      <c r="C944" s="12"/>
      <c r="E944" s="141"/>
      <c r="F944" s="141"/>
      <c r="P944" s="156"/>
      <c r="R944" s="174"/>
      <c r="S944" s="174"/>
      <c r="W944" s="175"/>
      <c r="X944" s="173"/>
      <c r="AC944" s="156">
        <v>215</v>
      </c>
      <c r="AD944" s="150">
        <f t="shared" si="121"/>
        <v>-3.14</v>
      </c>
      <c r="AE944" s="174">
        <f t="shared" si="122"/>
        <v>2.8835343476034392E-3</v>
      </c>
      <c r="AF944" s="174">
        <f t="shared" si="123"/>
        <v>8.4473917345862643E-4</v>
      </c>
      <c r="AG944" s="150">
        <f t="shared" si="128"/>
        <v>2.8835343476034392E-3</v>
      </c>
      <c r="AH944" s="150" t="str">
        <f t="shared" si="129"/>
        <v/>
      </c>
      <c r="AI944" s="150" t="str">
        <f t="shared" si="124"/>
        <v/>
      </c>
      <c r="AJ944" s="173">
        <f t="shared" si="125"/>
        <v>0</v>
      </c>
      <c r="AK944" s="173" t="str">
        <f t="shared" si="126"/>
        <v/>
      </c>
      <c r="AL944" s="173" t="str">
        <f t="shared" si="127"/>
        <v/>
      </c>
      <c r="AM944" s="173"/>
      <c r="AN944" s="173"/>
      <c r="AO944" s="173"/>
      <c r="AP944" s="173"/>
      <c r="AQ944" s="173"/>
      <c r="AR944" s="173"/>
      <c r="AS944" s="173"/>
      <c r="AT944" s="153"/>
      <c r="AU944" s="154"/>
      <c r="AV944" s="153"/>
      <c r="AW944" s="177"/>
      <c r="AX944" s="178"/>
      <c r="AY944" s="179"/>
      <c r="AZ944" s="179"/>
      <c r="BA944" s="180"/>
      <c r="BB944" s="180"/>
      <c r="BC944" s="155"/>
      <c r="BE944" s="156">
        <v>192</v>
      </c>
      <c r="BF944" s="181">
        <f t="shared" si="117"/>
        <v>1.2223999999999962</v>
      </c>
      <c r="BG944" s="182">
        <f t="shared" si="118"/>
        <v>0.99040196407364856</v>
      </c>
      <c r="BH944" s="183">
        <f t="shared" si="119"/>
        <v>1.5336827283063403E-4</v>
      </c>
      <c r="BI944" s="184" t="str">
        <f t="shared" si="120"/>
        <v/>
      </c>
      <c r="BJ944" s="184" t="str">
        <f t="shared" si="116"/>
        <v/>
      </c>
    </row>
    <row r="945" spans="3:62" ht="20.100000000000001" customHeight="1" x14ac:dyDescent="0.25">
      <c r="C945" s="12"/>
      <c r="E945" s="141"/>
      <c r="F945" s="141"/>
      <c r="P945" s="156"/>
      <c r="R945" s="174"/>
      <c r="S945" s="174"/>
      <c r="W945" s="175"/>
      <c r="X945" s="173"/>
      <c r="AC945" s="156">
        <v>216</v>
      </c>
      <c r="AD945" s="150">
        <f t="shared" si="121"/>
        <v>-3.1360000000000001</v>
      </c>
      <c r="AE945" s="174">
        <f t="shared" si="122"/>
        <v>2.9199565784548891E-3</v>
      </c>
      <c r="AF945" s="174">
        <f t="shared" si="123"/>
        <v>8.5634601839627389E-4</v>
      </c>
      <c r="AG945" s="150">
        <f t="shared" si="128"/>
        <v>2.9199565784548891E-3</v>
      </c>
      <c r="AH945" s="150" t="str">
        <f t="shared" si="129"/>
        <v/>
      </c>
      <c r="AI945" s="150" t="str">
        <f t="shared" si="124"/>
        <v/>
      </c>
      <c r="AJ945" s="173">
        <f t="shared" si="125"/>
        <v>0</v>
      </c>
      <c r="AK945" s="173" t="str">
        <f t="shared" si="126"/>
        <v/>
      </c>
      <c r="AL945" s="173" t="str">
        <f t="shared" si="127"/>
        <v/>
      </c>
      <c r="AM945" s="173"/>
      <c r="AN945" s="173"/>
      <c r="AO945" s="173"/>
      <c r="AP945" s="173"/>
      <c r="AQ945" s="173"/>
      <c r="AR945" s="173"/>
      <c r="AS945" s="173"/>
      <c r="AT945" s="153"/>
      <c r="AU945" s="154"/>
      <c r="AV945" s="153"/>
      <c r="AW945" s="177"/>
      <c r="AX945" s="178"/>
      <c r="AY945" s="179"/>
      <c r="AZ945" s="179"/>
      <c r="BA945" s="180"/>
      <c r="BB945" s="180"/>
      <c r="BC945" s="155"/>
      <c r="BE945" s="156">
        <v>193</v>
      </c>
      <c r="BF945" s="181">
        <f t="shared" si="117"/>
        <v>1.2287999999999961</v>
      </c>
      <c r="BG945" s="182">
        <f t="shared" si="118"/>
        <v>0.99024859580081792</v>
      </c>
      <c r="BH945" s="183">
        <f t="shared" si="119"/>
        <v>1.5488189796009078E-4</v>
      </c>
      <c r="BI945" s="184" t="str">
        <f t="shared" si="120"/>
        <v/>
      </c>
      <c r="BJ945" s="184" t="str">
        <f t="shared" ref="BJ945:BJ1008" si="130">IF($BG945&lt;(1-$BC$765),$BH945,"")</f>
        <v/>
      </c>
    </row>
    <row r="946" spans="3:62" ht="20.100000000000001" customHeight="1" x14ac:dyDescent="0.25">
      <c r="C946" s="12"/>
      <c r="E946" s="141"/>
      <c r="F946" s="141"/>
      <c r="P946" s="156"/>
      <c r="R946" s="174"/>
      <c r="S946" s="174"/>
      <c r="W946" s="175"/>
      <c r="X946" s="173"/>
      <c r="AC946" s="156">
        <v>217</v>
      </c>
      <c r="AD946" s="150">
        <f t="shared" si="121"/>
        <v>-3.1320000000000001</v>
      </c>
      <c r="AE946" s="174">
        <f t="shared" si="122"/>
        <v>2.9567915533576855E-3</v>
      </c>
      <c r="AF946" s="174">
        <f t="shared" si="123"/>
        <v>8.6809937641031567E-4</v>
      </c>
      <c r="AG946" s="150">
        <f t="shared" si="128"/>
        <v>2.9567915533576855E-3</v>
      </c>
      <c r="AH946" s="150" t="str">
        <f t="shared" si="129"/>
        <v/>
      </c>
      <c r="AI946" s="150" t="str">
        <f t="shared" si="124"/>
        <v/>
      </c>
      <c r="AJ946" s="173">
        <f t="shared" si="125"/>
        <v>0</v>
      </c>
      <c r="AK946" s="173" t="str">
        <f t="shared" si="126"/>
        <v/>
      </c>
      <c r="AL946" s="173" t="str">
        <f t="shared" si="127"/>
        <v/>
      </c>
      <c r="AM946" s="173"/>
      <c r="AN946" s="173"/>
      <c r="AO946" s="173"/>
      <c r="AP946" s="173"/>
      <c r="AQ946" s="173"/>
      <c r="AR946" s="173"/>
      <c r="AS946" s="173"/>
      <c r="AT946" s="153"/>
      <c r="AU946" s="154"/>
      <c r="AV946" s="153"/>
      <c r="AW946" s="177"/>
      <c r="AX946" s="178"/>
      <c r="AY946" s="179"/>
      <c r="AZ946" s="179"/>
      <c r="BA946" s="180"/>
      <c r="BB946" s="180"/>
      <c r="BC946" s="155"/>
      <c r="BE946" s="156">
        <v>194</v>
      </c>
      <c r="BF946" s="181">
        <f t="shared" ref="BF946:BF1009" si="131">BF945+$BI$750</f>
        <v>1.2351999999999961</v>
      </c>
      <c r="BG946" s="182">
        <f t="shared" ref="BG946:BG1009" si="132">_xlfn.CHISQ.DIST.RT(BF946,7)</f>
        <v>0.99009371390285783</v>
      </c>
      <c r="BH946" s="183">
        <f t="shared" ref="BH946:BH1009" si="133">BG946-BG947</f>
        <v>1.5639990944715798E-4</v>
      </c>
      <c r="BI946" s="184" t="str">
        <f t="shared" ref="BI946:BI1009" si="134">IF(BG946&lt;(1-$BC$757),BH946,"")</f>
        <v/>
      </c>
      <c r="BJ946" s="184" t="str">
        <f t="shared" si="130"/>
        <v/>
      </c>
    </row>
    <row r="947" spans="3:62" ht="20.100000000000001" customHeight="1" x14ac:dyDescent="0.25">
      <c r="C947" s="12"/>
      <c r="E947" s="141"/>
      <c r="F947" s="141"/>
      <c r="P947" s="156"/>
      <c r="R947" s="174"/>
      <c r="S947" s="174"/>
      <c r="W947" s="175"/>
      <c r="X947" s="173"/>
      <c r="AC947" s="156">
        <v>218</v>
      </c>
      <c r="AD947" s="150">
        <f t="shared" si="121"/>
        <v>-3.1280000000000001</v>
      </c>
      <c r="AE947" s="174">
        <f t="shared" si="122"/>
        <v>2.9940432928944037E-3</v>
      </c>
      <c r="AF947" s="174">
        <f t="shared" si="123"/>
        <v>8.8000090650795521E-4</v>
      </c>
      <c r="AG947" s="150">
        <f t="shared" si="128"/>
        <v>2.9940432928944037E-3</v>
      </c>
      <c r="AH947" s="150" t="str">
        <f t="shared" si="129"/>
        <v/>
      </c>
      <c r="AI947" s="150" t="str">
        <f t="shared" si="124"/>
        <v/>
      </c>
      <c r="AJ947" s="173">
        <f t="shared" si="125"/>
        <v>0</v>
      </c>
      <c r="AK947" s="173" t="str">
        <f t="shared" si="126"/>
        <v/>
      </c>
      <c r="AL947" s="173" t="str">
        <f t="shared" si="127"/>
        <v/>
      </c>
      <c r="AM947" s="173"/>
      <c r="AN947" s="173"/>
      <c r="AO947" s="173"/>
      <c r="AP947" s="173"/>
      <c r="AQ947" s="173"/>
      <c r="AR947" s="173"/>
      <c r="AS947" s="173"/>
      <c r="AT947" s="153"/>
      <c r="AU947" s="154"/>
      <c r="AV947" s="153"/>
      <c r="AW947" s="177"/>
      <c r="AX947" s="178"/>
      <c r="AY947" s="179"/>
      <c r="AZ947" s="179"/>
      <c r="BA947" s="180"/>
      <c r="BB947" s="180"/>
      <c r="BC947" s="155"/>
      <c r="BE947" s="156">
        <v>195</v>
      </c>
      <c r="BF947" s="181">
        <f t="shared" si="131"/>
        <v>1.241599999999996</v>
      </c>
      <c r="BG947" s="182">
        <f t="shared" si="132"/>
        <v>0.98993731399341067</v>
      </c>
      <c r="BH947" s="183">
        <f t="shared" si="133"/>
        <v>1.5792225429678286E-4</v>
      </c>
      <c r="BI947" s="184" t="str">
        <f t="shared" si="134"/>
        <v/>
      </c>
      <c r="BJ947" s="184" t="str">
        <f t="shared" si="130"/>
        <v/>
      </c>
    </row>
    <row r="948" spans="3:62" ht="20.100000000000001" customHeight="1" x14ac:dyDescent="0.25">
      <c r="C948" s="12"/>
      <c r="E948" s="141"/>
      <c r="F948" s="141"/>
      <c r="P948" s="156"/>
      <c r="R948" s="174"/>
      <c r="S948" s="174"/>
      <c r="W948" s="175"/>
      <c r="X948" s="173"/>
      <c r="AC948" s="156">
        <v>219</v>
      </c>
      <c r="AD948" s="150">
        <f t="shared" si="121"/>
        <v>-3.1240000000000001</v>
      </c>
      <c r="AE948" s="174">
        <f t="shared" si="122"/>
        <v>3.0317158482037758E-3</v>
      </c>
      <c r="AF948" s="174">
        <f t="shared" si="123"/>
        <v>8.9205228383980274E-4</v>
      </c>
      <c r="AG948" s="150">
        <f t="shared" si="128"/>
        <v>3.0317158482037758E-3</v>
      </c>
      <c r="AH948" s="150" t="str">
        <f t="shared" si="129"/>
        <v/>
      </c>
      <c r="AI948" s="150" t="str">
        <f t="shared" si="124"/>
        <v/>
      </c>
      <c r="AJ948" s="173">
        <f t="shared" si="125"/>
        <v>0</v>
      </c>
      <c r="AK948" s="173" t="str">
        <f t="shared" si="126"/>
        <v/>
      </c>
      <c r="AL948" s="173" t="str">
        <f t="shared" si="127"/>
        <v/>
      </c>
      <c r="AM948" s="173"/>
      <c r="AN948" s="173"/>
      <c r="AO948" s="173"/>
      <c r="AP948" s="173"/>
      <c r="AQ948" s="173"/>
      <c r="AR948" s="173"/>
      <c r="AS948" s="173"/>
      <c r="AT948" s="153"/>
      <c r="AU948" s="154"/>
      <c r="AV948" s="153"/>
      <c r="AW948" s="177"/>
      <c r="AX948" s="178"/>
      <c r="AY948" s="179"/>
      <c r="AZ948" s="179"/>
      <c r="BA948" s="180"/>
      <c r="BB948" s="180"/>
      <c r="BC948" s="155"/>
      <c r="BE948" s="156">
        <v>196</v>
      </c>
      <c r="BF948" s="181">
        <f t="shared" si="131"/>
        <v>1.247999999999996</v>
      </c>
      <c r="BG948" s="182">
        <f t="shared" si="132"/>
        <v>0.98977939173911389</v>
      </c>
      <c r="BH948" s="183">
        <f t="shared" si="133"/>
        <v>1.5944887960628318E-4</v>
      </c>
      <c r="BI948" s="184" t="str">
        <f t="shared" si="134"/>
        <v/>
      </c>
      <c r="BJ948" s="184" t="str">
        <f t="shared" si="130"/>
        <v/>
      </c>
    </row>
    <row r="949" spans="3:62" ht="20.100000000000001" customHeight="1" x14ac:dyDescent="0.25">
      <c r="C949" s="12"/>
      <c r="E949" s="141"/>
      <c r="F949" s="141"/>
      <c r="P949" s="156"/>
      <c r="R949" s="174"/>
      <c r="S949" s="174"/>
      <c r="W949" s="175"/>
      <c r="X949" s="173"/>
      <c r="AC949" s="156">
        <v>220</v>
      </c>
      <c r="AD949" s="150">
        <f t="shared" si="121"/>
        <v>-3.12</v>
      </c>
      <c r="AE949" s="174">
        <f t="shared" si="122"/>
        <v>3.0698133011047403E-3</v>
      </c>
      <c r="AF949" s="174">
        <f t="shared" si="123"/>
        <v>9.0425519982233952E-4</v>
      </c>
      <c r="AG949" s="150">
        <f t="shared" si="128"/>
        <v>3.0698133011047403E-3</v>
      </c>
      <c r="AH949" s="150" t="str">
        <f t="shared" si="129"/>
        <v/>
      </c>
      <c r="AI949" s="150" t="str">
        <f t="shared" si="124"/>
        <v/>
      </c>
      <c r="AJ949" s="173">
        <f t="shared" si="125"/>
        <v>0</v>
      </c>
      <c r="AK949" s="173" t="str">
        <f t="shared" si="126"/>
        <v/>
      </c>
      <c r="AL949" s="173" t="str">
        <f t="shared" si="127"/>
        <v/>
      </c>
      <c r="AM949" s="173"/>
      <c r="AN949" s="173"/>
      <c r="AO949" s="173"/>
      <c r="AP949" s="173"/>
      <c r="AQ949" s="173"/>
      <c r="AR949" s="173"/>
      <c r="AS949" s="173"/>
      <c r="AT949" s="153"/>
      <c r="AU949" s="154"/>
      <c r="AV949" s="153"/>
      <c r="AW949" s="177"/>
      <c r="AX949" s="178"/>
      <c r="AY949" s="179"/>
      <c r="AZ949" s="179"/>
      <c r="BA949" s="180"/>
      <c r="BB949" s="180"/>
      <c r="BC949" s="155"/>
      <c r="BE949" s="156">
        <v>197</v>
      </c>
      <c r="BF949" s="181">
        <f t="shared" si="131"/>
        <v>1.254399999999996</v>
      </c>
      <c r="BG949" s="182">
        <f t="shared" si="132"/>
        <v>0.98961994285950761</v>
      </c>
      <c r="BH949" s="183">
        <f t="shared" si="133"/>
        <v>1.6097973256590237E-4</v>
      </c>
      <c r="BI949" s="184" t="str">
        <f t="shared" si="134"/>
        <v/>
      </c>
      <c r="BJ949" s="184" t="str">
        <f t="shared" si="130"/>
        <v/>
      </c>
    </row>
    <row r="950" spans="3:62" ht="20.100000000000001" customHeight="1" x14ac:dyDescent="0.25">
      <c r="C950" s="12"/>
      <c r="E950" s="141"/>
      <c r="F950" s="141"/>
      <c r="P950" s="156"/>
      <c r="R950" s="174"/>
      <c r="S950" s="174"/>
      <c r="W950" s="175"/>
      <c r="X950" s="173"/>
      <c r="AC950" s="156">
        <v>221</v>
      </c>
      <c r="AD950" s="150">
        <f t="shared" si="121"/>
        <v>-3.1160000000000001</v>
      </c>
      <c r="AE950" s="174">
        <f t="shared" si="122"/>
        <v>3.108339764219602E-3</v>
      </c>
      <c r="AF950" s="174">
        <f t="shared" si="123"/>
        <v>9.1661136226088601E-4</v>
      </c>
      <c r="AG950" s="150">
        <f t="shared" si="128"/>
        <v>3.108339764219602E-3</v>
      </c>
      <c r="AH950" s="150" t="str">
        <f t="shared" si="129"/>
        <v/>
      </c>
      <c r="AI950" s="150" t="str">
        <f t="shared" si="124"/>
        <v/>
      </c>
      <c r="AJ950" s="173">
        <f t="shared" si="125"/>
        <v>0</v>
      </c>
      <c r="AK950" s="173" t="str">
        <f t="shared" si="126"/>
        <v/>
      </c>
      <c r="AL950" s="173" t="str">
        <f t="shared" si="127"/>
        <v/>
      </c>
      <c r="AM950" s="173"/>
      <c r="AN950" s="173"/>
      <c r="AO950" s="173"/>
      <c r="AP950" s="173"/>
      <c r="AQ950" s="173"/>
      <c r="AR950" s="173"/>
      <c r="AS950" s="173"/>
      <c r="AT950" s="153"/>
      <c r="AU950" s="154"/>
      <c r="AV950" s="153"/>
      <c r="AW950" s="177"/>
      <c r="AX950" s="178"/>
      <c r="AY950" s="179"/>
      <c r="AZ950" s="179"/>
      <c r="BA950" s="180"/>
      <c r="BB950" s="180"/>
      <c r="BC950" s="155"/>
      <c r="BE950" s="156">
        <v>198</v>
      </c>
      <c r="BF950" s="181">
        <f t="shared" si="131"/>
        <v>1.2607999999999959</v>
      </c>
      <c r="BG950" s="182">
        <f t="shared" si="132"/>
        <v>0.9894589631269417</v>
      </c>
      <c r="BH950" s="183">
        <f t="shared" si="133"/>
        <v>1.6251476046247326E-4</v>
      </c>
      <c r="BI950" s="184" t="str">
        <f t="shared" si="134"/>
        <v/>
      </c>
      <c r="BJ950" s="184" t="str">
        <f t="shared" si="130"/>
        <v/>
      </c>
    </row>
    <row r="951" spans="3:62" ht="20.100000000000001" customHeight="1" x14ac:dyDescent="0.25">
      <c r="C951" s="12"/>
      <c r="E951" s="141"/>
      <c r="F951" s="141"/>
      <c r="P951" s="156"/>
      <c r="R951" s="174"/>
      <c r="S951" s="174"/>
      <c r="W951" s="175"/>
      <c r="X951" s="173"/>
      <c r="AC951" s="156">
        <v>222</v>
      </c>
      <c r="AD951" s="150">
        <f t="shared" si="121"/>
        <v>-3.1120000000000001</v>
      </c>
      <c r="AE951" s="174">
        <f t="shared" si="122"/>
        <v>3.1472993810962671E-3</v>
      </c>
      <c r="AF951" s="174">
        <f t="shared" si="123"/>
        <v>9.2912249547306384E-4</v>
      </c>
      <c r="AG951" s="150">
        <f t="shared" si="128"/>
        <v>3.1472993810962671E-3</v>
      </c>
      <c r="AH951" s="150" t="str">
        <f t="shared" si="129"/>
        <v/>
      </c>
      <c r="AI951" s="150" t="str">
        <f t="shared" si="124"/>
        <v/>
      </c>
      <c r="AJ951" s="173">
        <f t="shared" si="125"/>
        <v>0</v>
      </c>
      <c r="AK951" s="173" t="str">
        <f t="shared" si="126"/>
        <v/>
      </c>
      <c r="AL951" s="173" t="str">
        <f t="shared" si="127"/>
        <v/>
      </c>
      <c r="AM951" s="173"/>
      <c r="AN951" s="173"/>
      <c r="AO951" s="173"/>
      <c r="AP951" s="173"/>
      <c r="AQ951" s="173"/>
      <c r="AR951" s="173"/>
      <c r="AS951" s="173"/>
      <c r="AT951" s="153"/>
      <c r="AU951" s="154"/>
      <c r="AV951" s="153"/>
      <c r="AW951" s="177"/>
      <c r="AX951" s="178"/>
      <c r="AY951" s="179"/>
      <c r="AZ951" s="179"/>
      <c r="BA951" s="180"/>
      <c r="BB951" s="180"/>
      <c r="BC951" s="155"/>
      <c r="BE951" s="156">
        <v>199</v>
      </c>
      <c r="BF951" s="181">
        <f t="shared" si="131"/>
        <v>1.2671999999999959</v>
      </c>
      <c r="BG951" s="182">
        <f t="shared" si="132"/>
        <v>0.98929644836647923</v>
      </c>
      <c r="BH951" s="183">
        <f t="shared" si="133"/>
        <v>1.6405391068108344E-4</v>
      </c>
      <c r="BI951" s="184" t="str">
        <f t="shared" si="134"/>
        <v/>
      </c>
      <c r="BJ951" s="184" t="str">
        <f t="shared" si="130"/>
        <v/>
      </c>
    </row>
    <row r="952" spans="3:62" ht="20.100000000000001" customHeight="1" x14ac:dyDescent="0.25">
      <c r="C952" s="12"/>
      <c r="E952" s="141"/>
      <c r="F952" s="141"/>
      <c r="P952" s="156"/>
      <c r="R952" s="174"/>
      <c r="S952" s="174"/>
      <c r="W952" s="175"/>
      <c r="X952" s="173"/>
      <c r="AC952" s="156">
        <v>223</v>
      </c>
      <c r="AD952" s="150">
        <f t="shared" si="121"/>
        <v>-3.1080000000000001</v>
      </c>
      <c r="AE952" s="174">
        <f t="shared" si="122"/>
        <v>3.1866963263295065E-3</v>
      </c>
      <c r="AF952" s="174">
        <f t="shared" si="123"/>
        <v>9.4179034041274494E-4</v>
      </c>
      <c r="AG952" s="150">
        <f t="shared" si="128"/>
        <v>3.1866963263295065E-3</v>
      </c>
      <c r="AH952" s="150" t="str">
        <f t="shared" si="129"/>
        <v/>
      </c>
      <c r="AI952" s="150" t="str">
        <f t="shared" si="124"/>
        <v/>
      </c>
      <c r="AJ952" s="173">
        <f t="shared" si="125"/>
        <v>0</v>
      </c>
      <c r="AK952" s="173" t="str">
        <f t="shared" si="126"/>
        <v/>
      </c>
      <c r="AL952" s="173" t="str">
        <f t="shared" si="127"/>
        <v/>
      </c>
      <c r="AM952" s="173"/>
      <c r="AN952" s="173"/>
      <c r="AO952" s="173"/>
      <c r="AP952" s="173"/>
      <c r="AQ952" s="173"/>
      <c r="AR952" s="173"/>
      <c r="AS952" s="173"/>
      <c r="AT952" s="153"/>
      <c r="AU952" s="154"/>
      <c r="AV952" s="153"/>
      <c r="AW952" s="177"/>
      <c r="AX952" s="178"/>
      <c r="AY952" s="179"/>
      <c r="AZ952" s="179"/>
      <c r="BA952" s="180"/>
      <c r="BB952" s="180"/>
      <c r="BC952" s="155"/>
      <c r="BE952" s="156">
        <v>200</v>
      </c>
      <c r="BF952" s="181">
        <f t="shared" si="131"/>
        <v>1.2735999999999958</v>
      </c>
      <c r="BG952" s="182">
        <f t="shared" si="132"/>
        <v>0.98913239445579815</v>
      </c>
      <c r="BH952" s="183">
        <f t="shared" si="133"/>
        <v>1.6559713070796178E-4</v>
      </c>
      <c r="BI952" s="184" t="str">
        <f t="shared" si="134"/>
        <v/>
      </c>
      <c r="BJ952" s="184" t="str">
        <f t="shared" si="130"/>
        <v/>
      </c>
    </row>
    <row r="953" spans="3:62" ht="20.100000000000001" customHeight="1" x14ac:dyDescent="0.25">
      <c r="C953" s="12"/>
      <c r="E953" s="141"/>
      <c r="F953" s="141"/>
      <c r="P953" s="156"/>
      <c r="R953" s="174"/>
      <c r="S953" s="174"/>
      <c r="W953" s="175"/>
      <c r="X953" s="173"/>
      <c r="AC953" s="156">
        <v>224</v>
      </c>
      <c r="AD953" s="150">
        <f t="shared" si="121"/>
        <v>-3.1040000000000001</v>
      </c>
      <c r="AE953" s="174">
        <f t="shared" si="122"/>
        <v>3.2265348056812601E-3</v>
      </c>
      <c r="AF953" s="174">
        <f t="shared" si="123"/>
        <v>9.5461665479446836E-4</v>
      </c>
      <c r="AG953" s="150">
        <f t="shared" si="128"/>
        <v>3.2265348056812601E-3</v>
      </c>
      <c r="AH953" s="150" t="str">
        <f t="shared" si="129"/>
        <v/>
      </c>
      <c r="AI953" s="150" t="str">
        <f t="shared" si="124"/>
        <v/>
      </c>
      <c r="AJ953" s="173">
        <f t="shared" si="125"/>
        <v>0</v>
      </c>
      <c r="AK953" s="173" t="str">
        <f t="shared" si="126"/>
        <v/>
      </c>
      <c r="AL953" s="173" t="str">
        <f t="shared" si="127"/>
        <v/>
      </c>
      <c r="AM953" s="173"/>
      <c r="AN953" s="173"/>
      <c r="AO953" s="173"/>
      <c r="AP953" s="173"/>
      <c r="AQ953" s="173"/>
      <c r="AR953" s="173"/>
      <c r="AS953" s="173"/>
      <c r="AT953" s="153"/>
      <c r="AU953" s="154"/>
      <c r="AV953" s="153"/>
      <c r="AW953" s="177"/>
      <c r="AX953" s="178"/>
      <c r="AY953" s="179"/>
      <c r="AZ953" s="179"/>
      <c r="BA953" s="180"/>
      <c r="BB953" s="180"/>
      <c r="BC953" s="155"/>
      <c r="BE953" s="156">
        <v>201</v>
      </c>
      <c r="BF953" s="181">
        <f t="shared" si="131"/>
        <v>1.2799999999999958</v>
      </c>
      <c r="BG953" s="182">
        <f t="shared" si="132"/>
        <v>0.98896679732509019</v>
      </c>
      <c r="BH953" s="183">
        <f t="shared" si="133"/>
        <v>1.6714436813236588E-4</v>
      </c>
      <c r="BI953" s="184" t="str">
        <f t="shared" si="134"/>
        <v/>
      </c>
      <c r="BJ953" s="184" t="str">
        <f t="shared" si="130"/>
        <v/>
      </c>
    </row>
    <row r="954" spans="3:62" ht="20.100000000000001" customHeight="1" x14ac:dyDescent="0.25">
      <c r="C954" s="12"/>
      <c r="E954" s="141"/>
      <c r="F954" s="141"/>
      <c r="P954" s="156"/>
      <c r="R954" s="174"/>
      <c r="S954" s="174"/>
      <c r="W954" s="175"/>
      <c r="X954" s="173"/>
      <c r="AC954" s="156">
        <v>225</v>
      </c>
      <c r="AD954" s="150">
        <f t="shared" si="121"/>
        <v>-3.1</v>
      </c>
      <c r="AE954" s="174">
        <f t="shared" si="122"/>
        <v>3.2668190561999182E-3</v>
      </c>
      <c r="AF954" s="174">
        <f t="shared" si="123"/>
        <v>9.676032132183561E-4</v>
      </c>
      <c r="AG954" s="150">
        <f t="shared" si="128"/>
        <v>3.2668190561999182E-3</v>
      </c>
      <c r="AH954" s="150" t="str">
        <f t="shared" si="129"/>
        <v/>
      </c>
      <c r="AI954" s="150" t="str">
        <f t="shared" si="124"/>
        <v/>
      </c>
      <c r="AJ954" s="173">
        <f t="shared" si="125"/>
        <v>0</v>
      </c>
      <c r="AK954" s="173" t="str">
        <f t="shared" si="126"/>
        <v/>
      </c>
      <c r="AL954" s="173" t="str">
        <f t="shared" si="127"/>
        <v/>
      </c>
      <c r="AM954" s="173"/>
      <c r="AN954" s="173"/>
      <c r="AO954" s="173"/>
      <c r="AP954" s="173"/>
      <c r="AQ954" s="173"/>
      <c r="AR954" s="173"/>
      <c r="AS954" s="173"/>
      <c r="AT954" s="153"/>
      <c r="AU954" s="154"/>
      <c r="AV954" s="153"/>
      <c r="AW954" s="177"/>
      <c r="AX954" s="178"/>
      <c r="AY954" s="179"/>
      <c r="AZ954" s="179"/>
      <c r="BA954" s="180"/>
      <c r="BB954" s="180"/>
      <c r="BC954" s="155"/>
      <c r="BE954" s="156">
        <v>202</v>
      </c>
      <c r="BF954" s="181">
        <f t="shared" si="131"/>
        <v>1.2863999999999958</v>
      </c>
      <c r="BG954" s="182">
        <f t="shared" si="132"/>
        <v>0.98879965295695782</v>
      </c>
      <c r="BH954" s="183">
        <f t="shared" si="133"/>
        <v>1.6869557064902452E-4</v>
      </c>
      <c r="BI954" s="184" t="str">
        <f t="shared" si="134"/>
        <v/>
      </c>
      <c r="BJ954" s="184" t="str">
        <f t="shared" si="130"/>
        <v/>
      </c>
    </row>
    <row r="955" spans="3:62" ht="20.100000000000001" customHeight="1" x14ac:dyDescent="0.25">
      <c r="C955" s="12"/>
      <c r="E955" s="141"/>
      <c r="F955" s="141"/>
      <c r="P955" s="156"/>
      <c r="R955" s="174"/>
      <c r="S955" s="174"/>
      <c r="W955" s="175"/>
      <c r="X955" s="173"/>
      <c r="AC955" s="156">
        <v>226</v>
      </c>
      <c r="AD955" s="150">
        <f t="shared" si="121"/>
        <v>-3.0960000000000001</v>
      </c>
      <c r="AE955" s="174">
        <f t="shared" si="122"/>
        <v>3.3075533463386006E-3</v>
      </c>
      <c r="AF955" s="174">
        <f t="shared" si="123"/>
        <v>9.807518072954941E-4</v>
      </c>
      <c r="AG955" s="150">
        <f t="shared" si="128"/>
        <v>3.3075533463386006E-3</v>
      </c>
      <c r="AH955" s="150" t="str">
        <f t="shared" si="129"/>
        <v/>
      </c>
      <c r="AI955" s="150" t="str">
        <f t="shared" si="124"/>
        <v/>
      </c>
      <c r="AJ955" s="173">
        <f t="shared" si="125"/>
        <v>0</v>
      </c>
      <c r="AK955" s="173" t="str">
        <f t="shared" si="126"/>
        <v/>
      </c>
      <c r="AL955" s="173" t="str">
        <f t="shared" si="127"/>
        <v/>
      </c>
      <c r="AM955" s="173"/>
      <c r="AN955" s="173"/>
      <c r="AO955" s="173"/>
      <c r="AP955" s="173"/>
      <c r="AQ955" s="173"/>
      <c r="AR955" s="173"/>
      <c r="AS955" s="173"/>
      <c r="AT955" s="153"/>
      <c r="AU955" s="154"/>
      <c r="AV955" s="153"/>
      <c r="AW955" s="177"/>
      <c r="AX955" s="178"/>
      <c r="AY955" s="179"/>
      <c r="AZ955" s="179"/>
      <c r="BA955" s="180"/>
      <c r="BB955" s="180"/>
      <c r="BC955" s="155"/>
      <c r="BE955" s="156">
        <v>203</v>
      </c>
      <c r="BF955" s="181">
        <f t="shared" si="131"/>
        <v>1.2927999999999957</v>
      </c>
      <c r="BG955" s="182">
        <f t="shared" si="132"/>
        <v>0.9886309573863088</v>
      </c>
      <c r="BH955" s="183">
        <f t="shared" si="133"/>
        <v>1.7025068606069116E-4</v>
      </c>
      <c r="BI955" s="184" t="str">
        <f t="shared" si="134"/>
        <v/>
      </c>
      <c r="BJ955" s="184" t="str">
        <f t="shared" si="130"/>
        <v/>
      </c>
    </row>
    <row r="956" spans="3:62" ht="20.100000000000001" customHeight="1" x14ac:dyDescent="0.25">
      <c r="C956" s="12"/>
      <c r="E956" s="141"/>
      <c r="F956" s="141"/>
      <c r="P956" s="156"/>
      <c r="R956" s="174"/>
      <c r="S956" s="174"/>
      <c r="W956" s="175"/>
      <c r="X956" s="173"/>
      <c r="AC956" s="156">
        <v>227</v>
      </c>
      <c r="AD956" s="150">
        <f t="shared" si="121"/>
        <v>-3.0920000000000001</v>
      </c>
      <c r="AE956" s="174">
        <f t="shared" si="122"/>
        <v>3.3487419760723602E-3</v>
      </c>
      <c r="AF956" s="174">
        <f t="shared" si="123"/>
        <v>9.9406424577378459E-4</v>
      </c>
      <c r="AG956" s="150">
        <f t="shared" si="128"/>
        <v>3.3487419760723602E-3</v>
      </c>
      <c r="AH956" s="150" t="str">
        <f t="shared" si="129"/>
        <v/>
      </c>
      <c r="AI956" s="150" t="str">
        <f t="shared" si="124"/>
        <v/>
      </c>
      <c r="AJ956" s="173">
        <f t="shared" si="125"/>
        <v>0</v>
      </c>
      <c r="AK956" s="173" t="str">
        <f t="shared" si="126"/>
        <v/>
      </c>
      <c r="AL956" s="173" t="str">
        <f t="shared" si="127"/>
        <v/>
      </c>
      <c r="AM956" s="173"/>
      <c r="AN956" s="173"/>
      <c r="AO956" s="173"/>
      <c r="AP956" s="173"/>
      <c r="AQ956" s="173"/>
      <c r="AR956" s="173"/>
      <c r="AS956" s="173"/>
      <c r="AT956" s="153"/>
      <c r="AU956" s="154"/>
      <c r="AV956" s="153"/>
      <c r="AW956" s="177"/>
      <c r="AX956" s="178"/>
      <c r="AY956" s="179"/>
      <c r="AZ956" s="179"/>
      <c r="BA956" s="180"/>
      <c r="BB956" s="180"/>
      <c r="BC956" s="155"/>
      <c r="BE956" s="156">
        <v>204</v>
      </c>
      <c r="BF956" s="181">
        <f t="shared" si="131"/>
        <v>1.2991999999999957</v>
      </c>
      <c r="BG956" s="182">
        <f t="shared" si="132"/>
        <v>0.9884607067002481</v>
      </c>
      <c r="BH956" s="183">
        <f t="shared" si="133"/>
        <v>1.718096622792542E-4</v>
      </c>
      <c r="BI956" s="184" t="str">
        <f t="shared" si="134"/>
        <v/>
      </c>
      <c r="BJ956" s="184" t="str">
        <f t="shared" si="130"/>
        <v/>
      </c>
    </row>
    <row r="957" spans="3:62" ht="20.100000000000001" customHeight="1" x14ac:dyDescent="0.25">
      <c r="C957" s="12"/>
      <c r="E957" s="141"/>
      <c r="F957" s="141"/>
      <c r="P957" s="156"/>
      <c r="R957" s="174"/>
      <c r="S957" s="174"/>
      <c r="W957" s="175"/>
      <c r="X957" s="173"/>
      <c r="AC957" s="156">
        <v>228</v>
      </c>
      <c r="AD957" s="150">
        <f t="shared" si="121"/>
        <v>-3.0880000000000001</v>
      </c>
      <c r="AE957" s="174">
        <f t="shared" si="122"/>
        <v>3.3903892770143253E-3</v>
      </c>
      <c r="AF957" s="174">
        <f t="shared" si="123"/>
        <v>1.0075423546642714E-3</v>
      </c>
      <c r="AG957" s="150">
        <f t="shared" si="128"/>
        <v>3.3903892770143253E-3</v>
      </c>
      <c r="AH957" s="150" t="str">
        <f t="shared" si="129"/>
        <v/>
      </c>
      <c r="AI957" s="150" t="str">
        <f t="shared" si="124"/>
        <v/>
      </c>
      <c r="AJ957" s="173">
        <f t="shared" si="125"/>
        <v>0</v>
      </c>
      <c r="AK957" s="173" t="str">
        <f t="shared" si="126"/>
        <v/>
      </c>
      <c r="AL957" s="173" t="str">
        <f t="shared" si="127"/>
        <v/>
      </c>
      <c r="AM957" s="173"/>
      <c r="AN957" s="173"/>
      <c r="AO957" s="173"/>
      <c r="AP957" s="173"/>
      <c r="AQ957" s="173"/>
      <c r="AR957" s="173"/>
      <c r="AS957" s="173"/>
      <c r="AT957" s="153"/>
      <c r="AU957" s="154"/>
      <c r="AV957" s="153"/>
      <c r="AW957" s="177"/>
      <c r="AX957" s="178"/>
      <c r="AY957" s="179"/>
      <c r="AZ957" s="179"/>
      <c r="BA957" s="180"/>
      <c r="BB957" s="180"/>
      <c r="BC957" s="155"/>
      <c r="BE957" s="156">
        <v>205</v>
      </c>
      <c r="BF957" s="181">
        <f t="shared" si="131"/>
        <v>1.3055999999999957</v>
      </c>
      <c r="BG957" s="182">
        <f t="shared" si="132"/>
        <v>0.98828889703796885</v>
      </c>
      <c r="BH957" s="183">
        <f t="shared" si="133"/>
        <v>1.7337244732895662E-4</v>
      </c>
      <c r="BI957" s="184" t="str">
        <f t="shared" si="134"/>
        <v/>
      </c>
      <c r="BJ957" s="184" t="str">
        <f t="shared" si="130"/>
        <v/>
      </c>
    </row>
    <row r="958" spans="3:62" ht="20.100000000000001" customHeight="1" x14ac:dyDescent="0.25">
      <c r="C958" s="12"/>
      <c r="E958" s="141"/>
      <c r="F958" s="141"/>
      <c r="P958" s="156"/>
      <c r="R958" s="174"/>
      <c r="S958" s="174"/>
      <c r="W958" s="175"/>
      <c r="X958" s="173"/>
      <c r="AC958" s="156">
        <v>229</v>
      </c>
      <c r="AD958" s="150">
        <f t="shared" si="121"/>
        <v>-3.0840000000000001</v>
      </c>
      <c r="AE958" s="174">
        <f t="shared" si="122"/>
        <v>3.432499612530756E-3</v>
      </c>
      <c r="AF958" s="174">
        <f t="shared" si="123"/>
        <v>1.0211879773679162E-3</v>
      </c>
      <c r="AG958" s="150">
        <f t="shared" si="128"/>
        <v>3.432499612530756E-3</v>
      </c>
      <c r="AH958" s="150" t="str">
        <f t="shared" si="129"/>
        <v/>
      </c>
      <c r="AI958" s="150" t="str">
        <f t="shared" si="124"/>
        <v/>
      </c>
      <c r="AJ958" s="173">
        <f t="shared" si="125"/>
        <v>0</v>
      </c>
      <c r="AK958" s="173" t="str">
        <f t="shared" si="126"/>
        <v/>
      </c>
      <c r="AL958" s="173" t="str">
        <f t="shared" si="127"/>
        <v/>
      </c>
      <c r="AM958" s="173"/>
      <c r="AN958" s="173"/>
      <c r="AO958" s="173"/>
      <c r="AP958" s="173"/>
      <c r="AQ958" s="173"/>
      <c r="AR958" s="173"/>
      <c r="AS958" s="173"/>
      <c r="AT958" s="153"/>
      <c r="AU958" s="154"/>
      <c r="AV958" s="153"/>
      <c r="AW958" s="177"/>
      <c r="AX958" s="178"/>
      <c r="AY958" s="179"/>
      <c r="AZ958" s="179"/>
      <c r="BA958" s="180"/>
      <c r="BB958" s="180"/>
      <c r="BC958" s="155"/>
      <c r="BE958" s="156">
        <v>206</v>
      </c>
      <c r="BF958" s="181">
        <f t="shared" si="131"/>
        <v>1.3119999999999956</v>
      </c>
      <c r="BG958" s="182">
        <f t="shared" si="132"/>
        <v>0.98811552459063989</v>
      </c>
      <c r="BH958" s="183">
        <f t="shared" si="133"/>
        <v>1.7493898934828334E-4</v>
      </c>
      <c r="BI958" s="184" t="str">
        <f t="shared" si="134"/>
        <v/>
      </c>
      <c r="BJ958" s="184" t="str">
        <f t="shared" si="130"/>
        <v/>
      </c>
    </row>
    <row r="959" spans="3:62" ht="20.100000000000001" customHeight="1" x14ac:dyDescent="0.25">
      <c r="C959" s="12"/>
      <c r="E959" s="141"/>
      <c r="F959" s="141"/>
      <c r="P959" s="156"/>
      <c r="R959" s="174"/>
      <c r="S959" s="174"/>
      <c r="W959" s="175"/>
      <c r="X959" s="173"/>
      <c r="AC959" s="156">
        <v>230</v>
      </c>
      <c r="AD959" s="150">
        <f t="shared" si="121"/>
        <v>-3.08</v>
      </c>
      <c r="AE959" s="174">
        <f t="shared" si="122"/>
        <v>3.4750773778549375E-3</v>
      </c>
      <c r="AF959" s="174">
        <f t="shared" si="123"/>
        <v>1.0350029748028415E-3</v>
      </c>
      <c r="AG959" s="150">
        <f t="shared" si="128"/>
        <v>3.4750773778549375E-3</v>
      </c>
      <c r="AH959" s="150" t="str">
        <f t="shared" si="129"/>
        <v/>
      </c>
      <c r="AI959" s="150" t="str">
        <f t="shared" si="124"/>
        <v/>
      </c>
      <c r="AJ959" s="173">
        <f t="shared" si="125"/>
        <v>0</v>
      </c>
      <c r="AK959" s="173" t="str">
        <f t="shared" si="126"/>
        <v/>
      </c>
      <c r="AL959" s="173" t="str">
        <f t="shared" si="127"/>
        <v/>
      </c>
      <c r="AM959" s="173"/>
      <c r="AN959" s="173"/>
      <c r="AO959" s="173"/>
      <c r="AP959" s="173"/>
      <c r="AQ959" s="173"/>
      <c r="AR959" s="173"/>
      <c r="AS959" s="173"/>
      <c r="AT959" s="153"/>
      <c r="AU959" s="154"/>
      <c r="AV959" s="153"/>
      <c r="AW959" s="177"/>
      <c r="AX959" s="178"/>
      <c r="AY959" s="179"/>
      <c r="AZ959" s="179"/>
      <c r="BA959" s="180"/>
      <c r="BB959" s="180"/>
      <c r="BC959" s="155"/>
      <c r="BE959" s="156">
        <v>207</v>
      </c>
      <c r="BF959" s="181">
        <f t="shared" si="131"/>
        <v>1.3183999999999956</v>
      </c>
      <c r="BG959" s="182">
        <f t="shared" si="132"/>
        <v>0.98794058560129161</v>
      </c>
      <c r="BH959" s="183">
        <f t="shared" si="133"/>
        <v>1.7650923659118245E-4</v>
      </c>
      <c r="BI959" s="184" t="str">
        <f t="shared" si="134"/>
        <v/>
      </c>
      <c r="BJ959" s="184" t="str">
        <f t="shared" si="130"/>
        <v/>
      </c>
    </row>
    <row r="960" spans="3:62" ht="20.100000000000001" customHeight="1" x14ac:dyDescent="0.25">
      <c r="C960" s="12"/>
      <c r="E960" s="141"/>
      <c r="F960" s="141"/>
      <c r="P960" s="156"/>
      <c r="R960" s="174"/>
      <c r="S960" s="174"/>
      <c r="W960" s="175"/>
      <c r="X960" s="173"/>
      <c r="AC960" s="156">
        <v>231</v>
      </c>
      <c r="AD960" s="150">
        <f t="shared" si="121"/>
        <v>-3.0760000000000001</v>
      </c>
      <c r="AE960" s="174">
        <f t="shared" si="122"/>
        <v>3.5181270001999657E-3</v>
      </c>
      <c r="AF960" s="174">
        <f t="shared" si="123"/>
        <v>1.0489892255320227E-3</v>
      </c>
      <c r="AG960" s="150">
        <f t="shared" si="128"/>
        <v>3.5181270001999657E-3</v>
      </c>
      <c r="AH960" s="150" t="str">
        <f t="shared" si="129"/>
        <v/>
      </c>
      <c r="AI960" s="150" t="str">
        <f t="shared" si="124"/>
        <v/>
      </c>
      <c r="AJ960" s="173">
        <f t="shared" si="125"/>
        <v>0</v>
      </c>
      <c r="AK960" s="173" t="str">
        <f t="shared" si="126"/>
        <v/>
      </c>
      <c r="AL960" s="173" t="str">
        <f t="shared" si="127"/>
        <v/>
      </c>
      <c r="AM960" s="173"/>
      <c r="AN960" s="173"/>
      <c r="AO960" s="173"/>
      <c r="AP960" s="173"/>
      <c r="AQ960" s="173"/>
      <c r="AR960" s="173"/>
      <c r="AS960" s="173"/>
      <c r="AT960" s="153"/>
      <c r="AU960" s="154"/>
      <c r="AV960" s="153"/>
      <c r="AW960" s="177"/>
      <c r="AX960" s="178"/>
      <c r="AY960" s="179"/>
      <c r="AZ960" s="179"/>
      <c r="BA960" s="180"/>
      <c r="BB960" s="180"/>
      <c r="BC960" s="155"/>
      <c r="BE960" s="156">
        <v>208</v>
      </c>
      <c r="BF960" s="181">
        <f t="shared" si="131"/>
        <v>1.3247999999999955</v>
      </c>
      <c r="BG960" s="182">
        <f t="shared" si="132"/>
        <v>0.98776407636470043</v>
      </c>
      <c r="BH960" s="183">
        <f t="shared" si="133"/>
        <v>1.7808313743006288E-4</v>
      </c>
      <c r="BI960" s="184" t="str">
        <f t="shared" si="134"/>
        <v/>
      </c>
      <c r="BJ960" s="184" t="str">
        <f t="shared" si="130"/>
        <v/>
      </c>
    </row>
    <row r="961" spans="3:62" ht="20.100000000000001" customHeight="1" x14ac:dyDescent="0.25">
      <c r="C961" s="12"/>
      <c r="E961" s="141"/>
      <c r="F961" s="141"/>
      <c r="P961" s="156"/>
      <c r="R961" s="174"/>
      <c r="S961" s="174"/>
      <c r="W961" s="175"/>
      <c r="X961" s="173"/>
      <c r="AC961" s="156">
        <v>232</v>
      </c>
      <c r="AD961" s="150">
        <f t="shared" si="121"/>
        <v>-3.0720000000000001</v>
      </c>
      <c r="AE961" s="174">
        <f t="shared" si="122"/>
        <v>3.5616529388703346E-3</v>
      </c>
      <c r="AF961" s="174">
        <f t="shared" si="123"/>
        <v>1.0631486258914427E-3</v>
      </c>
      <c r="AG961" s="150">
        <f t="shared" si="128"/>
        <v>3.5616529388703346E-3</v>
      </c>
      <c r="AH961" s="150" t="str">
        <f t="shared" si="129"/>
        <v/>
      </c>
      <c r="AI961" s="150" t="str">
        <f t="shared" si="124"/>
        <v/>
      </c>
      <c r="AJ961" s="173">
        <f t="shared" si="125"/>
        <v>0</v>
      </c>
      <c r="AK961" s="173" t="str">
        <f t="shared" si="126"/>
        <v/>
      </c>
      <c r="AL961" s="173" t="str">
        <f t="shared" si="127"/>
        <v/>
      </c>
      <c r="AM961" s="173"/>
      <c r="AN961" s="173"/>
      <c r="AO961" s="173"/>
      <c r="AP961" s="173"/>
      <c r="AQ961" s="173"/>
      <c r="AR961" s="173"/>
      <c r="AS961" s="173"/>
      <c r="AT961" s="153"/>
      <c r="AU961" s="154"/>
      <c r="AV961" s="153"/>
      <c r="AW961" s="177"/>
      <c r="AX961" s="178"/>
      <c r="AY961" s="179"/>
      <c r="AZ961" s="179"/>
      <c r="BA961" s="180"/>
      <c r="BB961" s="180"/>
      <c r="BC961" s="155"/>
      <c r="BE961" s="156">
        <v>209</v>
      </c>
      <c r="BF961" s="181">
        <f t="shared" si="131"/>
        <v>1.3311999999999955</v>
      </c>
      <c r="BG961" s="182">
        <f t="shared" si="132"/>
        <v>0.98758599322727036</v>
      </c>
      <c r="BH961" s="183">
        <f t="shared" si="133"/>
        <v>1.7966064035734863E-4</v>
      </c>
      <c r="BI961" s="184" t="str">
        <f t="shared" si="134"/>
        <v/>
      </c>
      <c r="BJ961" s="184" t="str">
        <f t="shared" si="130"/>
        <v/>
      </c>
    </row>
    <row r="962" spans="3:62" ht="20.100000000000001" customHeight="1" x14ac:dyDescent="0.25">
      <c r="C962" s="12"/>
      <c r="E962" s="141"/>
      <c r="F962" s="141"/>
      <c r="P962" s="156"/>
      <c r="R962" s="174"/>
      <c r="S962" s="174"/>
      <c r="W962" s="175"/>
      <c r="X962" s="173"/>
      <c r="AC962" s="156">
        <v>233</v>
      </c>
      <c r="AD962" s="150">
        <f t="shared" si="121"/>
        <v>-3.0680000000000001</v>
      </c>
      <c r="AE962" s="174">
        <f t="shared" si="122"/>
        <v>3.6056596853723268E-3</v>
      </c>
      <c r="AF962" s="174">
        <f t="shared" si="123"/>
        <v>1.0774830901186597E-3</v>
      </c>
      <c r="AG962" s="150">
        <f t="shared" si="128"/>
        <v>3.6056596853723268E-3</v>
      </c>
      <c r="AH962" s="150" t="str">
        <f t="shared" si="129"/>
        <v/>
      </c>
      <c r="AI962" s="150" t="str">
        <f t="shared" si="124"/>
        <v/>
      </c>
      <c r="AJ962" s="173">
        <f t="shared" si="125"/>
        <v>0</v>
      </c>
      <c r="AK962" s="173" t="str">
        <f t="shared" si="126"/>
        <v/>
      </c>
      <c r="AL962" s="173" t="str">
        <f t="shared" si="127"/>
        <v/>
      </c>
      <c r="AM962" s="173"/>
      <c r="AN962" s="173"/>
      <c r="AO962" s="173"/>
      <c r="AP962" s="173"/>
      <c r="AQ962" s="173"/>
      <c r="AR962" s="173"/>
      <c r="AS962" s="173"/>
      <c r="AT962" s="153"/>
      <c r="AU962" s="154"/>
      <c r="AV962" s="153"/>
      <c r="AW962" s="177"/>
      <c r="AX962" s="178"/>
      <c r="AY962" s="179"/>
      <c r="AZ962" s="179"/>
      <c r="BA962" s="180"/>
      <c r="BB962" s="180"/>
      <c r="BC962" s="155"/>
      <c r="BE962" s="156">
        <v>210</v>
      </c>
      <c r="BF962" s="181">
        <f t="shared" si="131"/>
        <v>1.3375999999999955</v>
      </c>
      <c r="BG962" s="182">
        <f t="shared" si="132"/>
        <v>0.98740633258691302</v>
      </c>
      <c r="BH962" s="183">
        <f t="shared" si="133"/>
        <v>1.8124169398736623E-4</v>
      </c>
      <c r="BI962" s="184" t="str">
        <f t="shared" si="134"/>
        <v/>
      </c>
      <c r="BJ962" s="184" t="str">
        <f t="shared" si="130"/>
        <v/>
      </c>
    </row>
    <row r="963" spans="3:62" ht="20.100000000000001" customHeight="1" x14ac:dyDescent="0.25">
      <c r="C963" s="12"/>
      <c r="E963" s="141"/>
      <c r="F963" s="141"/>
      <c r="P963" s="156"/>
      <c r="R963" s="174"/>
      <c r="S963" s="174"/>
      <c r="W963" s="175"/>
      <c r="X963" s="173"/>
      <c r="AC963" s="156">
        <v>234</v>
      </c>
      <c r="AD963" s="150">
        <f t="shared" si="121"/>
        <v>-3.0640000000000001</v>
      </c>
      <c r="AE963" s="174">
        <f t="shared" si="122"/>
        <v>3.6501517635231869E-3</v>
      </c>
      <c r="AF963" s="174">
        <f t="shared" si="123"/>
        <v>1.0919945504818463E-3</v>
      </c>
      <c r="AG963" s="150">
        <f t="shared" si="128"/>
        <v>3.6501517635231869E-3</v>
      </c>
      <c r="AH963" s="150" t="str">
        <f t="shared" si="129"/>
        <v/>
      </c>
      <c r="AI963" s="150" t="str">
        <f t="shared" si="124"/>
        <v/>
      </c>
      <c r="AJ963" s="173">
        <f t="shared" si="125"/>
        <v>0</v>
      </c>
      <c r="AK963" s="173" t="str">
        <f t="shared" si="126"/>
        <v/>
      </c>
      <c r="AL963" s="173" t="str">
        <f t="shared" si="127"/>
        <v/>
      </c>
      <c r="AM963" s="173"/>
      <c r="AN963" s="173"/>
      <c r="AO963" s="173"/>
      <c r="AP963" s="173"/>
      <c r="AQ963" s="173"/>
      <c r="AR963" s="173"/>
      <c r="AS963" s="173"/>
      <c r="AT963" s="153"/>
      <c r="AU963" s="154"/>
      <c r="AV963" s="153"/>
      <c r="AW963" s="177"/>
      <c r="AX963" s="178"/>
      <c r="AY963" s="179"/>
      <c r="AZ963" s="179"/>
      <c r="BA963" s="180"/>
      <c r="BB963" s="180"/>
      <c r="BC963" s="155"/>
      <c r="BE963" s="156">
        <v>211</v>
      </c>
      <c r="BF963" s="181">
        <f t="shared" si="131"/>
        <v>1.3439999999999954</v>
      </c>
      <c r="BG963" s="182">
        <f t="shared" si="132"/>
        <v>0.98722509089292565</v>
      </c>
      <c r="BH963" s="183">
        <f t="shared" si="133"/>
        <v>1.8282624705823203E-4</v>
      </c>
      <c r="BI963" s="184" t="str">
        <f t="shared" si="134"/>
        <v/>
      </c>
      <c r="BJ963" s="184" t="str">
        <f t="shared" si="130"/>
        <v/>
      </c>
    </row>
    <row r="964" spans="3:62" ht="20.100000000000001" customHeight="1" x14ac:dyDescent="0.25">
      <c r="C964" s="12"/>
      <c r="E964" s="141"/>
      <c r="F964" s="141"/>
      <c r="P964" s="156"/>
      <c r="R964" s="174"/>
      <c r="S964" s="174"/>
      <c r="W964" s="175"/>
      <c r="X964" s="173"/>
      <c r="AC964" s="156">
        <v>235</v>
      </c>
      <c r="AD964" s="150">
        <f t="shared" si="121"/>
        <v>-3.06</v>
      </c>
      <c r="AE964" s="174">
        <f t="shared" si="122"/>
        <v>3.6951337295590349E-3</v>
      </c>
      <c r="AF964" s="174">
        <f t="shared" si="123"/>
        <v>1.1066849574092469E-3</v>
      </c>
      <c r="AG964" s="150">
        <f t="shared" si="128"/>
        <v>3.6951337295590349E-3</v>
      </c>
      <c r="AH964" s="150" t="str">
        <f t="shared" si="129"/>
        <v/>
      </c>
      <c r="AI964" s="150" t="str">
        <f t="shared" si="124"/>
        <v/>
      </c>
      <c r="AJ964" s="173">
        <f t="shared" si="125"/>
        <v>0</v>
      </c>
      <c r="AK964" s="173" t="str">
        <f t="shared" si="126"/>
        <v/>
      </c>
      <c r="AL964" s="173" t="str">
        <f t="shared" si="127"/>
        <v/>
      </c>
      <c r="AM964" s="173"/>
      <c r="AN964" s="173"/>
      <c r="AO964" s="173"/>
      <c r="AP964" s="173"/>
      <c r="AQ964" s="173"/>
      <c r="AR964" s="173"/>
      <c r="AS964" s="173"/>
      <c r="AT964" s="153"/>
      <c r="AU964" s="154"/>
      <c r="AV964" s="153"/>
      <c r="AW964" s="177"/>
      <c r="AX964" s="178"/>
      <c r="AY964" s="179"/>
      <c r="AZ964" s="179"/>
      <c r="BA964" s="180"/>
      <c r="BB964" s="180"/>
      <c r="BC964" s="155"/>
      <c r="BE964" s="156">
        <v>212</v>
      </c>
      <c r="BF964" s="181">
        <f t="shared" si="131"/>
        <v>1.3503999999999954</v>
      </c>
      <c r="BG964" s="182">
        <f t="shared" si="132"/>
        <v>0.98704226464586742</v>
      </c>
      <c r="BH964" s="183">
        <f t="shared" si="133"/>
        <v>1.8441424843340659E-4</v>
      </c>
      <c r="BI964" s="184" t="str">
        <f t="shared" si="134"/>
        <v/>
      </c>
      <c r="BJ964" s="184" t="str">
        <f t="shared" si="130"/>
        <v/>
      </c>
    </row>
    <row r="965" spans="3:62" ht="20.100000000000001" customHeight="1" x14ac:dyDescent="0.25">
      <c r="C965" s="12"/>
      <c r="E965" s="141"/>
      <c r="F965" s="141"/>
      <c r="P965" s="156"/>
      <c r="R965" s="174"/>
      <c r="S965" s="174"/>
      <c r="W965" s="175"/>
      <c r="X965" s="173"/>
      <c r="AC965" s="156">
        <v>236</v>
      </c>
      <c r="AD965" s="150">
        <f t="shared" si="121"/>
        <v>-3.056</v>
      </c>
      <c r="AE965" s="174">
        <f t="shared" si="122"/>
        <v>3.7406101722415024E-3</v>
      </c>
      <c r="AF965" s="174">
        <f t="shared" si="123"/>
        <v>1.1215562796190622E-3</v>
      </c>
      <c r="AG965" s="150">
        <f t="shared" si="128"/>
        <v>3.7406101722415024E-3</v>
      </c>
      <c r="AH965" s="150" t="str">
        <f t="shared" si="129"/>
        <v/>
      </c>
      <c r="AI965" s="150" t="str">
        <f t="shared" si="124"/>
        <v/>
      </c>
      <c r="AJ965" s="173">
        <f t="shared" si="125"/>
        <v>0</v>
      </c>
      <c r="AK965" s="173" t="str">
        <f t="shared" si="126"/>
        <v/>
      </c>
      <c r="AL965" s="173" t="str">
        <f t="shared" si="127"/>
        <v/>
      </c>
      <c r="AM965" s="173"/>
      <c r="AN965" s="173"/>
      <c r="AO965" s="173"/>
      <c r="AP965" s="173"/>
      <c r="AQ965" s="173"/>
      <c r="AR965" s="173"/>
      <c r="AS965" s="173"/>
      <c r="AT965" s="153"/>
      <c r="AU965" s="154"/>
      <c r="AV965" s="153"/>
      <c r="AW965" s="177"/>
      <c r="AX965" s="178"/>
      <c r="AY965" s="179"/>
      <c r="AZ965" s="179"/>
      <c r="BA965" s="180"/>
      <c r="BB965" s="180"/>
      <c r="BC965" s="155"/>
      <c r="BE965" s="156">
        <v>213</v>
      </c>
      <c r="BF965" s="181">
        <f t="shared" si="131"/>
        <v>1.3567999999999953</v>
      </c>
      <c r="BG965" s="182">
        <f t="shared" si="132"/>
        <v>0.98685785039743401</v>
      </c>
      <c r="BH965" s="183">
        <f t="shared" si="133"/>
        <v>1.8600564710469225E-4</v>
      </c>
      <c r="BI965" s="184" t="str">
        <f t="shared" si="134"/>
        <v/>
      </c>
      <c r="BJ965" s="184" t="str">
        <f t="shared" si="130"/>
        <v/>
      </c>
    </row>
    <row r="966" spans="3:62" ht="20.100000000000001" customHeight="1" x14ac:dyDescent="0.25">
      <c r="C966" s="12"/>
      <c r="E966" s="141"/>
      <c r="F966" s="141"/>
      <c r="P966" s="156"/>
      <c r="R966" s="174"/>
      <c r="S966" s="174"/>
      <c r="W966" s="175"/>
      <c r="X966" s="173"/>
      <c r="AC966" s="156">
        <v>237</v>
      </c>
      <c r="AD966" s="150">
        <f t="shared" si="121"/>
        <v>-3.052</v>
      </c>
      <c r="AE966" s="174">
        <f t="shared" si="122"/>
        <v>3.7865857129630769E-3</v>
      </c>
      <c r="AF966" s="174">
        <f t="shared" si="123"/>
        <v>1.1366105042497745E-3</v>
      </c>
      <c r="AG966" s="150">
        <f t="shared" si="128"/>
        <v>3.7865857129630769E-3</v>
      </c>
      <c r="AH966" s="150" t="str">
        <f t="shared" si="129"/>
        <v/>
      </c>
      <c r="AI966" s="150" t="str">
        <f t="shared" si="124"/>
        <v/>
      </c>
      <c r="AJ966" s="173">
        <f t="shared" si="125"/>
        <v>0</v>
      </c>
      <c r="AK966" s="173" t="str">
        <f t="shared" si="126"/>
        <v/>
      </c>
      <c r="AL966" s="173" t="str">
        <f t="shared" si="127"/>
        <v/>
      </c>
      <c r="AM966" s="173"/>
      <c r="AN966" s="173"/>
      <c r="AO966" s="173"/>
      <c r="AP966" s="173"/>
      <c r="AQ966" s="173"/>
      <c r="AR966" s="173"/>
      <c r="AS966" s="173"/>
      <c r="AT966" s="153"/>
      <c r="AU966" s="154"/>
      <c r="AV966" s="153"/>
      <c r="AW966" s="177"/>
      <c r="AX966" s="178"/>
      <c r="AY966" s="179"/>
      <c r="AZ966" s="179"/>
      <c r="BA966" s="180"/>
      <c r="BB966" s="180"/>
      <c r="BC966" s="155"/>
      <c r="BE966" s="156">
        <v>214</v>
      </c>
      <c r="BF966" s="181">
        <f t="shared" si="131"/>
        <v>1.3631999999999953</v>
      </c>
      <c r="BG966" s="182">
        <f t="shared" si="132"/>
        <v>0.98667184475032932</v>
      </c>
      <c r="BH966" s="183">
        <f t="shared" si="133"/>
        <v>1.8760039219234415E-4</v>
      </c>
      <c r="BI966" s="184" t="str">
        <f t="shared" si="134"/>
        <v/>
      </c>
      <c r="BJ966" s="184" t="str">
        <f t="shared" si="130"/>
        <v/>
      </c>
    </row>
    <row r="967" spans="3:62" ht="20.100000000000001" customHeight="1" x14ac:dyDescent="0.25">
      <c r="C967" s="12"/>
      <c r="E967" s="141"/>
      <c r="F967" s="141"/>
      <c r="P967" s="156"/>
      <c r="R967" s="174"/>
      <c r="S967" s="174"/>
      <c r="W967" s="175"/>
      <c r="X967" s="173"/>
      <c r="AC967" s="156">
        <v>238</v>
      </c>
      <c r="AD967" s="150">
        <f t="shared" si="121"/>
        <v>-3.048</v>
      </c>
      <c r="AE967" s="174">
        <f t="shared" si="122"/>
        <v>3.8330650058511109E-3</v>
      </c>
      <c r="AF967" s="174">
        <f t="shared" si="123"/>
        <v>1.1518496369908638E-3</v>
      </c>
      <c r="AG967" s="150">
        <f t="shared" si="128"/>
        <v>3.8330650058511109E-3</v>
      </c>
      <c r="AH967" s="150" t="str">
        <f t="shared" si="129"/>
        <v/>
      </c>
      <c r="AI967" s="150" t="str">
        <f t="shared" si="124"/>
        <v/>
      </c>
      <c r="AJ967" s="173">
        <f t="shared" si="125"/>
        <v>0</v>
      </c>
      <c r="AK967" s="173" t="str">
        <f t="shared" si="126"/>
        <v/>
      </c>
      <c r="AL967" s="173" t="str">
        <f t="shared" si="127"/>
        <v/>
      </c>
      <c r="AM967" s="173"/>
      <c r="AN967" s="173"/>
      <c r="AO967" s="173"/>
      <c r="AP967" s="173"/>
      <c r="AQ967" s="173"/>
      <c r="AR967" s="173"/>
      <c r="AS967" s="173"/>
      <c r="AT967" s="153"/>
      <c r="AU967" s="154"/>
      <c r="AV967" s="153"/>
      <c r="AW967" s="177"/>
      <c r="AX967" s="178"/>
      <c r="AY967" s="179"/>
      <c r="AZ967" s="179"/>
      <c r="BA967" s="180"/>
      <c r="BB967" s="180"/>
      <c r="BC967" s="155"/>
      <c r="BE967" s="156">
        <v>215</v>
      </c>
      <c r="BF967" s="181">
        <f t="shared" si="131"/>
        <v>1.3695999999999953</v>
      </c>
      <c r="BG967" s="182">
        <f t="shared" si="132"/>
        <v>0.98648424435813697</v>
      </c>
      <c r="BH967" s="183">
        <f t="shared" si="133"/>
        <v>1.8919843294762373E-4</v>
      </c>
      <c r="BI967" s="184" t="str">
        <f t="shared" si="134"/>
        <v/>
      </c>
      <c r="BJ967" s="184" t="str">
        <f t="shared" si="130"/>
        <v/>
      </c>
    </row>
    <row r="968" spans="3:62" ht="20.100000000000001" customHeight="1" x14ac:dyDescent="0.25">
      <c r="C968" s="12"/>
      <c r="E968" s="141"/>
      <c r="F968" s="141"/>
      <c r="P968" s="156"/>
      <c r="R968" s="174"/>
      <c r="S968" s="174"/>
      <c r="W968" s="175"/>
      <c r="X968" s="173"/>
      <c r="AC968" s="156">
        <v>239</v>
      </c>
      <c r="AD968" s="150">
        <f t="shared" si="121"/>
        <v>-3.044</v>
      </c>
      <c r="AE968" s="174">
        <f t="shared" si="122"/>
        <v>3.880052737870465E-3</v>
      </c>
      <c r="AF968" s="174">
        <f t="shared" si="123"/>
        <v>1.1672757022139627E-3</v>
      </c>
      <c r="AG968" s="150">
        <f t="shared" si="128"/>
        <v>3.880052737870465E-3</v>
      </c>
      <c r="AH968" s="150" t="str">
        <f t="shared" si="129"/>
        <v/>
      </c>
      <c r="AI968" s="150" t="str">
        <f t="shared" si="124"/>
        <v/>
      </c>
      <c r="AJ968" s="173">
        <f t="shared" si="125"/>
        <v>0</v>
      </c>
      <c r="AK968" s="173" t="str">
        <f t="shared" si="126"/>
        <v/>
      </c>
      <c r="AL968" s="173" t="str">
        <f t="shared" si="127"/>
        <v/>
      </c>
      <c r="AM968" s="173"/>
      <c r="AN968" s="173"/>
      <c r="AO968" s="173"/>
      <c r="AP968" s="173"/>
      <c r="AQ968" s="173"/>
      <c r="AR968" s="173"/>
      <c r="AS968" s="173"/>
      <c r="AT968" s="153"/>
      <c r="AU968" s="154"/>
      <c r="AV968" s="153"/>
      <c r="AW968" s="177"/>
      <c r="AX968" s="178"/>
      <c r="AY968" s="179"/>
      <c r="AZ968" s="179"/>
      <c r="BA968" s="180"/>
      <c r="BB968" s="180"/>
      <c r="BC968" s="155"/>
      <c r="BE968" s="156">
        <v>216</v>
      </c>
      <c r="BF968" s="181">
        <f t="shared" si="131"/>
        <v>1.3759999999999952</v>
      </c>
      <c r="BG968" s="182">
        <f t="shared" si="132"/>
        <v>0.98629504592518935</v>
      </c>
      <c r="BH968" s="183">
        <f t="shared" si="133"/>
        <v>1.9079971875513024E-4</v>
      </c>
      <c r="BI968" s="184" t="str">
        <f t="shared" si="134"/>
        <v/>
      </c>
      <c r="BJ968" s="184" t="str">
        <f t="shared" si="130"/>
        <v/>
      </c>
    </row>
    <row r="969" spans="3:62" ht="20.100000000000001" customHeight="1" x14ac:dyDescent="0.25">
      <c r="C969" s="12"/>
      <c r="E969" s="141"/>
      <c r="F969" s="141"/>
      <c r="P969" s="156"/>
      <c r="R969" s="174"/>
      <c r="S969" s="174"/>
      <c r="W969" s="175"/>
      <c r="X969" s="173"/>
      <c r="AC969" s="156">
        <v>240</v>
      </c>
      <c r="AD969" s="150">
        <f t="shared" si="121"/>
        <v>-3.04</v>
      </c>
      <c r="AE969" s="174">
        <f t="shared" si="122"/>
        <v>3.9275536289247789E-3</v>
      </c>
      <c r="AF969" s="174">
        <f t="shared" si="123"/>
        <v>1.1828907431044044E-3</v>
      </c>
      <c r="AG969" s="150">
        <f t="shared" si="128"/>
        <v>3.9275536289247789E-3</v>
      </c>
      <c r="AH969" s="150" t="str">
        <f t="shared" si="129"/>
        <v/>
      </c>
      <c r="AI969" s="150" t="str">
        <f t="shared" si="124"/>
        <v/>
      </c>
      <c r="AJ969" s="173">
        <f t="shared" si="125"/>
        <v>0</v>
      </c>
      <c r="AK969" s="173" t="str">
        <f t="shared" si="126"/>
        <v/>
      </c>
      <c r="AL969" s="173" t="str">
        <f t="shared" si="127"/>
        <v/>
      </c>
      <c r="AM969" s="173"/>
      <c r="AN969" s="173"/>
      <c r="AO969" s="173"/>
      <c r="AP969" s="173"/>
      <c r="AQ969" s="173"/>
      <c r="AR969" s="173"/>
      <c r="AS969" s="173"/>
      <c r="AT969" s="153"/>
      <c r="AU969" s="154"/>
      <c r="AV969" s="153"/>
      <c r="AW969" s="177"/>
      <c r="AX969" s="178"/>
      <c r="AY969" s="179"/>
      <c r="AZ969" s="179"/>
      <c r="BA969" s="180"/>
      <c r="BB969" s="180"/>
      <c r="BC969" s="155"/>
      <c r="BE969" s="156">
        <v>217</v>
      </c>
      <c r="BF969" s="181">
        <f t="shared" si="131"/>
        <v>1.3823999999999952</v>
      </c>
      <c r="BG969" s="182">
        <f t="shared" si="132"/>
        <v>0.98610424620643422</v>
      </c>
      <c r="BH969" s="183">
        <f t="shared" si="133"/>
        <v>1.9240419913313378E-4</v>
      </c>
      <c r="BI969" s="184" t="str">
        <f t="shared" si="134"/>
        <v/>
      </c>
      <c r="BJ969" s="184" t="str">
        <f t="shared" si="130"/>
        <v/>
      </c>
    </row>
    <row r="970" spans="3:62" ht="20.100000000000001" customHeight="1" x14ac:dyDescent="0.25">
      <c r="C970" s="12"/>
      <c r="E970" s="141"/>
      <c r="F970" s="141"/>
      <c r="P970" s="156"/>
      <c r="R970" s="174"/>
      <c r="S970" s="174"/>
      <c r="W970" s="175"/>
      <c r="X970" s="173"/>
      <c r="AC970" s="156">
        <v>241</v>
      </c>
      <c r="AD970" s="150">
        <f t="shared" si="121"/>
        <v>-3.036</v>
      </c>
      <c r="AE970" s="174">
        <f t="shared" si="122"/>
        <v>3.9755724319563406E-3</v>
      </c>
      <c r="AF970" s="174">
        <f t="shared" si="123"/>
        <v>1.1986968217931892E-3</v>
      </c>
      <c r="AG970" s="150">
        <f t="shared" si="128"/>
        <v>3.9755724319563406E-3</v>
      </c>
      <c r="AH970" s="150" t="str">
        <f t="shared" si="129"/>
        <v/>
      </c>
      <c r="AI970" s="150" t="str">
        <f t="shared" si="124"/>
        <v/>
      </c>
      <c r="AJ970" s="173">
        <f t="shared" si="125"/>
        <v>0</v>
      </c>
      <c r="AK970" s="173" t="str">
        <f t="shared" si="126"/>
        <v/>
      </c>
      <c r="AL970" s="173" t="str">
        <f t="shared" si="127"/>
        <v/>
      </c>
      <c r="AM970" s="173"/>
      <c r="AN970" s="173"/>
      <c r="AO970" s="173"/>
      <c r="AP970" s="173"/>
      <c r="AQ970" s="173"/>
      <c r="AR970" s="173"/>
      <c r="AS970" s="173"/>
      <c r="AT970" s="153"/>
      <c r="AU970" s="154"/>
      <c r="AV970" s="153"/>
      <c r="AW970" s="177"/>
      <c r="AX970" s="178"/>
      <c r="AY970" s="179"/>
      <c r="AZ970" s="179"/>
      <c r="BA970" s="180"/>
      <c r="BB970" s="180"/>
      <c r="BC970" s="155"/>
      <c r="BE970" s="156">
        <v>218</v>
      </c>
      <c r="BF970" s="181">
        <f t="shared" si="131"/>
        <v>1.3887999999999951</v>
      </c>
      <c r="BG970" s="182">
        <f t="shared" si="132"/>
        <v>0.98591184200730109</v>
      </c>
      <c r="BH970" s="183">
        <f t="shared" si="133"/>
        <v>1.9401182373635084E-4</v>
      </c>
      <c r="BI970" s="184" t="str">
        <f t="shared" si="134"/>
        <v/>
      </c>
      <c r="BJ970" s="184" t="str">
        <f t="shared" si="130"/>
        <v/>
      </c>
    </row>
    <row r="971" spans="3:62" ht="20.100000000000001" customHeight="1" x14ac:dyDescent="0.25">
      <c r="C971" s="12"/>
      <c r="E971" s="141"/>
      <c r="F971" s="141"/>
      <c r="P971" s="156"/>
      <c r="R971" s="174"/>
      <c r="S971" s="174"/>
      <c r="W971" s="175"/>
      <c r="X971" s="173"/>
      <c r="AC971" s="156">
        <v>242</v>
      </c>
      <c r="AD971" s="150">
        <f t="shared" si="121"/>
        <v>-3.032</v>
      </c>
      <c r="AE971" s="174">
        <f t="shared" si="122"/>
        <v>4.0241139330445116E-3</v>
      </c>
      <c r="AF971" s="174">
        <f t="shared" si="123"/>
        <v>1.2146960194893215E-3</v>
      </c>
      <c r="AG971" s="150">
        <f t="shared" si="128"/>
        <v>4.0241139330445116E-3</v>
      </c>
      <c r="AH971" s="150" t="str">
        <f t="shared" si="129"/>
        <v/>
      </c>
      <c r="AI971" s="150" t="str">
        <f t="shared" si="124"/>
        <v/>
      </c>
      <c r="AJ971" s="173">
        <f t="shared" si="125"/>
        <v>0</v>
      </c>
      <c r="AK971" s="173" t="str">
        <f t="shared" si="126"/>
        <v/>
      </c>
      <c r="AL971" s="173" t="str">
        <f t="shared" si="127"/>
        <v/>
      </c>
      <c r="AM971" s="173"/>
      <c r="AN971" s="173"/>
      <c r="AO971" s="173"/>
      <c r="AP971" s="173"/>
      <c r="AQ971" s="173"/>
      <c r="AR971" s="173"/>
      <c r="AS971" s="173"/>
      <c r="AT971" s="153"/>
      <c r="AU971" s="154"/>
      <c r="AV971" s="153"/>
      <c r="AW971" s="177"/>
      <c r="AX971" s="178"/>
      <c r="AY971" s="179"/>
      <c r="AZ971" s="179"/>
      <c r="BA971" s="180"/>
      <c r="BB971" s="180"/>
      <c r="BC971" s="155"/>
      <c r="BE971" s="156">
        <v>219</v>
      </c>
      <c r="BF971" s="181">
        <f t="shared" si="131"/>
        <v>1.3951999999999951</v>
      </c>
      <c r="BG971" s="182">
        <f t="shared" si="132"/>
        <v>0.98571783018356474</v>
      </c>
      <c r="BH971" s="183">
        <f t="shared" si="133"/>
        <v>1.9562254235649945E-4</v>
      </c>
      <c r="BI971" s="184" t="str">
        <f t="shared" si="134"/>
        <v/>
      </c>
      <c r="BJ971" s="184" t="str">
        <f t="shared" si="130"/>
        <v/>
      </c>
    </row>
    <row r="972" spans="3:62" ht="20.100000000000001" customHeight="1" x14ac:dyDescent="0.25">
      <c r="C972" s="12"/>
      <c r="E972" s="141"/>
      <c r="F972" s="141"/>
      <c r="P972" s="156"/>
      <c r="R972" s="174"/>
      <c r="S972" s="174"/>
      <c r="W972" s="175"/>
      <c r="X972" s="173"/>
      <c r="AC972" s="156">
        <v>243</v>
      </c>
      <c r="AD972" s="150">
        <f t="shared" si="121"/>
        <v>-3.028</v>
      </c>
      <c r="AE972" s="174">
        <f t="shared" si="122"/>
        <v>4.0731829515026673E-3</v>
      </c>
      <c r="AF972" s="174">
        <f t="shared" si="123"/>
        <v>1.2308904366125592E-3</v>
      </c>
      <c r="AG972" s="150">
        <f t="shared" si="128"/>
        <v>4.0731829515026673E-3</v>
      </c>
      <c r="AH972" s="150" t="str">
        <f t="shared" si="129"/>
        <v/>
      </c>
      <c r="AI972" s="150" t="str">
        <f t="shared" si="124"/>
        <v/>
      </c>
      <c r="AJ972" s="173">
        <f t="shared" si="125"/>
        <v>0</v>
      </c>
      <c r="AK972" s="173" t="str">
        <f t="shared" si="126"/>
        <v/>
      </c>
      <c r="AL972" s="173" t="str">
        <f t="shared" si="127"/>
        <v/>
      </c>
      <c r="AM972" s="173"/>
      <c r="AN972" s="173"/>
      <c r="AO972" s="173"/>
      <c r="AP972" s="173"/>
      <c r="AQ972" s="173"/>
      <c r="AR972" s="173"/>
      <c r="AS972" s="173"/>
      <c r="AT972" s="153"/>
      <c r="AU972" s="154"/>
      <c r="AV972" s="153"/>
      <c r="AW972" s="177"/>
      <c r="AX972" s="178"/>
      <c r="AY972" s="179"/>
      <c r="AZ972" s="179"/>
      <c r="BA972" s="180"/>
      <c r="BB972" s="180"/>
      <c r="BC972" s="155"/>
      <c r="BE972" s="156">
        <v>220</v>
      </c>
      <c r="BF972" s="181">
        <f t="shared" si="131"/>
        <v>1.4015999999999951</v>
      </c>
      <c r="BG972" s="182">
        <f t="shared" si="132"/>
        <v>0.98552220764120824</v>
      </c>
      <c r="BH972" s="183">
        <f t="shared" si="133"/>
        <v>1.9723630492518573E-4</v>
      </c>
      <c r="BI972" s="184" t="str">
        <f t="shared" si="134"/>
        <v/>
      </c>
      <c r="BJ972" s="184" t="str">
        <f t="shared" si="130"/>
        <v/>
      </c>
    </row>
    <row r="973" spans="3:62" ht="20.100000000000001" customHeight="1" x14ac:dyDescent="0.25">
      <c r="C973" s="12"/>
      <c r="E973" s="141"/>
      <c r="F973" s="141"/>
      <c r="P973" s="156"/>
      <c r="R973" s="174"/>
      <c r="S973" s="174"/>
      <c r="W973" s="175"/>
      <c r="X973" s="173"/>
      <c r="AC973" s="156">
        <v>244</v>
      </c>
      <c r="AD973" s="150">
        <f t="shared" si="121"/>
        <v>-3.024</v>
      </c>
      <c r="AE973" s="174">
        <f t="shared" si="122"/>
        <v>4.122784339973702E-3</v>
      </c>
      <c r="AF973" s="174">
        <f t="shared" si="123"/>
        <v>1.2472821929265427E-3</v>
      </c>
      <c r="AG973" s="150">
        <f t="shared" si="128"/>
        <v>4.122784339973702E-3</v>
      </c>
      <c r="AH973" s="150" t="str">
        <f t="shared" si="129"/>
        <v/>
      </c>
      <c r="AI973" s="150" t="str">
        <f t="shared" si="124"/>
        <v/>
      </c>
      <c r="AJ973" s="173">
        <f t="shared" si="125"/>
        <v>0</v>
      </c>
      <c r="AK973" s="173" t="str">
        <f t="shared" si="126"/>
        <v/>
      </c>
      <c r="AL973" s="173" t="str">
        <f t="shared" si="127"/>
        <v/>
      </c>
      <c r="AM973" s="173"/>
      <c r="AN973" s="173"/>
      <c r="AO973" s="173"/>
      <c r="AP973" s="173"/>
      <c r="AQ973" s="173"/>
      <c r="AR973" s="173"/>
      <c r="AS973" s="173"/>
      <c r="AT973" s="153"/>
      <c r="AU973" s="154"/>
      <c r="AV973" s="153"/>
      <c r="AW973" s="177"/>
      <c r="AX973" s="178"/>
      <c r="AY973" s="179"/>
      <c r="AZ973" s="179"/>
      <c r="BA973" s="180"/>
      <c r="BB973" s="180"/>
      <c r="BC973" s="155"/>
      <c r="BE973" s="156">
        <v>221</v>
      </c>
      <c r="BF973" s="181">
        <f t="shared" si="131"/>
        <v>1.407999999999995</v>
      </c>
      <c r="BG973" s="182">
        <f t="shared" si="132"/>
        <v>0.98532497133628305</v>
      </c>
      <c r="BH973" s="183">
        <f t="shared" si="133"/>
        <v>1.9885306151423698E-4</v>
      </c>
      <c r="BI973" s="184" t="str">
        <f t="shared" si="134"/>
        <v/>
      </c>
      <c r="BJ973" s="184" t="str">
        <f t="shared" si="130"/>
        <v/>
      </c>
    </row>
    <row r="974" spans="3:62" ht="20.100000000000001" customHeight="1" x14ac:dyDescent="0.25">
      <c r="C974" s="12"/>
      <c r="E974" s="141"/>
      <c r="F974" s="141"/>
      <c r="P974" s="156"/>
      <c r="R974" s="174"/>
      <c r="S974" s="174"/>
      <c r="W974" s="175"/>
      <c r="X974" s="173"/>
      <c r="AC974" s="156">
        <v>245</v>
      </c>
      <c r="AD974" s="150">
        <f t="shared" si="121"/>
        <v>-3.02</v>
      </c>
      <c r="AE974" s="174">
        <f t="shared" si="122"/>
        <v>4.1729229845239623E-3</v>
      </c>
      <c r="AF974" s="174">
        <f t="shared" si="123"/>
        <v>1.2638734276722969E-3</v>
      </c>
      <c r="AG974" s="150">
        <f t="shared" si="128"/>
        <v>4.1729229845239623E-3</v>
      </c>
      <c r="AH974" s="150" t="str">
        <f t="shared" si="129"/>
        <v/>
      </c>
      <c r="AI974" s="150" t="str">
        <f t="shared" si="124"/>
        <v/>
      </c>
      <c r="AJ974" s="173">
        <f t="shared" si="125"/>
        <v>0</v>
      </c>
      <c r="AK974" s="173" t="str">
        <f t="shared" si="126"/>
        <v/>
      </c>
      <c r="AL974" s="173" t="str">
        <f t="shared" si="127"/>
        <v/>
      </c>
      <c r="AM974" s="173"/>
      <c r="AN974" s="173"/>
      <c r="AO974" s="173"/>
      <c r="AP974" s="173"/>
      <c r="AQ974" s="173"/>
      <c r="AR974" s="173"/>
      <c r="AS974" s="173"/>
      <c r="AT974" s="153"/>
      <c r="AU974" s="154"/>
      <c r="AV974" s="153"/>
      <c r="AW974" s="177"/>
      <c r="AX974" s="178"/>
      <c r="AY974" s="179"/>
      <c r="AZ974" s="179"/>
      <c r="BA974" s="180"/>
      <c r="BB974" s="180"/>
      <c r="BC974" s="155"/>
      <c r="BE974" s="156">
        <v>222</v>
      </c>
      <c r="BF974" s="181">
        <f t="shared" si="131"/>
        <v>1.414399999999995</v>
      </c>
      <c r="BG974" s="182">
        <f t="shared" si="132"/>
        <v>0.98512611827476881</v>
      </c>
      <c r="BH974" s="183">
        <f t="shared" si="133"/>
        <v>2.0047276233747802E-4</v>
      </c>
      <c r="BI974" s="184" t="str">
        <f t="shared" si="134"/>
        <v/>
      </c>
      <c r="BJ974" s="184" t="str">
        <f t="shared" si="130"/>
        <v/>
      </c>
    </row>
    <row r="975" spans="3:62" ht="20.100000000000001" customHeight="1" x14ac:dyDescent="0.25">
      <c r="C975" s="12"/>
      <c r="E975" s="141"/>
      <c r="F975" s="141"/>
      <c r="P975" s="156"/>
      <c r="R975" s="174"/>
      <c r="S975" s="174"/>
      <c r="W975" s="175"/>
      <c r="X975" s="173"/>
      <c r="AC975" s="156">
        <v>246</v>
      </c>
      <c r="AD975" s="150">
        <f t="shared" si="121"/>
        <v>-3.016</v>
      </c>
      <c r="AE975" s="174">
        <f t="shared" si="122"/>
        <v>4.2236038047356534E-3</v>
      </c>
      <c r="AF975" s="174">
        <f t="shared" si="123"/>
        <v>1.2806662997021205E-3</v>
      </c>
      <c r="AG975" s="150">
        <f t="shared" si="128"/>
        <v>4.2236038047356534E-3</v>
      </c>
      <c r="AH975" s="150" t="str">
        <f t="shared" si="129"/>
        <v/>
      </c>
      <c r="AI975" s="150" t="str">
        <f t="shared" si="124"/>
        <v/>
      </c>
      <c r="AJ975" s="173">
        <f t="shared" si="125"/>
        <v>0</v>
      </c>
      <c r="AK975" s="173" t="str">
        <f t="shared" si="126"/>
        <v/>
      </c>
      <c r="AL975" s="173" t="str">
        <f t="shared" si="127"/>
        <v/>
      </c>
      <c r="AM975" s="173"/>
      <c r="AN975" s="173"/>
      <c r="AO975" s="173"/>
      <c r="AP975" s="173"/>
      <c r="AQ975" s="173"/>
      <c r="AR975" s="173"/>
      <c r="AS975" s="173"/>
      <c r="AT975" s="153"/>
      <c r="AU975" s="154"/>
      <c r="AV975" s="153"/>
      <c r="AW975" s="177"/>
      <c r="AX975" s="178"/>
      <c r="AY975" s="179"/>
      <c r="AZ975" s="179"/>
      <c r="BA975" s="180"/>
      <c r="BB975" s="180"/>
      <c r="BC975" s="155"/>
      <c r="BE975" s="156">
        <v>223</v>
      </c>
      <c r="BF975" s="181">
        <f t="shared" si="131"/>
        <v>1.420799999999995</v>
      </c>
      <c r="BG975" s="182">
        <f t="shared" si="132"/>
        <v>0.98492564551243134</v>
      </c>
      <c r="BH975" s="183">
        <f t="shared" si="133"/>
        <v>2.0209535775261855E-4</v>
      </c>
      <c r="BI975" s="184" t="str">
        <f t="shared" si="134"/>
        <v/>
      </c>
      <c r="BJ975" s="184" t="str">
        <f t="shared" si="130"/>
        <v/>
      </c>
    </row>
    <row r="976" spans="3:62" ht="20.100000000000001" customHeight="1" x14ac:dyDescent="0.25">
      <c r="C976" s="12"/>
      <c r="E976" s="141"/>
      <c r="F976" s="141"/>
      <c r="P976" s="156"/>
      <c r="R976" s="174"/>
      <c r="S976" s="174"/>
      <c r="W976" s="175"/>
      <c r="X976" s="173"/>
      <c r="AC976" s="156">
        <v>247</v>
      </c>
      <c r="AD976" s="150">
        <f t="shared" si="121"/>
        <v>-3.012</v>
      </c>
      <c r="AE976" s="174">
        <f t="shared" si="122"/>
        <v>4.2748317537976898E-3</v>
      </c>
      <c r="AF976" s="174">
        <f t="shared" si="123"/>
        <v>1.2976629876138184E-3</v>
      </c>
      <c r="AG976" s="150">
        <f t="shared" si="128"/>
        <v>4.2748317537976898E-3</v>
      </c>
      <c r="AH976" s="150" t="str">
        <f t="shared" si="129"/>
        <v/>
      </c>
      <c r="AI976" s="150" t="str">
        <f t="shared" si="124"/>
        <v/>
      </c>
      <c r="AJ976" s="173">
        <f t="shared" si="125"/>
        <v>0</v>
      </c>
      <c r="AK976" s="173" t="str">
        <f t="shared" si="126"/>
        <v/>
      </c>
      <c r="AL976" s="173" t="str">
        <f t="shared" si="127"/>
        <v/>
      </c>
      <c r="AM976" s="173"/>
      <c r="AN976" s="173"/>
      <c r="AO976" s="173"/>
      <c r="AP976" s="173"/>
      <c r="AQ976" s="173"/>
      <c r="AR976" s="173"/>
      <c r="AS976" s="173"/>
      <c r="AT976" s="153"/>
      <c r="AU976" s="154"/>
      <c r="AV976" s="153"/>
      <c r="AW976" s="177"/>
      <c r="AX976" s="178"/>
      <c r="AY976" s="179"/>
      <c r="AZ976" s="179"/>
      <c r="BA976" s="180"/>
      <c r="BB976" s="180"/>
      <c r="BC976" s="155"/>
      <c r="BE976" s="156">
        <v>224</v>
      </c>
      <c r="BF976" s="181">
        <f t="shared" si="131"/>
        <v>1.4271999999999949</v>
      </c>
      <c r="BG976" s="182">
        <f t="shared" si="132"/>
        <v>0.98472355015467872</v>
      </c>
      <c r="BH976" s="183">
        <f t="shared" si="133"/>
        <v>2.0372079826258549E-4</v>
      </c>
      <c r="BI976" s="184" t="str">
        <f t="shared" si="134"/>
        <v/>
      </c>
      <c r="BJ976" s="184" t="str">
        <f t="shared" si="130"/>
        <v/>
      </c>
    </row>
    <row r="977" spans="3:62" ht="20.100000000000001" customHeight="1" x14ac:dyDescent="0.25">
      <c r="C977" s="12"/>
      <c r="E977" s="141"/>
      <c r="F977" s="141"/>
      <c r="P977" s="156"/>
      <c r="R977" s="174"/>
      <c r="S977" s="174"/>
      <c r="W977" s="175"/>
      <c r="X977" s="173"/>
      <c r="AC977" s="156">
        <v>248</v>
      </c>
      <c r="AD977" s="150">
        <f t="shared" si="121"/>
        <v>-3.008</v>
      </c>
      <c r="AE977" s="174">
        <f t="shared" si="122"/>
        <v>4.3266118185949169E-3</v>
      </c>
      <c r="AF977" s="174">
        <f t="shared" si="123"/>
        <v>1.3148656898853155E-3</v>
      </c>
      <c r="AG977" s="150">
        <f t="shared" si="128"/>
        <v>4.3266118185949169E-3</v>
      </c>
      <c r="AH977" s="150" t="str">
        <f t="shared" si="129"/>
        <v/>
      </c>
      <c r="AI977" s="150" t="str">
        <f t="shared" si="124"/>
        <v/>
      </c>
      <c r="AJ977" s="173">
        <f t="shared" si="125"/>
        <v>0</v>
      </c>
      <c r="AK977" s="173" t="str">
        <f t="shared" si="126"/>
        <v/>
      </c>
      <c r="AL977" s="173" t="str">
        <f t="shared" si="127"/>
        <v/>
      </c>
      <c r="AM977" s="173"/>
      <c r="AN977" s="173"/>
      <c r="AO977" s="173"/>
      <c r="AP977" s="173"/>
      <c r="AQ977" s="173"/>
      <c r="AR977" s="173"/>
      <c r="AS977" s="173"/>
      <c r="AT977" s="153"/>
      <c r="AU977" s="154"/>
      <c r="AV977" s="153"/>
      <c r="AW977" s="177"/>
      <c r="AX977" s="178"/>
      <c r="AY977" s="179"/>
      <c r="AZ977" s="179"/>
      <c r="BA977" s="180"/>
      <c r="BB977" s="180"/>
      <c r="BC977" s="155"/>
      <c r="BE977" s="156">
        <v>225</v>
      </c>
      <c r="BF977" s="181">
        <f t="shared" si="131"/>
        <v>1.4335999999999949</v>
      </c>
      <c r="BG977" s="182">
        <f t="shared" si="132"/>
        <v>0.98451982935641613</v>
      </c>
      <c r="BH977" s="183">
        <f t="shared" si="133"/>
        <v>2.0534903451663311E-4</v>
      </c>
      <c r="BI977" s="184" t="str">
        <f t="shared" si="134"/>
        <v/>
      </c>
      <c r="BJ977" s="184" t="str">
        <f t="shared" si="130"/>
        <v/>
      </c>
    </row>
    <row r="978" spans="3:62" ht="20.100000000000001" customHeight="1" x14ac:dyDescent="0.25">
      <c r="C978" s="12"/>
      <c r="E978" s="141"/>
      <c r="F978" s="141"/>
      <c r="P978" s="156"/>
      <c r="R978" s="174"/>
      <c r="S978" s="174"/>
      <c r="W978" s="175"/>
      <c r="X978" s="173"/>
      <c r="AC978" s="156">
        <v>249</v>
      </c>
      <c r="AD978" s="150">
        <f t="shared" si="121"/>
        <v>-3.004</v>
      </c>
      <c r="AE978" s="174">
        <f t="shared" si="122"/>
        <v>4.3789490197957293E-3</v>
      </c>
      <c r="AF978" s="174">
        <f t="shared" si="123"/>
        <v>1.3322766250096097E-3</v>
      </c>
      <c r="AG978" s="150">
        <f t="shared" si="128"/>
        <v>4.3789490197957293E-3</v>
      </c>
      <c r="AH978" s="150" t="str">
        <f t="shared" si="129"/>
        <v/>
      </c>
      <c r="AI978" s="150" t="str">
        <f t="shared" si="124"/>
        <v/>
      </c>
      <c r="AJ978" s="173">
        <f t="shared" si="125"/>
        <v>0</v>
      </c>
      <c r="AK978" s="173" t="str">
        <f t="shared" si="126"/>
        <v/>
      </c>
      <c r="AL978" s="173" t="str">
        <f t="shared" si="127"/>
        <v/>
      </c>
      <c r="AM978" s="173"/>
      <c r="AN978" s="173"/>
      <c r="AO978" s="173"/>
      <c r="AP978" s="173"/>
      <c r="AQ978" s="173"/>
      <c r="AR978" s="173"/>
      <c r="AS978" s="173"/>
      <c r="AT978" s="153"/>
      <c r="AU978" s="154"/>
      <c r="AV978" s="153"/>
      <c r="AW978" s="177"/>
      <c r="AX978" s="178"/>
      <c r="AY978" s="179"/>
      <c r="AZ978" s="179"/>
      <c r="BA978" s="180"/>
      <c r="BB978" s="180"/>
      <c r="BC978" s="155"/>
      <c r="BE978" s="156">
        <v>226</v>
      </c>
      <c r="BF978" s="181">
        <f t="shared" si="131"/>
        <v>1.4399999999999948</v>
      </c>
      <c r="BG978" s="182">
        <f t="shared" si="132"/>
        <v>0.9843144803218995</v>
      </c>
      <c r="BH978" s="183">
        <f t="shared" si="133"/>
        <v>2.0698001731145332E-4</v>
      </c>
      <c r="BI978" s="184" t="str">
        <f t="shared" si="134"/>
        <v/>
      </c>
      <c r="BJ978" s="184" t="str">
        <f t="shared" si="130"/>
        <v/>
      </c>
    </row>
    <row r="979" spans="3:62" ht="20.100000000000001" customHeight="1" x14ac:dyDescent="0.25">
      <c r="C979" s="12"/>
      <c r="E979" s="141"/>
      <c r="F979" s="141"/>
      <c r="P979" s="156"/>
      <c r="R979" s="174"/>
      <c r="S979" s="174"/>
      <c r="W979" s="175"/>
      <c r="X979" s="173"/>
      <c r="AC979" s="156">
        <v>250</v>
      </c>
      <c r="AD979" s="150">
        <f t="shared" si="121"/>
        <v>-3</v>
      </c>
      <c r="AE979" s="174">
        <f t="shared" si="122"/>
        <v>4.4318484119380075E-3</v>
      </c>
      <c r="AF979" s="174">
        <f t="shared" si="123"/>
        <v>1.3498980316300933E-3</v>
      </c>
      <c r="AG979" s="150">
        <f t="shared" si="128"/>
        <v>4.4318484119380075E-3</v>
      </c>
      <c r="AH979" s="150" t="str">
        <f t="shared" si="129"/>
        <v/>
      </c>
      <c r="AI979" s="150" t="str">
        <f t="shared" si="124"/>
        <v/>
      </c>
      <c r="AJ979" s="173">
        <f t="shared" si="125"/>
        <v>0</v>
      </c>
      <c r="AK979" s="173" t="str">
        <f t="shared" si="126"/>
        <v/>
      </c>
      <c r="AL979" s="173" t="str">
        <f t="shared" si="127"/>
        <v/>
      </c>
      <c r="AM979" s="173"/>
      <c r="AN979" s="173"/>
      <c r="AO979" s="173"/>
      <c r="AP979" s="173"/>
      <c r="AQ979" s="173"/>
      <c r="AR979" s="173"/>
      <c r="AS979" s="173"/>
      <c r="AT979" s="153"/>
      <c r="AU979" s="154"/>
      <c r="AV979" s="153"/>
      <c r="AW979" s="177"/>
      <c r="AX979" s="178"/>
      <c r="AY979" s="179"/>
      <c r="AZ979" s="179"/>
      <c r="BA979" s="180"/>
      <c r="BB979" s="180"/>
      <c r="BC979" s="155"/>
      <c r="BE979" s="156">
        <v>227</v>
      </c>
      <c r="BF979" s="181">
        <f t="shared" si="131"/>
        <v>1.4463999999999948</v>
      </c>
      <c r="BG979" s="182">
        <f t="shared" si="132"/>
        <v>0.98410750030458805</v>
      </c>
      <c r="BH979" s="183">
        <f t="shared" si="133"/>
        <v>2.086136975933961E-4</v>
      </c>
      <c r="BI979" s="184" t="str">
        <f t="shared" si="134"/>
        <v/>
      </c>
      <c r="BJ979" s="184" t="str">
        <f t="shared" si="130"/>
        <v/>
      </c>
    </row>
    <row r="980" spans="3:62" ht="20.100000000000001" customHeight="1" x14ac:dyDescent="0.25">
      <c r="C980" s="12"/>
      <c r="E980" s="141"/>
      <c r="F980" s="141"/>
      <c r="P980" s="156"/>
      <c r="R980" s="174"/>
      <c r="S980" s="174"/>
      <c r="W980" s="175"/>
      <c r="X980" s="173"/>
      <c r="AC980" s="156">
        <v>251</v>
      </c>
      <c r="AD980" s="150">
        <f t="shared" si="121"/>
        <v>-2.996</v>
      </c>
      <c r="AE980" s="174">
        <f t="shared" si="122"/>
        <v>4.4853150835133934E-3</v>
      </c>
      <c r="AF980" s="174">
        <f t="shared" si="123"/>
        <v>1.3677321686761793E-3</v>
      </c>
      <c r="AG980" s="150">
        <f t="shared" si="128"/>
        <v>4.4853150835133934E-3</v>
      </c>
      <c r="AH980" s="150" t="str">
        <f t="shared" si="129"/>
        <v/>
      </c>
      <c r="AI980" s="150" t="str">
        <f t="shared" si="124"/>
        <v/>
      </c>
      <c r="AJ980" s="173">
        <f t="shared" si="125"/>
        <v>0</v>
      </c>
      <c r="AK980" s="173" t="str">
        <f t="shared" si="126"/>
        <v/>
      </c>
      <c r="AL980" s="173" t="str">
        <f t="shared" si="127"/>
        <v/>
      </c>
      <c r="AM980" s="173"/>
      <c r="AN980" s="173"/>
      <c r="AO980" s="173"/>
      <c r="AP980" s="173"/>
      <c r="AQ980" s="173"/>
      <c r="AR980" s="173"/>
      <c r="AS980" s="173"/>
      <c r="AT980" s="153"/>
      <c r="AU980" s="154"/>
      <c r="AV980" s="153"/>
      <c r="AW980" s="177"/>
      <c r="AX980" s="178"/>
      <c r="AY980" s="179"/>
      <c r="AZ980" s="179"/>
      <c r="BA980" s="180"/>
      <c r="BB980" s="180"/>
      <c r="BC980" s="155"/>
      <c r="BE980" s="156">
        <v>228</v>
      </c>
      <c r="BF980" s="181">
        <f t="shared" si="131"/>
        <v>1.4527999999999948</v>
      </c>
      <c r="BG980" s="182">
        <f t="shared" si="132"/>
        <v>0.98389888660699465</v>
      </c>
      <c r="BH980" s="183">
        <f t="shared" si="133"/>
        <v>2.1025002645935764E-4</v>
      </c>
      <c r="BI980" s="184" t="str">
        <f t="shared" si="134"/>
        <v/>
      </c>
      <c r="BJ980" s="184" t="str">
        <f t="shared" si="130"/>
        <v/>
      </c>
    </row>
    <row r="981" spans="3:62" ht="20.100000000000001" customHeight="1" x14ac:dyDescent="0.25">
      <c r="C981" s="12"/>
      <c r="E981" s="141"/>
      <c r="F981" s="141"/>
      <c r="P981" s="156"/>
      <c r="R981" s="174"/>
      <c r="S981" s="174"/>
      <c r="W981" s="175"/>
      <c r="X981" s="173"/>
      <c r="AC981" s="156">
        <v>252</v>
      </c>
      <c r="AD981" s="150">
        <f t="shared" si="121"/>
        <v>-2.992</v>
      </c>
      <c r="AE981" s="174">
        <f t="shared" si="122"/>
        <v>4.5393541570498278E-3</v>
      </c>
      <c r="AF981" s="174">
        <f t="shared" si="123"/>
        <v>1.3857813154993001E-3</v>
      </c>
      <c r="AG981" s="150">
        <f t="shared" si="128"/>
        <v>4.5393541570498278E-3</v>
      </c>
      <c r="AH981" s="150" t="str">
        <f t="shared" si="129"/>
        <v/>
      </c>
      <c r="AI981" s="150" t="str">
        <f t="shared" si="124"/>
        <v/>
      </c>
      <c r="AJ981" s="173">
        <f t="shared" si="125"/>
        <v>0</v>
      </c>
      <c r="AK981" s="173" t="str">
        <f t="shared" si="126"/>
        <v/>
      </c>
      <c r="AL981" s="173" t="str">
        <f t="shared" si="127"/>
        <v/>
      </c>
      <c r="AM981" s="173"/>
      <c r="AN981" s="173"/>
      <c r="AO981" s="173"/>
      <c r="AP981" s="173"/>
      <c r="AQ981" s="173"/>
      <c r="AR981" s="173"/>
      <c r="AS981" s="173"/>
      <c r="AT981" s="153"/>
      <c r="AU981" s="154"/>
      <c r="AV981" s="153"/>
      <c r="AW981" s="177"/>
      <c r="AX981" s="178"/>
      <c r="AY981" s="179"/>
      <c r="AZ981" s="179"/>
      <c r="BA981" s="180"/>
      <c r="BB981" s="180"/>
      <c r="BC981" s="155"/>
      <c r="BE981" s="156">
        <v>229</v>
      </c>
      <c r="BF981" s="181">
        <f t="shared" si="131"/>
        <v>1.4591999999999947</v>
      </c>
      <c r="BG981" s="182">
        <f t="shared" si="132"/>
        <v>0.98368863658053529</v>
      </c>
      <c r="BH981" s="183">
        <f t="shared" si="133"/>
        <v>2.1188895515755757E-4</v>
      </c>
      <c r="BI981" s="184" t="str">
        <f t="shared" si="134"/>
        <v/>
      </c>
      <c r="BJ981" s="184" t="str">
        <f t="shared" si="130"/>
        <v/>
      </c>
    </row>
    <row r="982" spans="3:62" ht="20.100000000000001" customHeight="1" x14ac:dyDescent="0.25">
      <c r="C982" s="12"/>
      <c r="E982" s="141"/>
      <c r="F982" s="141"/>
      <c r="P982" s="156"/>
      <c r="R982" s="174"/>
      <c r="S982" s="174"/>
      <c r="W982" s="175"/>
      <c r="X982" s="173"/>
      <c r="AC982" s="156">
        <v>253</v>
      </c>
      <c r="AD982" s="150">
        <f t="shared" si="121"/>
        <v>-2.988</v>
      </c>
      <c r="AE982" s="174">
        <f t="shared" si="122"/>
        <v>4.5939707891923722E-3</v>
      </c>
      <c r="AF982" s="174">
        <f t="shared" si="123"/>
        <v>1.4040477720092016E-3</v>
      </c>
      <c r="AG982" s="150">
        <f t="shared" si="128"/>
        <v>4.5939707891923722E-3</v>
      </c>
      <c r="AH982" s="150" t="str">
        <f t="shared" si="129"/>
        <v/>
      </c>
      <c r="AI982" s="150" t="str">
        <f t="shared" si="124"/>
        <v/>
      </c>
      <c r="AJ982" s="173">
        <f t="shared" si="125"/>
        <v>0</v>
      </c>
      <c r="AK982" s="173" t="str">
        <f t="shared" si="126"/>
        <v/>
      </c>
      <c r="AL982" s="173" t="str">
        <f t="shared" si="127"/>
        <v/>
      </c>
      <c r="AM982" s="173"/>
      <c r="AN982" s="173"/>
      <c r="AO982" s="173"/>
      <c r="AP982" s="173"/>
      <c r="AQ982" s="173"/>
      <c r="AR982" s="173"/>
      <c r="AS982" s="173"/>
      <c r="AT982" s="153"/>
      <c r="AU982" s="154"/>
      <c r="AV982" s="153"/>
      <c r="AW982" s="177"/>
      <c r="AX982" s="178"/>
      <c r="AY982" s="179"/>
      <c r="AZ982" s="179"/>
      <c r="BA982" s="180"/>
      <c r="BB982" s="180"/>
      <c r="BC982" s="155"/>
      <c r="BE982" s="156">
        <v>230</v>
      </c>
      <c r="BF982" s="181">
        <f t="shared" si="131"/>
        <v>1.4655999999999947</v>
      </c>
      <c r="BG982" s="182">
        <f t="shared" si="132"/>
        <v>0.98347674762537773</v>
      </c>
      <c r="BH982" s="183">
        <f t="shared" si="133"/>
        <v>2.1353043508975933E-4</v>
      </c>
      <c r="BI982" s="184" t="str">
        <f t="shared" si="134"/>
        <v/>
      </c>
      <c r="BJ982" s="184" t="str">
        <f t="shared" si="130"/>
        <v/>
      </c>
    </row>
    <row r="983" spans="3:62" ht="20.100000000000001" customHeight="1" x14ac:dyDescent="0.25">
      <c r="C983" s="12"/>
      <c r="E983" s="141"/>
      <c r="F983" s="141"/>
      <c r="P983" s="156"/>
      <c r="R983" s="174"/>
      <c r="S983" s="174"/>
      <c r="W983" s="175"/>
      <c r="X983" s="173"/>
      <c r="AC983" s="156">
        <v>254</v>
      </c>
      <c r="AD983" s="150">
        <f t="shared" si="121"/>
        <v>-2.984</v>
      </c>
      <c r="AE983" s="174">
        <f t="shared" si="122"/>
        <v>4.6491701707822254E-3</v>
      </c>
      <c r="AF983" s="174">
        <f t="shared" si="123"/>
        <v>1.4225338588105773E-3</v>
      </c>
      <c r="AG983" s="150">
        <f t="shared" si="128"/>
        <v>4.6491701707822254E-3</v>
      </c>
      <c r="AH983" s="150" t="str">
        <f t="shared" si="129"/>
        <v/>
      </c>
      <c r="AI983" s="150" t="str">
        <f t="shared" si="124"/>
        <v/>
      </c>
      <c r="AJ983" s="173">
        <f t="shared" si="125"/>
        <v>0</v>
      </c>
      <c r="AK983" s="173" t="str">
        <f t="shared" si="126"/>
        <v/>
      </c>
      <c r="AL983" s="173" t="str">
        <f t="shared" si="127"/>
        <v/>
      </c>
      <c r="AM983" s="173"/>
      <c r="AN983" s="173"/>
      <c r="AO983" s="173"/>
      <c r="AP983" s="173"/>
      <c r="AQ983" s="173"/>
      <c r="AR983" s="173"/>
      <c r="AS983" s="173"/>
      <c r="AT983" s="153"/>
      <c r="AU983" s="154"/>
      <c r="AV983" s="153"/>
      <c r="AW983" s="177"/>
      <c r="AX983" s="178"/>
      <c r="AY983" s="179"/>
      <c r="AZ983" s="179"/>
      <c r="BA983" s="180"/>
      <c r="BB983" s="180"/>
      <c r="BC983" s="155"/>
      <c r="BE983" s="156">
        <v>231</v>
      </c>
      <c r="BF983" s="181">
        <f t="shared" si="131"/>
        <v>1.4719999999999946</v>
      </c>
      <c r="BG983" s="182">
        <f t="shared" si="132"/>
        <v>0.98326321719028797</v>
      </c>
      <c r="BH983" s="183">
        <f t="shared" si="133"/>
        <v>2.1517441781160329E-4</v>
      </c>
      <c r="BI983" s="184" t="str">
        <f t="shared" si="134"/>
        <v/>
      </c>
      <c r="BJ983" s="184" t="str">
        <f t="shared" si="130"/>
        <v/>
      </c>
    </row>
    <row r="984" spans="3:62" ht="20.100000000000001" customHeight="1" x14ac:dyDescent="0.25">
      <c r="C984" s="12"/>
      <c r="E984" s="141"/>
      <c r="F984" s="141"/>
      <c r="P984" s="156"/>
      <c r="R984" s="174"/>
      <c r="S984" s="174"/>
      <c r="W984" s="175"/>
      <c r="X984" s="173"/>
      <c r="AC984" s="156">
        <v>255</v>
      </c>
      <c r="AD984" s="150">
        <f t="shared" si="121"/>
        <v>-2.98</v>
      </c>
      <c r="AE984" s="174">
        <f t="shared" si="122"/>
        <v>4.7049575269339792E-3</v>
      </c>
      <c r="AF984" s="174">
        <f t="shared" si="123"/>
        <v>1.4412419173400134E-3</v>
      </c>
      <c r="AG984" s="150">
        <f t="shared" si="128"/>
        <v>4.7049575269339792E-3</v>
      </c>
      <c r="AH984" s="150" t="str">
        <f t="shared" si="129"/>
        <v/>
      </c>
      <c r="AI984" s="150" t="str">
        <f t="shared" si="124"/>
        <v/>
      </c>
      <c r="AJ984" s="173">
        <f t="shared" si="125"/>
        <v>0</v>
      </c>
      <c r="AK984" s="173" t="str">
        <f t="shared" si="126"/>
        <v/>
      </c>
      <c r="AL984" s="173" t="str">
        <f t="shared" si="127"/>
        <v/>
      </c>
      <c r="AM984" s="173"/>
      <c r="AN984" s="173"/>
      <c r="AO984" s="173"/>
      <c r="AP984" s="173"/>
      <c r="AQ984" s="173"/>
      <c r="AR984" s="173"/>
      <c r="AS984" s="173"/>
      <c r="AT984" s="153"/>
      <c r="AU984" s="154"/>
      <c r="AV984" s="153"/>
      <c r="AW984" s="177"/>
      <c r="AX984" s="178"/>
      <c r="AY984" s="179"/>
      <c r="AZ984" s="179"/>
      <c r="BA984" s="180"/>
      <c r="BB984" s="180"/>
      <c r="BC984" s="155"/>
      <c r="BE984" s="156">
        <v>232</v>
      </c>
      <c r="BF984" s="181">
        <f t="shared" si="131"/>
        <v>1.4783999999999946</v>
      </c>
      <c r="BG984" s="182">
        <f t="shared" si="132"/>
        <v>0.98304804277247637</v>
      </c>
      <c r="BH984" s="183">
        <f t="shared" si="133"/>
        <v>2.1682085503416104E-4</v>
      </c>
      <c r="BI984" s="184" t="str">
        <f t="shared" si="134"/>
        <v/>
      </c>
      <c r="BJ984" s="184" t="str">
        <f t="shared" si="130"/>
        <v/>
      </c>
    </row>
    <row r="985" spans="3:62" ht="20.100000000000001" customHeight="1" x14ac:dyDescent="0.25">
      <c r="C985" s="12"/>
      <c r="E985" s="141"/>
      <c r="F985" s="141"/>
      <c r="P985" s="156"/>
      <c r="R985" s="174"/>
      <c r="S985" s="174"/>
      <c r="W985" s="175"/>
      <c r="X985" s="173"/>
      <c r="AC985" s="156">
        <v>256</v>
      </c>
      <c r="AD985" s="150">
        <f t="shared" ref="AD985:AD1048" si="135">AD$723+(AC985*AD$726)</f>
        <v>-2.976</v>
      </c>
      <c r="AE985" s="174">
        <f t="shared" ref="AE985:AE1048" si="136">_xlfn.NORM.DIST(AD985,AD$720,AD$721,0)</f>
        <v>4.7613381171110044E-3</v>
      </c>
      <c r="AF985" s="174">
        <f t="shared" ref="AF985:AF1048" si="137">_xlfn.NORM.DIST(AD985,AD$720,AD$721,1)</f>
        <v>1.4601743100032204E-3</v>
      </c>
      <c r="AG985" s="150">
        <f t="shared" si="128"/>
        <v>4.7613381171110044E-3</v>
      </c>
      <c r="AH985" s="150" t="str">
        <f t="shared" si="129"/>
        <v/>
      </c>
      <c r="AI985" s="150" t="str">
        <f t="shared" ref="AI985:AI1048" si="138">IF(AE985=MAX(AE$729:AE$2729),AE985,"")</f>
        <v/>
      </c>
      <c r="AJ985" s="173">
        <f t="shared" ref="AJ985:AJ1048" si="139">_xlfn.NORM.DIST(AC985,AH$721,AH$722,0)</f>
        <v>0</v>
      </c>
      <c r="AK985" s="173" t="str">
        <f t="shared" ref="AK985:AK1048" si="140">IF(AJ985=MAX(AJ$729:AJ$2729),AE985,"")</f>
        <v/>
      </c>
      <c r="AL985" s="173" t="str">
        <f t="shared" ref="AL985:AL1048" si="141">IF(AK985=MIN(AK$729:AK$2729),AK985,"")</f>
        <v/>
      </c>
      <c r="AM985" s="173"/>
      <c r="AN985" s="173"/>
      <c r="AO985" s="173"/>
      <c r="AP985" s="173"/>
      <c r="AQ985" s="173"/>
      <c r="AR985" s="173"/>
      <c r="AS985" s="173"/>
      <c r="AT985" s="153"/>
      <c r="AU985" s="154"/>
      <c r="AV985" s="153"/>
      <c r="AW985" s="177"/>
      <c r="AX985" s="178"/>
      <c r="AY985" s="179"/>
      <c r="AZ985" s="179"/>
      <c r="BA985" s="180"/>
      <c r="BB985" s="180"/>
      <c r="BC985" s="155"/>
      <c r="BE985" s="156">
        <v>233</v>
      </c>
      <c r="BF985" s="181">
        <f t="shared" si="131"/>
        <v>1.4847999999999946</v>
      </c>
      <c r="BG985" s="182">
        <f t="shared" si="132"/>
        <v>0.98283122191744221</v>
      </c>
      <c r="BH985" s="183">
        <f t="shared" si="133"/>
        <v>2.1846969862548971E-4</v>
      </c>
      <c r="BI985" s="184" t="str">
        <f t="shared" si="134"/>
        <v/>
      </c>
      <c r="BJ985" s="184" t="str">
        <f t="shared" si="130"/>
        <v/>
      </c>
    </row>
    <row r="986" spans="3:62" ht="20.100000000000001" customHeight="1" x14ac:dyDescent="0.25">
      <c r="C986" s="12"/>
      <c r="E986" s="141"/>
      <c r="F986" s="141"/>
      <c r="P986" s="156"/>
      <c r="R986" s="174"/>
      <c r="S986" s="174"/>
      <c r="W986" s="175"/>
      <c r="X986" s="173"/>
      <c r="AC986" s="156">
        <v>257</v>
      </c>
      <c r="AD986" s="150">
        <f t="shared" si="135"/>
        <v>-2.972</v>
      </c>
      <c r="AE986" s="174">
        <f t="shared" si="136"/>
        <v>4.8183172351990121E-3</v>
      </c>
      <c r="AF986" s="174">
        <f t="shared" si="137"/>
        <v>1.4793334203125842E-3</v>
      </c>
      <c r="AG986" s="150">
        <f t="shared" ref="AG986:AG1049" si="142">IF(OR(AF986&lt;$AH$725,AF986&gt;$AH$726),AE986,"")</f>
        <v>4.8183172351990121E-3</v>
      </c>
      <c r="AH986" s="150" t="str">
        <f t="shared" ref="AH986:AH1049" si="143">IF(AND(AF986&gt;$AH$725,AF986&lt;$AH$726),AE986,"")</f>
        <v/>
      </c>
      <c r="AI986" s="150" t="str">
        <f t="shared" si="138"/>
        <v/>
      </c>
      <c r="AJ986" s="173">
        <f t="shared" si="139"/>
        <v>0</v>
      </c>
      <c r="AK986" s="173" t="str">
        <f t="shared" si="140"/>
        <v/>
      </c>
      <c r="AL986" s="173" t="str">
        <f t="shared" si="141"/>
        <v/>
      </c>
      <c r="AM986" s="173"/>
      <c r="AN986" s="173"/>
      <c r="AO986" s="173"/>
      <c r="AP986" s="173"/>
      <c r="AQ986" s="173"/>
      <c r="AR986" s="173"/>
      <c r="AS986" s="173"/>
      <c r="AT986" s="153"/>
      <c r="AU986" s="154"/>
      <c r="AV986" s="153"/>
      <c r="AW986" s="177"/>
      <c r="AX986" s="178"/>
      <c r="AY986" s="179"/>
      <c r="AZ986" s="179"/>
      <c r="BA986" s="180"/>
      <c r="BB986" s="180"/>
      <c r="BC986" s="155"/>
      <c r="BE986" s="156">
        <v>234</v>
      </c>
      <c r="BF986" s="181">
        <f t="shared" si="131"/>
        <v>1.4911999999999945</v>
      </c>
      <c r="BG986" s="182">
        <f t="shared" si="132"/>
        <v>0.98261275221881672</v>
      </c>
      <c r="BH986" s="183">
        <f t="shared" si="133"/>
        <v>2.2012090061107603E-4</v>
      </c>
      <c r="BI986" s="184" t="str">
        <f t="shared" si="134"/>
        <v/>
      </c>
      <c r="BJ986" s="184" t="str">
        <f t="shared" si="130"/>
        <v/>
      </c>
    </row>
    <row r="987" spans="3:62" ht="20.100000000000001" customHeight="1" x14ac:dyDescent="0.25">
      <c r="C987" s="12"/>
      <c r="E987" s="141"/>
      <c r="F987" s="141"/>
      <c r="P987" s="156"/>
      <c r="R987" s="174"/>
      <c r="S987" s="174"/>
      <c r="W987" s="175"/>
      <c r="X987" s="173"/>
      <c r="AC987" s="156">
        <v>258</v>
      </c>
      <c r="AD987" s="150">
        <f t="shared" si="135"/>
        <v>-2.968</v>
      </c>
      <c r="AE987" s="174">
        <f t="shared" si="136"/>
        <v>4.8759002095777031E-3</v>
      </c>
      <c r="AF987" s="174">
        <f t="shared" si="137"/>
        <v>1.4987216530249958E-3</v>
      </c>
      <c r="AG987" s="150">
        <f t="shared" si="142"/>
        <v>4.8759002095777031E-3</v>
      </c>
      <c r="AH987" s="150" t="str">
        <f t="shared" si="143"/>
        <v/>
      </c>
      <c r="AI987" s="150" t="str">
        <f t="shared" si="138"/>
        <v/>
      </c>
      <c r="AJ987" s="173">
        <f t="shared" si="139"/>
        <v>0</v>
      </c>
      <c r="AK987" s="173" t="str">
        <f t="shared" si="140"/>
        <v/>
      </c>
      <c r="AL987" s="173" t="str">
        <f t="shared" si="141"/>
        <v/>
      </c>
      <c r="AM987" s="173"/>
      <c r="AN987" s="173"/>
      <c r="AO987" s="173"/>
      <c r="AP987" s="173"/>
      <c r="AQ987" s="173"/>
      <c r="AR987" s="173"/>
      <c r="AS987" s="173"/>
      <c r="AT987" s="153"/>
      <c r="AU987" s="154"/>
      <c r="AV987" s="153"/>
      <c r="AW987" s="177"/>
      <c r="AX987" s="178"/>
      <c r="AY987" s="179"/>
      <c r="AZ987" s="179"/>
      <c r="BA987" s="180"/>
      <c r="BB987" s="180"/>
      <c r="BC987" s="155"/>
      <c r="BE987" s="156">
        <v>235</v>
      </c>
      <c r="BF987" s="181">
        <f t="shared" si="131"/>
        <v>1.4975999999999945</v>
      </c>
      <c r="BG987" s="182">
        <f t="shared" si="132"/>
        <v>0.98239263131820564</v>
      </c>
      <c r="BH987" s="183">
        <f t="shared" si="133"/>
        <v>2.2177441317516866E-4</v>
      </c>
      <c r="BI987" s="184" t="str">
        <f t="shared" si="134"/>
        <v/>
      </c>
      <c r="BJ987" s="184" t="str">
        <f t="shared" si="130"/>
        <v/>
      </c>
    </row>
    <row r="988" spans="3:62" ht="20.100000000000001" customHeight="1" x14ac:dyDescent="0.25">
      <c r="C988" s="12"/>
      <c r="E988" s="141"/>
      <c r="F988" s="141"/>
      <c r="P988" s="156"/>
      <c r="R988" s="174"/>
      <c r="S988" s="174"/>
      <c r="W988" s="175"/>
      <c r="X988" s="173"/>
      <c r="AC988" s="156">
        <v>259</v>
      </c>
      <c r="AD988" s="150">
        <f t="shared" si="135"/>
        <v>-2.964</v>
      </c>
      <c r="AE988" s="174">
        <f t="shared" si="136"/>
        <v>4.9340924031905011E-3</v>
      </c>
      <c r="AF988" s="174">
        <f t="shared" si="137"/>
        <v>1.5183414342799769E-3</v>
      </c>
      <c r="AG988" s="150">
        <f t="shared" si="142"/>
        <v>4.9340924031905011E-3</v>
      </c>
      <c r="AH988" s="150" t="str">
        <f t="shared" si="143"/>
        <v/>
      </c>
      <c r="AI988" s="150" t="str">
        <f t="shared" si="138"/>
        <v/>
      </c>
      <c r="AJ988" s="173">
        <f t="shared" si="139"/>
        <v>0</v>
      </c>
      <c r="AK988" s="173" t="str">
        <f t="shared" si="140"/>
        <v/>
      </c>
      <c r="AL988" s="173" t="str">
        <f t="shared" si="141"/>
        <v/>
      </c>
      <c r="AM988" s="173"/>
      <c r="AN988" s="173"/>
      <c r="AO988" s="173"/>
      <c r="AP988" s="173"/>
      <c r="AQ988" s="173"/>
      <c r="AR988" s="173"/>
      <c r="AS988" s="173"/>
      <c r="AT988" s="153"/>
      <c r="AU988" s="154"/>
      <c r="AV988" s="153"/>
      <c r="AW988" s="177"/>
      <c r="AX988" s="178"/>
      <c r="AY988" s="179"/>
      <c r="AZ988" s="179"/>
      <c r="BA988" s="180"/>
      <c r="BB988" s="180"/>
      <c r="BC988" s="155"/>
      <c r="BE988" s="156">
        <v>236</v>
      </c>
      <c r="BF988" s="181">
        <f t="shared" si="131"/>
        <v>1.5039999999999945</v>
      </c>
      <c r="BG988" s="182">
        <f t="shared" si="132"/>
        <v>0.98217085690503048</v>
      </c>
      <c r="BH988" s="183">
        <f t="shared" si="133"/>
        <v>2.2343018866288755E-4</v>
      </c>
      <c r="BI988" s="184" t="str">
        <f t="shared" si="134"/>
        <v/>
      </c>
      <c r="BJ988" s="184" t="str">
        <f t="shared" si="130"/>
        <v/>
      </c>
    </row>
    <row r="989" spans="3:62" ht="20.100000000000001" customHeight="1" x14ac:dyDescent="0.25">
      <c r="C989" s="12"/>
      <c r="E989" s="141"/>
      <c r="F989" s="141"/>
      <c r="P989" s="156"/>
      <c r="R989" s="174"/>
      <c r="S989" s="174"/>
      <c r="W989" s="175"/>
      <c r="X989" s="173"/>
      <c r="AC989" s="156">
        <v>260</v>
      </c>
      <c r="AD989" s="150">
        <f t="shared" si="135"/>
        <v>-2.96</v>
      </c>
      <c r="AE989" s="174">
        <f t="shared" si="136"/>
        <v>4.9928992136123763E-3</v>
      </c>
      <c r="AF989" s="174">
        <f t="shared" si="137"/>
        <v>1.538195211738057E-3</v>
      </c>
      <c r="AG989" s="150">
        <f t="shared" si="142"/>
        <v>4.9928992136123763E-3</v>
      </c>
      <c r="AH989" s="150" t="str">
        <f t="shared" si="143"/>
        <v/>
      </c>
      <c r="AI989" s="150" t="str">
        <f t="shared" si="138"/>
        <v/>
      </c>
      <c r="AJ989" s="173">
        <f t="shared" si="139"/>
        <v>0</v>
      </c>
      <c r="AK989" s="173" t="str">
        <f t="shared" si="140"/>
        <v/>
      </c>
      <c r="AL989" s="173" t="str">
        <f t="shared" si="141"/>
        <v/>
      </c>
      <c r="AM989" s="173"/>
      <c r="AN989" s="173"/>
      <c r="AO989" s="173"/>
      <c r="AP989" s="173"/>
      <c r="AQ989" s="173"/>
      <c r="AR989" s="173"/>
      <c r="AS989" s="173"/>
      <c r="AT989" s="153"/>
      <c r="AU989" s="154"/>
      <c r="AV989" s="153"/>
      <c r="AW989" s="177"/>
      <c r="AX989" s="178"/>
      <c r="AY989" s="179"/>
      <c r="AZ989" s="179"/>
      <c r="BA989" s="180"/>
      <c r="BB989" s="180"/>
      <c r="BC989" s="155"/>
      <c r="BE989" s="156">
        <v>237</v>
      </c>
      <c r="BF989" s="181">
        <f t="shared" si="131"/>
        <v>1.5103999999999944</v>
      </c>
      <c r="BG989" s="182">
        <f t="shared" si="132"/>
        <v>0.98194742671636759</v>
      </c>
      <c r="BH989" s="183">
        <f t="shared" si="133"/>
        <v>2.2508817957900273E-4</v>
      </c>
      <c r="BI989" s="184" t="str">
        <f t="shared" si="134"/>
        <v/>
      </c>
      <c r="BJ989" s="184" t="str">
        <f t="shared" si="130"/>
        <v/>
      </c>
    </row>
    <row r="990" spans="3:62" ht="20.100000000000001" customHeight="1" x14ac:dyDescent="0.25">
      <c r="C990" s="12"/>
      <c r="E990" s="141"/>
      <c r="F990" s="141"/>
      <c r="P990" s="156"/>
      <c r="R990" s="174"/>
      <c r="S990" s="174"/>
      <c r="W990" s="175"/>
      <c r="X990" s="173"/>
      <c r="AC990" s="156">
        <v>261</v>
      </c>
      <c r="AD990" s="150">
        <f t="shared" si="135"/>
        <v>-2.956</v>
      </c>
      <c r="AE990" s="174">
        <f t="shared" si="136"/>
        <v>5.0523260731156153E-3</v>
      </c>
      <c r="AF990" s="174">
        <f t="shared" si="137"/>
        <v>1.5582854547194413E-3</v>
      </c>
      <c r="AG990" s="150">
        <f t="shared" si="142"/>
        <v>5.0523260731156153E-3</v>
      </c>
      <c r="AH990" s="150" t="str">
        <f t="shared" si="143"/>
        <v/>
      </c>
      <c r="AI990" s="150" t="str">
        <f t="shared" si="138"/>
        <v/>
      </c>
      <c r="AJ990" s="173">
        <f t="shared" si="139"/>
        <v>0</v>
      </c>
      <c r="AK990" s="173" t="str">
        <f t="shared" si="140"/>
        <v/>
      </c>
      <c r="AL990" s="173" t="str">
        <f t="shared" si="141"/>
        <v/>
      </c>
      <c r="AM990" s="173"/>
      <c r="AN990" s="173"/>
      <c r="AO990" s="173"/>
      <c r="AP990" s="173"/>
      <c r="AQ990" s="173"/>
      <c r="AR990" s="173"/>
      <c r="AS990" s="173"/>
      <c r="AT990" s="153"/>
      <c r="AU990" s="154"/>
      <c r="AV990" s="153"/>
      <c r="AW990" s="177"/>
      <c r="AX990" s="178"/>
      <c r="AY990" s="179"/>
      <c r="AZ990" s="179"/>
      <c r="BA990" s="180"/>
      <c r="BB990" s="180"/>
      <c r="BC990" s="155"/>
      <c r="BE990" s="156">
        <v>238</v>
      </c>
      <c r="BF990" s="181">
        <f t="shared" si="131"/>
        <v>1.5167999999999944</v>
      </c>
      <c r="BG990" s="182">
        <f t="shared" si="132"/>
        <v>0.98172233853678859</v>
      </c>
      <c r="BH990" s="183">
        <f t="shared" si="133"/>
        <v>2.2674833859159804E-4</v>
      </c>
      <c r="BI990" s="184" t="str">
        <f t="shared" si="134"/>
        <v/>
      </c>
      <c r="BJ990" s="184" t="str">
        <f t="shared" si="130"/>
        <v/>
      </c>
    </row>
    <row r="991" spans="3:62" ht="20.100000000000001" customHeight="1" x14ac:dyDescent="0.25">
      <c r="C991" s="12"/>
      <c r="E991" s="141"/>
      <c r="F991" s="141"/>
      <c r="P991" s="156"/>
      <c r="R991" s="174"/>
      <c r="S991" s="174"/>
      <c r="W991" s="175"/>
      <c r="X991" s="173"/>
      <c r="AC991" s="156">
        <v>262</v>
      </c>
      <c r="AD991" s="150">
        <f t="shared" si="135"/>
        <v>-2.952</v>
      </c>
      <c r="AE991" s="174">
        <f t="shared" si="136"/>
        <v>5.1123784487336638E-3</v>
      </c>
      <c r="AF991" s="174">
        <f t="shared" si="137"/>
        <v>1.5786146543429215E-3</v>
      </c>
      <c r="AG991" s="150">
        <f t="shared" si="142"/>
        <v>5.1123784487336638E-3</v>
      </c>
      <c r="AH991" s="150" t="str">
        <f t="shared" si="143"/>
        <v/>
      </c>
      <c r="AI991" s="150" t="str">
        <f t="shared" si="138"/>
        <v/>
      </c>
      <c r="AJ991" s="173">
        <f t="shared" si="139"/>
        <v>0</v>
      </c>
      <c r="AK991" s="173" t="str">
        <f t="shared" si="140"/>
        <v/>
      </c>
      <c r="AL991" s="173" t="str">
        <f t="shared" si="141"/>
        <v/>
      </c>
      <c r="AM991" s="173"/>
      <c r="AN991" s="173"/>
      <c r="AO991" s="173"/>
      <c r="AP991" s="173"/>
      <c r="AQ991" s="173"/>
      <c r="AR991" s="173"/>
      <c r="AS991" s="173"/>
      <c r="AT991" s="153"/>
      <c r="AU991" s="154"/>
      <c r="AV991" s="153"/>
      <c r="AW991" s="177"/>
      <c r="AX991" s="178"/>
      <c r="AY991" s="179"/>
      <c r="AZ991" s="179"/>
      <c r="BA991" s="180"/>
      <c r="BB991" s="180"/>
      <c r="BC991" s="155"/>
      <c r="BE991" s="156">
        <v>239</v>
      </c>
      <c r="BF991" s="181">
        <f t="shared" si="131"/>
        <v>1.5231999999999943</v>
      </c>
      <c r="BG991" s="182">
        <f t="shared" si="132"/>
        <v>0.98149559019819699</v>
      </c>
      <c r="BH991" s="183">
        <f t="shared" si="133"/>
        <v>2.2841061853084987E-4</v>
      </c>
      <c r="BI991" s="184" t="str">
        <f t="shared" si="134"/>
        <v/>
      </c>
      <c r="BJ991" s="184" t="str">
        <f t="shared" si="130"/>
        <v/>
      </c>
    </row>
    <row r="992" spans="3:62" ht="20.100000000000001" customHeight="1" x14ac:dyDescent="0.25">
      <c r="C992" s="12"/>
      <c r="E992" s="141"/>
      <c r="F992" s="141"/>
      <c r="P992" s="156"/>
      <c r="R992" s="174"/>
      <c r="S992" s="174"/>
      <c r="W992" s="175"/>
      <c r="X992" s="173"/>
      <c r="AC992" s="156">
        <v>263</v>
      </c>
      <c r="AD992" s="150">
        <f t="shared" si="135"/>
        <v>-2.948</v>
      </c>
      <c r="AE992" s="174">
        <f t="shared" si="136"/>
        <v>5.1730618423228882E-3</v>
      </c>
      <c r="AF992" s="174">
        <f t="shared" si="137"/>
        <v>1.599185323665053E-3</v>
      </c>
      <c r="AG992" s="150">
        <f t="shared" si="142"/>
        <v>5.1730618423228882E-3</v>
      </c>
      <c r="AH992" s="150" t="str">
        <f t="shared" si="143"/>
        <v/>
      </c>
      <c r="AI992" s="150" t="str">
        <f t="shared" si="138"/>
        <v/>
      </c>
      <c r="AJ992" s="173">
        <f t="shared" si="139"/>
        <v>0</v>
      </c>
      <c r="AK992" s="173" t="str">
        <f t="shared" si="140"/>
        <v/>
      </c>
      <c r="AL992" s="173" t="str">
        <f t="shared" si="141"/>
        <v/>
      </c>
      <c r="AM992" s="173"/>
      <c r="AN992" s="173"/>
      <c r="AO992" s="173"/>
      <c r="AP992" s="173"/>
      <c r="AQ992" s="173"/>
      <c r="AR992" s="173"/>
      <c r="AS992" s="173"/>
      <c r="AT992" s="153"/>
      <c r="AU992" s="154"/>
      <c r="AV992" s="153"/>
      <c r="AW992" s="177"/>
      <c r="AX992" s="178"/>
      <c r="AY992" s="179"/>
      <c r="AZ992" s="179"/>
      <c r="BA992" s="180"/>
      <c r="BB992" s="180"/>
      <c r="BC992" s="155"/>
      <c r="BE992" s="156">
        <v>240</v>
      </c>
      <c r="BF992" s="181">
        <f t="shared" si="131"/>
        <v>1.5295999999999943</v>
      </c>
      <c r="BG992" s="182">
        <f t="shared" si="132"/>
        <v>0.98126717957966614</v>
      </c>
      <c r="BH992" s="183">
        <f t="shared" si="133"/>
        <v>2.3007497239202479E-4</v>
      </c>
      <c r="BI992" s="184" t="str">
        <f t="shared" si="134"/>
        <v/>
      </c>
      <c r="BJ992" s="184" t="str">
        <f t="shared" si="130"/>
        <v/>
      </c>
    </row>
    <row r="993" spans="3:62" ht="20.100000000000001" customHeight="1" x14ac:dyDescent="0.25">
      <c r="C993" s="12"/>
      <c r="E993" s="141"/>
      <c r="F993" s="141"/>
      <c r="P993" s="156"/>
      <c r="R993" s="174"/>
      <c r="S993" s="174"/>
      <c r="W993" s="175"/>
      <c r="X993" s="173"/>
      <c r="AC993" s="156">
        <v>264</v>
      </c>
      <c r="AD993" s="150">
        <f t="shared" si="135"/>
        <v>-2.944</v>
      </c>
      <c r="AE993" s="174">
        <f t="shared" si="136"/>
        <v>5.2343817906222714E-3</v>
      </c>
      <c r="AF993" s="174">
        <f t="shared" si="137"/>
        <v>1.619999997819565E-3</v>
      </c>
      <c r="AG993" s="150">
        <f t="shared" si="142"/>
        <v>5.2343817906222714E-3</v>
      </c>
      <c r="AH993" s="150" t="str">
        <f t="shared" si="143"/>
        <v/>
      </c>
      <c r="AI993" s="150" t="str">
        <f t="shared" si="138"/>
        <v/>
      </c>
      <c r="AJ993" s="173">
        <f t="shared" si="139"/>
        <v>0</v>
      </c>
      <c r="AK993" s="173" t="str">
        <f t="shared" si="140"/>
        <v/>
      </c>
      <c r="AL993" s="173" t="str">
        <f t="shared" si="141"/>
        <v/>
      </c>
      <c r="AM993" s="173"/>
      <c r="AN993" s="173"/>
      <c r="AO993" s="173"/>
      <c r="AP993" s="173"/>
      <c r="AQ993" s="173"/>
      <c r="AR993" s="173"/>
      <c r="AS993" s="173"/>
      <c r="AT993" s="153"/>
      <c r="AU993" s="154"/>
      <c r="AV993" s="153"/>
      <c r="AW993" s="177"/>
      <c r="AX993" s="178"/>
      <c r="AY993" s="179"/>
      <c r="AZ993" s="179"/>
      <c r="BA993" s="180"/>
      <c r="BB993" s="180"/>
      <c r="BC993" s="155"/>
      <c r="BE993" s="156">
        <v>241</v>
      </c>
      <c r="BF993" s="181">
        <f t="shared" si="131"/>
        <v>1.5359999999999943</v>
      </c>
      <c r="BG993" s="182">
        <f t="shared" si="132"/>
        <v>0.98103710460727411</v>
      </c>
      <c r="BH993" s="183">
        <f t="shared" si="133"/>
        <v>2.3174135333436929E-4</v>
      </c>
      <c r="BI993" s="184" t="str">
        <f t="shared" si="134"/>
        <v/>
      </c>
      <c r="BJ993" s="184" t="str">
        <f t="shared" si="130"/>
        <v/>
      </c>
    </row>
    <row r="994" spans="3:62" ht="20.100000000000001" customHeight="1" x14ac:dyDescent="0.25">
      <c r="C994" s="12"/>
      <c r="E994" s="141"/>
      <c r="F994" s="141"/>
      <c r="P994" s="156"/>
      <c r="R994" s="174"/>
      <c r="S994" s="174"/>
      <c r="W994" s="175"/>
      <c r="X994" s="173"/>
      <c r="AC994" s="156">
        <v>265</v>
      </c>
      <c r="AD994" s="150">
        <f t="shared" si="135"/>
        <v>-2.94</v>
      </c>
      <c r="AE994" s="174">
        <f t="shared" si="136"/>
        <v>5.2963438653110201E-3</v>
      </c>
      <c r="AF994" s="174">
        <f t="shared" si="137"/>
        <v>1.6410612341569962E-3</v>
      </c>
      <c r="AG994" s="150">
        <f t="shared" si="142"/>
        <v>5.2963438653110201E-3</v>
      </c>
      <c r="AH994" s="150" t="str">
        <f t="shared" si="143"/>
        <v/>
      </c>
      <c r="AI994" s="150" t="str">
        <f t="shared" si="138"/>
        <v/>
      </c>
      <c r="AJ994" s="173">
        <f t="shared" si="139"/>
        <v>0</v>
      </c>
      <c r="AK994" s="173" t="str">
        <f t="shared" si="140"/>
        <v/>
      </c>
      <c r="AL994" s="173" t="str">
        <f t="shared" si="141"/>
        <v/>
      </c>
      <c r="AM994" s="173"/>
      <c r="AN994" s="173"/>
      <c r="AO994" s="173"/>
      <c r="AP994" s="173"/>
      <c r="AQ994" s="173"/>
      <c r="AR994" s="173"/>
      <c r="AS994" s="173"/>
      <c r="AT994" s="153"/>
      <c r="AU994" s="154"/>
      <c r="AV994" s="153"/>
      <c r="AW994" s="177"/>
      <c r="AX994" s="178"/>
      <c r="AY994" s="179"/>
      <c r="AZ994" s="179"/>
      <c r="BA994" s="180"/>
      <c r="BB994" s="180"/>
      <c r="BC994" s="155"/>
      <c r="BE994" s="156">
        <v>242</v>
      </c>
      <c r="BF994" s="181">
        <f t="shared" si="131"/>
        <v>1.5423999999999942</v>
      </c>
      <c r="BG994" s="182">
        <f t="shared" si="132"/>
        <v>0.98080536325393974</v>
      </c>
      <c r="BH994" s="183">
        <f t="shared" si="133"/>
        <v>2.3340971468388538E-4</v>
      </c>
      <c r="BI994" s="184" t="str">
        <f t="shared" si="134"/>
        <v/>
      </c>
      <c r="BJ994" s="184" t="str">
        <f t="shared" si="130"/>
        <v/>
      </c>
    </row>
    <row r="995" spans="3:62" ht="20.100000000000001" customHeight="1" x14ac:dyDescent="0.25">
      <c r="C995" s="12"/>
      <c r="E995" s="141"/>
      <c r="F995" s="141"/>
      <c r="P995" s="156"/>
      <c r="R995" s="174"/>
      <c r="S995" s="174"/>
      <c r="W995" s="175"/>
      <c r="X995" s="173"/>
      <c r="AC995" s="156">
        <v>266</v>
      </c>
      <c r="AD995" s="150">
        <f t="shared" si="135"/>
        <v>-2.9359999999999999</v>
      </c>
      <c r="AE995" s="174">
        <f t="shared" si="136"/>
        <v>5.3589536730640434E-3</v>
      </c>
      <c r="AF995" s="174">
        <f t="shared" si="137"/>
        <v>1.6623716123845814E-3</v>
      </c>
      <c r="AG995" s="150">
        <f t="shared" si="142"/>
        <v>5.3589536730640434E-3</v>
      </c>
      <c r="AH995" s="150" t="str">
        <f t="shared" si="143"/>
        <v/>
      </c>
      <c r="AI995" s="150" t="str">
        <f t="shared" si="138"/>
        <v/>
      </c>
      <c r="AJ995" s="173">
        <f t="shared" si="139"/>
        <v>0</v>
      </c>
      <c r="AK995" s="173" t="str">
        <f t="shared" si="140"/>
        <v/>
      </c>
      <c r="AL995" s="173" t="str">
        <f t="shared" si="141"/>
        <v/>
      </c>
      <c r="AM995" s="173"/>
      <c r="AN995" s="173"/>
      <c r="AO995" s="173"/>
      <c r="AP995" s="173"/>
      <c r="AQ995" s="173"/>
      <c r="AR995" s="173"/>
      <c r="AS995" s="173"/>
      <c r="AT995" s="153"/>
      <c r="AU995" s="154"/>
      <c r="AV995" s="153"/>
      <c r="AW995" s="177"/>
      <c r="AX995" s="178"/>
      <c r="AY995" s="179"/>
      <c r="AZ995" s="179"/>
      <c r="BA995" s="180"/>
      <c r="BB995" s="180"/>
      <c r="BC995" s="155"/>
      <c r="BE995" s="156">
        <v>243</v>
      </c>
      <c r="BF995" s="181">
        <f t="shared" si="131"/>
        <v>1.5487999999999942</v>
      </c>
      <c r="BG995" s="182">
        <f t="shared" si="132"/>
        <v>0.98057195353925586</v>
      </c>
      <c r="BH995" s="183">
        <f t="shared" si="133"/>
        <v>2.350800099335526E-4</v>
      </c>
      <c r="BI995" s="184" t="str">
        <f t="shared" si="134"/>
        <v/>
      </c>
      <c r="BJ995" s="184" t="str">
        <f t="shared" si="130"/>
        <v/>
      </c>
    </row>
    <row r="996" spans="3:62" ht="20.100000000000001" customHeight="1" x14ac:dyDescent="0.25">
      <c r="C996" s="12"/>
      <c r="E996" s="141"/>
      <c r="F996" s="141"/>
      <c r="P996" s="156"/>
      <c r="R996" s="174"/>
      <c r="S996" s="174"/>
      <c r="W996" s="175"/>
      <c r="X996" s="173"/>
      <c r="AC996" s="156">
        <v>267</v>
      </c>
      <c r="AD996" s="150">
        <f t="shared" si="135"/>
        <v>-2.9319999999999999</v>
      </c>
      <c r="AE996" s="174">
        <f t="shared" si="136"/>
        <v>5.422216855605279E-3</v>
      </c>
      <c r="AF996" s="174">
        <f t="shared" si="137"/>
        <v>1.683933734706331E-3</v>
      </c>
      <c r="AG996" s="150">
        <f t="shared" si="142"/>
        <v>5.422216855605279E-3</v>
      </c>
      <c r="AH996" s="150" t="str">
        <f t="shared" si="143"/>
        <v/>
      </c>
      <c r="AI996" s="150" t="str">
        <f t="shared" si="138"/>
        <v/>
      </c>
      <c r="AJ996" s="173">
        <f t="shared" si="139"/>
        <v>0</v>
      </c>
      <c r="AK996" s="173" t="str">
        <f t="shared" si="140"/>
        <v/>
      </c>
      <c r="AL996" s="173" t="str">
        <f t="shared" si="141"/>
        <v/>
      </c>
      <c r="AM996" s="173"/>
      <c r="AN996" s="173"/>
      <c r="AO996" s="173"/>
      <c r="AP996" s="173"/>
      <c r="AQ996" s="173"/>
      <c r="AR996" s="173"/>
      <c r="AS996" s="173"/>
      <c r="AT996" s="153"/>
      <c r="AU996" s="154"/>
      <c r="AV996" s="153"/>
      <c r="AW996" s="177"/>
      <c r="AX996" s="178"/>
      <c r="AY996" s="179"/>
      <c r="AZ996" s="179"/>
      <c r="BA996" s="180"/>
      <c r="BB996" s="180"/>
      <c r="BC996" s="155"/>
      <c r="BE996" s="156">
        <v>244</v>
      </c>
      <c r="BF996" s="181">
        <f t="shared" si="131"/>
        <v>1.5551999999999941</v>
      </c>
      <c r="BG996" s="182">
        <f t="shared" si="132"/>
        <v>0.98033687352932231</v>
      </c>
      <c r="BH996" s="183">
        <f t="shared" si="133"/>
        <v>2.3675219274310599E-4</v>
      </c>
      <c r="BI996" s="184" t="str">
        <f t="shared" si="134"/>
        <v/>
      </c>
      <c r="BJ996" s="184" t="str">
        <f t="shared" si="130"/>
        <v/>
      </c>
    </row>
    <row r="997" spans="3:62" ht="20.100000000000001" customHeight="1" x14ac:dyDescent="0.25">
      <c r="C997" s="12"/>
      <c r="E997" s="141"/>
      <c r="F997" s="141"/>
      <c r="P997" s="156"/>
      <c r="R997" s="174"/>
      <c r="S997" s="174"/>
      <c r="W997" s="175"/>
      <c r="X997" s="173"/>
      <c r="AC997" s="156">
        <v>268</v>
      </c>
      <c r="AD997" s="150">
        <f t="shared" si="135"/>
        <v>-2.9279999999999999</v>
      </c>
      <c r="AE997" s="174">
        <f t="shared" si="136"/>
        <v>5.4861390897588055E-3</v>
      </c>
      <c r="AF997" s="174">
        <f t="shared" si="137"/>
        <v>1.7057502259633433E-3</v>
      </c>
      <c r="AG997" s="150">
        <f t="shared" si="142"/>
        <v>5.4861390897588055E-3</v>
      </c>
      <c r="AH997" s="150" t="str">
        <f t="shared" si="143"/>
        <v/>
      </c>
      <c r="AI997" s="150" t="str">
        <f t="shared" si="138"/>
        <v/>
      </c>
      <c r="AJ997" s="173">
        <f t="shared" si="139"/>
        <v>0</v>
      </c>
      <c r="AK997" s="173" t="str">
        <f t="shared" si="140"/>
        <v/>
      </c>
      <c r="AL997" s="173" t="str">
        <f t="shared" si="141"/>
        <v/>
      </c>
      <c r="AM997" s="173"/>
      <c r="AN997" s="173"/>
      <c r="AO997" s="173"/>
      <c r="AP997" s="173"/>
      <c r="AQ997" s="173"/>
      <c r="AR997" s="173"/>
      <c r="AS997" s="173"/>
      <c r="AT997" s="153"/>
      <c r="AU997" s="154"/>
      <c r="AV997" s="153"/>
      <c r="AW997" s="177"/>
      <c r="AX997" s="178"/>
      <c r="AY997" s="179"/>
      <c r="AZ997" s="179"/>
      <c r="BA997" s="180"/>
      <c r="BB997" s="180"/>
      <c r="BC997" s="155"/>
      <c r="BE997" s="156">
        <v>245</v>
      </c>
      <c r="BF997" s="181">
        <f t="shared" si="131"/>
        <v>1.5615999999999941</v>
      </c>
      <c r="BG997" s="182">
        <f t="shared" si="132"/>
        <v>0.9801001213365792</v>
      </c>
      <c r="BH997" s="183">
        <f t="shared" si="133"/>
        <v>2.3842621694225574E-4</v>
      </c>
      <c r="BI997" s="184" t="str">
        <f t="shared" si="134"/>
        <v/>
      </c>
      <c r="BJ997" s="184" t="str">
        <f t="shared" si="130"/>
        <v/>
      </c>
    </row>
    <row r="998" spans="3:62" ht="20.100000000000001" customHeight="1" x14ac:dyDescent="0.25">
      <c r="C998" s="12"/>
      <c r="E998" s="141"/>
      <c r="F998" s="141"/>
      <c r="P998" s="156"/>
      <c r="R998" s="174"/>
      <c r="S998" s="174"/>
      <c r="W998" s="175"/>
      <c r="X998" s="173"/>
      <c r="AC998" s="156">
        <v>269</v>
      </c>
      <c r="AD998" s="150">
        <f t="shared" si="135"/>
        <v>-2.9239999999999999</v>
      </c>
      <c r="AE998" s="174">
        <f t="shared" si="136"/>
        <v>5.5507260874977527E-3</v>
      </c>
      <c r="AF998" s="174">
        <f t="shared" si="137"/>
        <v>1.727823733774286E-3</v>
      </c>
      <c r="AG998" s="150">
        <f t="shared" si="142"/>
        <v>5.5507260874977527E-3</v>
      </c>
      <c r="AH998" s="150" t="str">
        <f t="shared" si="143"/>
        <v/>
      </c>
      <c r="AI998" s="150" t="str">
        <f t="shared" si="138"/>
        <v/>
      </c>
      <c r="AJ998" s="173">
        <f t="shared" si="139"/>
        <v>0</v>
      </c>
      <c r="AK998" s="173" t="str">
        <f t="shared" si="140"/>
        <v/>
      </c>
      <c r="AL998" s="173" t="str">
        <f t="shared" si="141"/>
        <v/>
      </c>
      <c r="AM998" s="173"/>
      <c r="AN998" s="173"/>
      <c r="AO998" s="173"/>
      <c r="AP998" s="173"/>
      <c r="AQ998" s="173"/>
      <c r="AR998" s="173"/>
      <c r="AS998" s="173"/>
      <c r="AT998" s="153"/>
      <c r="AU998" s="154"/>
      <c r="AV998" s="153"/>
      <c r="AW998" s="177"/>
      <c r="AX998" s="178"/>
      <c r="AY998" s="179"/>
      <c r="AZ998" s="179"/>
      <c r="BA998" s="180"/>
      <c r="BB998" s="180"/>
      <c r="BC998" s="155"/>
      <c r="BE998" s="156">
        <v>246</v>
      </c>
      <c r="BF998" s="181">
        <f t="shared" si="131"/>
        <v>1.5679999999999941</v>
      </c>
      <c r="BG998" s="182">
        <f t="shared" si="132"/>
        <v>0.97986169511963694</v>
      </c>
      <c r="BH998" s="183">
        <f t="shared" si="133"/>
        <v>2.4010203652935491E-4</v>
      </c>
      <c r="BI998" s="184" t="str">
        <f t="shared" si="134"/>
        <v/>
      </c>
      <c r="BJ998" s="184" t="str">
        <f t="shared" si="130"/>
        <v/>
      </c>
    </row>
    <row r="999" spans="3:62" ht="20.100000000000001" customHeight="1" x14ac:dyDescent="0.25">
      <c r="C999" s="12"/>
      <c r="E999" s="141"/>
      <c r="F999" s="141"/>
      <c r="P999" s="156"/>
      <c r="R999" s="174"/>
      <c r="S999" s="174"/>
      <c r="W999" s="175"/>
      <c r="X999" s="173"/>
      <c r="AC999" s="156">
        <v>270</v>
      </c>
      <c r="AD999" s="150">
        <f t="shared" si="135"/>
        <v>-2.92</v>
      </c>
      <c r="AE999" s="174">
        <f t="shared" si="136"/>
        <v>5.615983595990969E-3</v>
      </c>
      <c r="AF999" s="174">
        <f t="shared" si="137"/>
        <v>1.7501569286760988E-3</v>
      </c>
      <c r="AG999" s="150">
        <f t="shared" si="142"/>
        <v>5.615983595990969E-3</v>
      </c>
      <c r="AH999" s="150" t="str">
        <f t="shared" si="143"/>
        <v/>
      </c>
      <c r="AI999" s="150" t="str">
        <f t="shared" si="138"/>
        <v/>
      </c>
      <c r="AJ999" s="173">
        <f t="shared" si="139"/>
        <v>0</v>
      </c>
      <c r="AK999" s="173" t="str">
        <f t="shared" si="140"/>
        <v/>
      </c>
      <c r="AL999" s="173" t="str">
        <f t="shared" si="141"/>
        <v/>
      </c>
      <c r="AM999" s="173"/>
      <c r="AN999" s="173"/>
      <c r="AO999" s="173"/>
      <c r="AP999" s="173"/>
      <c r="AQ999" s="173"/>
      <c r="AR999" s="173"/>
      <c r="AS999" s="173"/>
      <c r="AT999" s="153"/>
      <c r="AU999" s="154"/>
      <c r="AV999" s="153"/>
      <c r="AW999" s="177"/>
      <c r="AX999" s="178"/>
      <c r="AY999" s="179"/>
      <c r="AZ999" s="179"/>
      <c r="BA999" s="180"/>
      <c r="BB999" s="180"/>
      <c r="BC999" s="155"/>
      <c r="BE999" s="156">
        <v>247</v>
      </c>
      <c r="BF999" s="181">
        <f t="shared" si="131"/>
        <v>1.574399999999994</v>
      </c>
      <c r="BG999" s="182">
        <f t="shared" si="132"/>
        <v>0.97962159308310759</v>
      </c>
      <c r="BH999" s="183">
        <f t="shared" si="133"/>
        <v>2.4177960567350887E-4</v>
      </c>
      <c r="BI999" s="184" t="str">
        <f t="shared" si="134"/>
        <v/>
      </c>
      <c r="BJ999" s="184" t="str">
        <f t="shared" si="130"/>
        <v/>
      </c>
    </row>
    <row r="1000" spans="3:62" ht="20.100000000000001" customHeight="1" x14ac:dyDescent="0.25">
      <c r="C1000" s="12"/>
      <c r="E1000" s="141"/>
      <c r="F1000" s="141"/>
      <c r="P1000" s="156"/>
      <c r="R1000" s="174"/>
      <c r="S1000" s="174"/>
      <c r="W1000" s="175"/>
      <c r="X1000" s="173"/>
      <c r="AC1000" s="156">
        <v>271</v>
      </c>
      <c r="AD1000" s="150">
        <f t="shared" si="135"/>
        <v>-2.9159999999999999</v>
      </c>
      <c r="AE1000" s="174">
        <f t="shared" si="136"/>
        <v>5.6819173976473767E-3</v>
      </c>
      <c r="AF1000" s="174">
        <f t="shared" si="137"/>
        <v>1.7727525042648654E-3</v>
      </c>
      <c r="AG1000" s="150">
        <f t="shared" si="142"/>
        <v>5.6819173976473767E-3</v>
      </c>
      <c r="AH1000" s="150" t="str">
        <f t="shared" si="143"/>
        <v/>
      </c>
      <c r="AI1000" s="150" t="str">
        <f t="shared" si="138"/>
        <v/>
      </c>
      <c r="AJ1000" s="173">
        <f t="shared" si="139"/>
        <v>0</v>
      </c>
      <c r="AK1000" s="173" t="str">
        <f t="shared" si="140"/>
        <v/>
      </c>
      <c r="AL1000" s="173" t="str">
        <f t="shared" si="141"/>
        <v/>
      </c>
      <c r="AM1000" s="173"/>
      <c r="AN1000" s="173"/>
      <c r="AO1000" s="173"/>
      <c r="AP1000" s="173"/>
      <c r="AQ1000" s="173"/>
      <c r="AR1000" s="173"/>
      <c r="AS1000" s="173"/>
      <c r="AT1000" s="153"/>
      <c r="AU1000" s="154"/>
      <c r="AV1000" s="153"/>
      <c r="AW1000" s="177"/>
      <c r="AX1000" s="178"/>
      <c r="AY1000" s="179"/>
      <c r="AZ1000" s="179"/>
      <c r="BA1000" s="180"/>
      <c r="BB1000" s="180"/>
      <c r="BC1000" s="155"/>
      <c r="BE1000" s="156">
        <v>248</v>
      </c>
      <c r="BF1000" s="181">
        <f t="shared" si="131"/>
        <v>1.580799999999994</v>
      </c>
      <c r="BG1000" s="182">
        <f t="shared" si="132"/>
        <v>0.97937981347743408</v>
      </c>
      <c r="BH1000" s="183">
        <f t="shared" si="133"/>
        <v>2.4345887871457528E-4</v>
      </c>
      <c r="BI1000" s="184" t="str">
        <f t="shared" si="134"/>
        <v/>
      </c>
      <c r="BJ1000" s="184" t="str">
        <f t="shared" si="130"/>
        <v/>
      </c>
    </row>
    <row r="1001" spans="3:62" ht="20.100000000000001" customHeight="1" x14ac:dyDescent="0.25">
      <c r="C1001" s="12"/>
      <c r="E1001" s="141"/>
      <c r="F1001" s="141"/>
      <c r="P1001" s="156"/>
      <c r="R1001" s="174"/>
      <c r="S1001" s="174"/>
      <c r="W1001" s="175"/>
      <c r="X1001" s="173"/>
      <c r="AC1001" s="156">
        <v>272</v>
      </c>
      <c r="AD1001" s="150">
        <f t="shared" si="135"/>
        <v>-2.9119999999999999</v>
      </c>
      <c r="AE1001" s="174">
        <f t="shared" si="136"/>
        <v>5.7485333101580478E-3</v>
      </c>
      <c r="AF1001" s="174">
        <f t="shared" si="137"/>
        <v>1.7956131773368459E-3</v>
      </c>
      <c r="AG1001" s="150">
        <f t="shared" si="142"/>
        <v>5.7485333101580478E-3</v>
      </c>
      <c r="AH1001" s="150" t="str">
        <f t="shared" si="143"/>
        <v/>
      </c>
      <c r="AI1001" s="150" t="str">
        <f t="shared" si="138"/>
        <v/>
      </c>
      <c r="AJ1001" s="173">
        <f t="shared" si="139"/>
        <v>0</v>
      </c>
      <c r="AK1001" s="173" t="str">
        <f t="shared" si="140"/>
        <v/>
      </c>
      <c r="AL1001" s="173" t="str">
        <f t="shared" si="141"/>
        <v/>
      </c>
      <c r="AM1001" s="173"/>
      <c r="AN1001" s="173"/>
      <c r="AO1001" s="173"/>
      <c r="AP1001" s="173"/>
      <c r="AQ1001" s="173"/>
      <c r="AR1001" s="173"/>
      <c r="AS1001" s="173"/>
      <c r="AT1001" s="153"/>
      <c r="AU1001" s="154"/>
      <c r="AV1001" s="153"/>
      <c r="AW1001" s="177"/>
      <c r="AX1001" s="178"/>
      <c r="AY1001" s="179"/>
      <c r="AZ1001" s="179"/>
      <c r="BA1001" s="180"/>
      <c r="BB1001" s="180"/>
      <c r="BC1001" s="155"/>
      <c r="BE1001" s="156">
        <v>249</v>
      </c>
      <c r="BF1001" s="181">
        <f t="shared" si="131"/>
        <v>1.5871999999999939</v>
      </c>
      <c r="BG1001" s="182">
        <f t="shared" si="132"/>
        <v>0.9791363545987195</v>
      </c>
      <c r="BH1001" s="183">
        <f t="shared" si="133"/>
        <v>2.451398101646074E-4</v>
      </c>
      <c r="BI1001" s="184" t="str">
        <f t="shared" si="134"/>
        <v/>
      </c>
      <c r="BJ1001" s="184" t="str">
        <f t="shared" si="130"/>
        <v/>
      </c>
    </row>
    <row r="1002" spans="3:62" ht="20.100000000000001" customHeight="1" x14ac:dyDescent="0.25">
      <c r="C1002" s="12"/>
      <c r="E1002" s="141"/>
      <c r="F1002" s="141"/>
      <c r="P1002" s="156"/>
      <c r="R1002" s="174"/>
      <c r="S1002" s="174"/>
      <c r="W1002" s="175"/>
      <c r="X1002" s="173"/>
      <c r="AC1002" s="156">
        <v>273</v>
      </c>
      <c r="AD1002" s="150">
        <f t="shared" si="135"/>
        <v>-2.9079999999999999</v>
      </c>
      <c r="AE1002" s="174">
        <f t="shared" si="136"/>
        <v>5.8158371865359194E-3</v>
      </c>
      <c r="AF1002" s="174">
        <f t="shared" si="137"/>
        <v>1.8187416880297129E-3</v>
      </c>
      <c r="AG1002" s="150">
        <f t="shared" si="142"/>
        <v>5.8158371865359194E-3</v>
      </c>
      <c r="AH1002" s="150" t="str">
        <f t="shared" si="143"/>
        <v/>
      </c>
      <c r="AI1002" s="150" t="str">
        <f t="shared" si="138"/>
        <v/>
      </c>
      <c r="AJ1002" s="173">
        <f t="shared" si="139"/>
        <v>0</v>
      </c>
      <c r="AK1002" s="173" t="str">
        <f t="shared" si="140"/>
        <v/>
      </c>
      <c r="AL1002" s="173" t="str">
        <f t="shared" si="141"/>
        <v/>
      </c>
      <c r="AM1002" s="173"/>
      <c r="AN1002" s="173"/>
      <c r="AO1002" s="173"/>
      <c r="AP1002" s="173"/>
      <c r="AQ1002" s="173"/>
      <c r="AR1002" s="173"/>
      <c r="AS1002" s="173"/>
      <c r="AT1002" s="153"/>
      <c r="AU1002" s="154"/>
      <c r="AV1002" s="153"/>
      <c r="AW1002" s="177"/>
      <c r="AX1002" s="178"/>
      <c r="AY1002" s="179"/>
      <c r="AZ1002" s="179"/>
      <c r="BA1002" s="180"/>
      <c r="BB1002" s="180"/>
      <c r="BC1002" s="155"/>
      <c r="BE1002" s="156">
        <v>250</v>
      </c>
      <c r="BF1002" s="181">
        <f t="shared" si="131"/>
        <v>1.5935999999999939</v>
      </c>
      <c r="BG1002" s="182">
        <f t="shared" si="132"/>
        <v>0.9788912147885549</v>
      </c>
      <c r="BH1002" s="183">
        <f t="shared" si="133"/>
        <v>2.4682235470852021E-4</v>
      </c>
      <c r="BI1002" s="184" t="str">
        <f t="shared" si="134"/>
        <v/>
      </c>
      <c r="BJ1002" s="184" t="str">
        <f t="shared" si="130"/>
        <v/>
      </c>
    </row>
    <row r="1003" spans="3:62" ht="20.100000000000001" customHeight="1" x14ac:dyDescent="0.25">
      <c r="C1003" s="12"/>
      <c r="E1003" s="141"/>
      <c r="F1003" s="141"/>
      <c r="P1003" s="156"/>
      <c r="R1003" s="174"/>
      <c r="S1003" s="174"/>
      <c r="W1003" s="175"/>
      <c r="X1003" s="173"/>
      <c r="AC1003" s="156">
        <v>274</v>
      </c>
      <c r="AD1003" s="150">
        <f t="shared" si="135"/>
        <v>-2.9039999999999999</v>
      </c>
      <c r="AE1003" s="174">
        <f t="shared" si="136"/>
        <v>5.883834915153101E-3</v>
      </c>
      <c r="AF1003" s="174">
        <f t="shared" si="137"/>
        <v>1.8421407999638815E-3</v>
      </c>
      <c r="AG1003" s="150">
        <f t="shared" si="142"/>
        <v>5.883834915153101E-3</v>
      </c>
      <c r="AH1003" s="150" t="str">
        <f t="shared" si="143"/>
        <v/>
      </c>
      <c r="AI1003" s="150" t="str">
        <f t="shared" si="138"/>
        <v/>
      </c>
      <c r="AJ1003" s="173">
        <f t="shared" si="139"/>
        <v>0</v>
      </c>
      <c r="AK1003" s="173" t="str">
        <f t="shared" si="140"/>
        <v/>
      </c>
      <c r="AL1003" s="173" t="str">
        <f t="shared" si="141"/>
        <v/>
      </c>
      <c r="AM1003" s="173"/>
      <c r="AN1003" s="173"/>
      <c r="AO1003" s="173"/>
      <c r="AP1003" s="173"/>
      <c r="AQ1003" s="173"/>
      <c r="AR1003" s="173"/>
      <c r="AS1003" s="173"/>
      <c r="AT1003" s="153"/>
      <c r="AU1003" s="154"/>
      <c r="AV1003" s="153"/>
      <c r="AW1003" s="177"/>
      <c r="AX1003" s="178"/>
      <c r="AY1003" s="179"/>
      <c r="AZ1003" s="179"/>
      <c r="BA1003" s="180"/>
      <c r="BB1003" s="180"/>
      <c r="BC1003" s="155"/>
      <c r="BE1003" s="156">
        <v>251</v>
      </c>
      <c r="BF1003" s="181">
        <f t="shared" si="131"/>
        <v>1.5999999999999939</v>
      </c>
      <c r="BG1003" s="182">
        <f t="shared" si="132"/>
        <v>0.97864439243384638</v>
      </c>
      <c r="BH1003" s="183">
        <f t="shared" si="133"/>
        <v>2.4850646720431246E-4</v>
      </c>
      <c r="BI1003" s="184" t="str">
        <f t="shared" si="134"/>
        <v/>
      </c>
      <c r="BJ1003" s="184" t="str">
        <f t="shared" si="130"/>
        <v/>
      </c>
    </row>
    <row r="1004" spans="3:62" ht="20.100000000000001" customHeight="1" x14ac:dyDescent="0.25">
      <c r="C1004" s="12"/>
      <c r="E1004" s="141"/>
      <c r="F1004" s="141"/>
      <c r="P1004" s="156"/>
      <c r="R1004" s="174"/>
      <c r="S1004" s="174"/>
      <c r="W1004" s="175"/>
      <c r="X1004" s="173"/>
      <c r="AC1004" s="156">
        <v>275</v>
      </c>
      <c r="AD1004" s="150">
        <f t="shared" si="135"/>
        <v>-2.9</v>
      </c>
      <c r="AE1004" s="174">
        <f t="shared" si="136"/>
        <v>5.9525324197758538E-3</v>
      </c>
      <c r="AF1004" s="174">
        <f t="shared" si="137"/>
        <v>1.8658133003840378E-3</v>
      </c>
      <c r="AG1004" s="150">
        <f t="shared" si="142"/>
        <v>5.9525324197758538E-3</v>
      </c>
      <c r="AH1004" s="150" t="str">
        <f t="shared" si="143"/>
        <v/>
      </c>
      <c r="AI1004" s="150" t="str">
        <f t="shared" si="138"/>
        <v/>
      </c>
      <c r="AJ1004" s="173">
        <f t="shared" si="139"/>
        <v>0</v>
      </c>
      <c r="AK1004" s="173" t="str">
        <f t="shared" si="140"/>
        <v/>
      </c>
      <c r="AL1004" s="173" t="str">
        <f t="shared" si="141"/>
        <v/>
      </c>
      <c r="AM1004" s="173"/>
      <c r="AN1004" s="173"/>
      <c r="AO1004" s="173"/>
      <c r="AP1004" s="173"/>
      <c r="AQ1004" s="173"/>
      <c r="AR1004" s="173"/>
      <c r="AS1004" s="173"/>
      <c r="AT1004" s="153"/>
      <c r="AU1004" s="154"/>
      <c r="AV1004" s="153"/>
      <c r="AW1004" s="177"/>
      <c r="AX1004" s="178"/>
      <c r="AY1004" s="179"/>
      <c r="AZ1004" s="179"/>
      <c r="BA1004" s="180"/>
      <c r="BB1004" s="180"/>
      <c r="BC1004" s="155"/>
      <c r="BE1004" s="156">
        <v>252</v>
      </c>
      <c r="BF1004" s="181">
        <f t="shared" si="131"/>
        <v>1.6063999999999938</v>
      </c>
      <c r="BG1004" s="182">
        <f t="shared" si="132"/>
        <v>0.97839588596664206</v>
      </c>
      <c r="BH1004" s="183">
        <f t="shared" si="133"/>
        <v>2.5019210268395486E-4</v>
      </c>
      <c r="BI1004" s="184" t="str">
        <f t="shared" si="134"/>
        <v/>
      </c>
      <c r="BJ1004" s="184" t="str">
        <f t="shared" si="130"/>
        <v/>
      </c>
    </row>
    <row r="1005" spans="3:62" ht="20.100000000000001" customHeight="1" x14ac:dyDescent="0.25">
      <c r="C1005" s="12"/>
      <c r="E1005" s="141"/>
      <c r="F1005" s="141"/>
      <c r="P1005" s="156"/>
      <c r="R1005" s="174"/>
      <c r="S1005" s="174"/>
      <c r="W1005" s="175"/>
      <c r="X1005" s="173"/>
      <c r="AC1005" s="156">
        <v>276</v>
      </c>
      <c r="AD1005" s="150">
        <f t="shared" si="135"/>
        <v>-2.8959999999999999</v>
      </c>
      <c r="AE1005" s="174">
        <f t="shared" si="136"/>
        <v>6.0219356595970453E-3</v>
      </c>
      <c r="AF1005" s="174">
        <f t="shared" si="137"/>
        <v>1.8897620003007739E-3</v>
      </c>
      <c r="AG1005" s="150">
        <f t="shared" si="142"/>
        <v>6.0219356595970453E-3</v>
      </c>
      <c r="AH1005" s="150" t="str">
        <f t="shared" si="143"/>
        <v/>
      </c>
      <c r="AI1005" s="150" t="str">
        <f t="shared" si="138"/>
        <v/>
      </c>
      <c r="AJ1005" s="173">
        <f t="shared" si="139"/>
        <v>0</v>
      </c>
      <c r="AK1005" s="173" t="str">
        <f t="shared" si="140"/>
        <v/>
      </c>
      <c r="AL1005" s="173" t="str">
        <f t="shared" si="141"/>
        <v/>
      </c>
      <c r="AM1005" s="173"/>
      <c r="AN1005" s="173"/>
      <c r="AO1005" s="173"/>
      <c r="AP1005" s="173"/>
      <c r="AQ1005" s="173"/>
      <c r="AR1005" s="173"/>
      <c r="AS1005" s="173"/>
      <c r="AT1005" s="153"/>
      <c r="AU1005" s="154"/>
      <c r="AV1005" s="153"/>
      <c r="AW1005" s="177"/>
      <c r="AX1005" s="178"/>
      <c r="AY1005" s="179"/>
      <c r="AZ1005" s="179"/>
      <c r="BA1005" s="180"/>
      <c r="BB1005" s="180"/>
      <c r="BC1005" s="155"/>
      <c r="BE1005" s="156">
        <v>253</v>
      </c>
      <c r="BF1005" s="181">
        <f t="shared" si="131"/>
        <v>1.6127999999999938</v>
      </c>
      <c r="BG1005" s="182">
        <f t="shared" si="132"/>
        <v>0.97814569386395811</v>
      </c>
      <c r="BH1005" s="183">
        <f t="shared" si="133"/>
        <v>2.5187921635483335E-4</v>
      </c>
      <c r="BI1005" s="184" t="str">
        <f t="shared" si="134"/>
        <v/>
      </c>
      <c r="BJ1005" s="184" t="str">
        <f t="shared" si="130"/>
        <v/>
      </c>
    </row>
    <row r="1006" spans="3:62" ht="20.100000000000001" customHeight="1" x14ac:dyDescent="0.25">
      <c r="C1006" s="12"/>
      <c r="E1006" s="141"/>
      <c r="F1006" s="141"/>
      <c r="P1006" s="156"/>
      <c r="R1006" s="174"/>
      <c r="S1006" s="174"/>
      <c r="W1006" s="175"/>
      <c r="X1006" s="173"/>
      <c r="AC1006" s="156">
        <v>277</v>
      </c>
      <c r="AD1006" s="150">
        <f t="shared" si="135"/>
        <v>-2.8919999999999999</v>
      </c>
      <c r="AE1006" s="174">
        <f t="shared" si="136"/>
        <v>6.0920506292661764E-3</v>
      </c>
      <c r="AF1006" s="174">
        <f t="shared" si="137"/>
        <v>1.9139897346323652E-3</v>
      </c>
      <c r="AG1006" s="150">
        <f t="shared" si="142"/>
        <v>6.0920506292661764E-3</v>
      </c>
      <c r="AH1006" s="150" t="str">
        <f t="shared" si="143"/>
        <v/>
      </c>
      <c r="AI1006" s="150" t="str">
        <f t="shared" si="138"/>
        <v/>
      </c>
      <c r="AJ1006" s="173">
        <f t="shared" si="139"/>
        <v>0</v>
      </c>
      <c r="AK1006" s="173" t="str">
        <f t="shared" si="140"/>
        <v/>
      </c>
      <c r="AL1006" s="173" t="str">
        <f t="shared" si="141"/>
        <v/>
      </c>
      <c r="AM1006" s="173"/>
      <c r="AN1006" s="173"/>
      <c r="AO1006" s="173"/>
      <c r="AP1006" s="173"/>
      <c r="AQ1006" s="173"/>
      <c r="AR1006" s="173"/>
      <c r="AS1006" s="173"/>
      <c r="AT1006" s="153"/>
      <c r="AU1006" s="154"/>
      <c r="AV1006" s="153"/>
      <c r="AW1006" s="177"/>
      <c r="AX1006" s="178"/>
      <c r="AY1006" s="179"/>
      <c r="AZ1006" s="179"/>
      <c r="BA1006" s="180"/>
      <c r="BB1006" s="180"/>
      <c r="BC1006" s="155"/>
      <c r="BE1006" s="156">
        <v>254</v>
      </c>
      <c r="BF1006" s="181">
        <f t="shared" si="131"/>
        <v>1.6191999999999938</v>
      </c>
      <c r="BG1006" s="182">
        <f t="shared" si="132"/>
        <v>0.97789381464760328</v>
      </c>
      <c r="BH1006" s="183">
        <f t="shared" si="133"/>
        <v>2.5356776359952704E-4</v>
      </c>
      <c r="BI1006" s="184" t="str">
        <f t="shared" si="134"/>
        <v/>
      </c>
      <c r="BJ1006" s="184" t="str">
        <f t="shared" si="130"/>
        <v/>
      </c>
    </row>
    <row r="1007" spans="3:62" ht="20.100000000000001" customHeight="1" x14ac:dyDescent="0.25">
      <c r="C1007" s="12"/>
      <c r="E1007" s="141"/>
      <c r="F1007" s="141"/>
      <c r="P1007" s="156"/>
      <c r="R1007" s="174"/>
      <c r="S1007" s="174"/>
      <c r="W1007" s="175"/>
      <c r="X1007" s="173"/>
      <c r="AC1007" s="156">
        <v>278</v>
      </c>
      <c r="AD1007" s="150">
        <f t="shared" si="135"/>
        <v>-2.8879999999999999</v>
      </c>
      <c r="AE1007" s="174">
        <f t="shared" si="136"/>
        <v>6.1628833589169102E-3</v>
      </c>
      <c r="AF1007" s="174">
        <f t="shared" si="137"/>
        <v>1.9384993623466355E-3</v>
      </c>
      <c r="AG1007" s="150">
        <f t="shared" si="142"/>
        <v>6.1628833589169102E-3</v>
      </c>
      <c r="AH1007" s="150" t="str">
        <f t="shared" si="143"/>
        <v/>
      </c>
      <c r="AI1007" s="150" t="str">
        <f t="shared" si="138"/>
        <v/>
      </c>
      <c r="AJ1007" s="173">
        <f t="shared" si="139"/>
        <v>0</v>
      </c>
      <c r="AK1007" s="173" t="str">
        <f t="shared" si="140"/>
        <v/>
      </c>
      <c r="AL1007" s="173" t="str">
        <f t="shared" si="141"/>
        <v/>
      </c>
      <c r="AM1007" s="173"/>
      <c r="AN1007" s="173"/>
      <c r="AO1007" s="173"/>
      <c r="AP1007" s="173"/>
      <c r="AQ1007" s="173"/>
      <c r="AR1007" s="173"/>
      <c r="AS1007" s="173"/>
      <c r="AT1007" s="153"/>
      <c r="AU1007" s="154"/>
      <c r="AV1007" s="153"/>
      <c r="AW1007" s="177"/>
      <c r="AX1007" s="178"/>
      <c r="AY1007" s="179"/>
      <c r="AZ1007" s="179"/>
      <c r="BA1007" s="180"/>
      <c r="BB1007" s="180"/>
      <c r="BC1007" s="155"/>
      <c r="BE1007" s="156">
        <v>255</v>
      </c>
      <c r="BF1007" s="181">
        <f t="shared" si="131"/>
        <v>1.6255999999999937</v>
      </c>
      <c r="BG1007" s="182">
        <f t="shared" si="132"/>
        <v>0.97764024688400375</v>
      </c>
      <c r="BH1007" s="183">
        <f t="shared" si="133"/>
        <v>2.5525769997636338E-4</v>
      </c>
      <c r="BI1007" s="184" t="str">
        <f t="shared" si="134"/>
        <v/>
      </c>
      <c r="BJ1007" s="184" t="str">
        <f t="shared" si="130"/>
        <v/>
      </c>
    </row>
    <row r="1008" spans="3:62" ht="20.100000000000001" customHeight="1" x14ac:dyDescent="0.25">
      <c r="C1008" s="12"/>
      <c r="E1008" s="141"/>
      <c r="F1008" s="141"/>
      <c r="P1008" s="156"/>
      <c r="R1008" s="174"/>
      <c r="S1008" s="174"/>
      <c r="W1008" s="175"/>
      <c r="X1008" s="173"/>
      <c r="AC1008" s="156">
        <v>279</v>
      </c>
      <c r="AD1008" s="150">
        <f t="shared" si="135"/>
        <v>-2.8839999999999999</v>
      </c>
      <c r="AE1008" s="174">
        <f t="shared" si="136"/>
        <v>6.2344399141920411E-3</v>
      </c>
      <c r="AF1008" s="174">
        <f t="shared" si="137"/>
        <v>1.9632937666029561E-3</v>
      </c>
      <c r="AG1008" s="150">
        <f t="shared" si="142"/>
        <v>6.2344399141920411E-3</v>
      </c>
      <c r="AH1008" s="150" t="str">
        <f t="shared" si="143"/>
        <v/>
      </c>
      <c r="AI1008" s="150" t="str">
        <f t="shared" si="138"/>
        <v/>
      </c>
      <c r="AJ1008" s="173">
        <f t="shared" si="139"/>
        <v>0</v>
      </c>
      <c r="AK1008" s="173" t="str">
        <f t="shared" si="140"/>
        <v/>
      </c>
      <c r="AL1008" s="173" t="str">
        <f t="shared" si="141"/>
        <v/>
      </c>
      <c r="AM1008" s="173"/>
      <c r="AN1008" s="173"/>
      <c r="AO1008" s="173"/>
      <c r="AP1008" s="173"/>
      <c r="AQ1008" s="173"/>
      <c r="AR1008" s="173"/>
      <c r="AS1008" s="173"/>
      <c r="AT1008" s="153"/>
      <c r="AU1008" s="154"/>
      <c r="AV1008" s="153"/>
      <c r="AW1008" s="177"/>
      <c r="AX1008" s="178"/>
      <c r="AY1008" s="179"/>
      <c r="AZ1008" s="179"/>
      <c r="BA1008" s="180"/>
      <c r="BB1008" s="180"/>
      <c r="BC1008" s="155"/>
      <c r="BE1008" s="156">
        <v>256</v>
      </c>
      <c r="BF1008" s="181">
        <f t="shared" si="131"/>
        <v>1.6319999999999937</v>
      </c>
      <c r="BG1008" s="182">
        <f t="shared" si="132"/>
        <v>0.97738498918402739</v>
      </c>
      <c r="BH1008" s="183">
        <f t="shared" si="133"/>
        <v>2.5694898122119447E-4</v>
      </c>
      <c r="BI1008" s="184" t="str">
        <f t="shared" si="134"/>
        <v/>
      </c>
      <c r="BJ1008" s="184" t="str">
        <f t="shared" si="130"/>
        <v/>
      </c>
    </row>
    <row r="1009" spans="3:62" ht="20.100000000000001" customHeight="1" x14ac:dyDescent="0.25">
      <c r="C1009" s="12"/>
      <c r="E1009" s="141"/>
      <c r="F1009" s="141"/>
      <c r="P1009" s="156"/>
      <c r="R1009" s="174"/>
      <c r="S1009" s="174"/>
      <c r="W1009" s="175"/>
      <c r="X1009" s="173"/>
      <c r="AC1009" s="156">
        <v>280</v>
      </c>
      <c r="AD1009" s="150">
        <f t="shared" si="135"/>
        <v>-2.88</v>
      </c>
      <c r="AE1009" s="174">
        <f t="shared" si="136"/>
        <v>6.3067263962659275E-3</v>
      </c>
      <c r="AF1009" s="174">
        <f t="shared" si="137"/>
        <v>1.9883758548943252E-3</v>
      </c>
      <c r="AG1009" s="150">
        <f t="shared" si="142"/>
        <v>6.3067263962659275E-3</v>
      </c>
      <c r="AH1009" s="150" t="str">
        <f t="shared" si="143"/>
        <v/>
      </c>
      <c r="AI1009" s="150" t="str">
        <f t="shared" si="138"/>
        <v/>
      </c>
      <c r="AJ1009" s="173">
        <f t="shared" si="139"/>
        <v>0</v>
      </c>
      <c r="AK1009" s="173" t="str">
        <f t="shared" si="140"/>
        <v/>
      </c>
      <c r="AL1009" s="173" t="str">
        <f t="shared" si="141"/>
        <v/>
      </c>
      <c r="AM1009" s="173"/>
      <c r="AN1009" s="173"/>
      <c r="AO1009" s="173"/>
      <c r="AP1009" s="173"/>
      <c r="AQ1009" s="173"/>
      <c r="AR1009" s="173"/>
      <c r="AS1009" s="173"/>
      <c r="AT1009" s="153"/>
      <c r="AU1009" s="154"/>
      <c r="AV1009" s="153"/>
      <c r="AW1009" s="177"/>
      <c r="AX1009" s="178"/>
      <c r="AY1009" s="179"/>
      <c r="AZ1009" s="179"/>
      <c r="BA1009" s="180"/>
      <c r="BB1009" s="180"/>
      <c r="BC1009" s="155"/>
      <c r="BE1009" s="156">
        <v>257</v>
      </c>
      <c r="BF1009" s="181">
        <f t="shared" si="131"/>
        <v>1.6383999999999936</v>
      </c>
      <c r="BG1009" s="182">
        <f t="shared" si="132"/>
        <v>0.97712804020280619</v>
      </c>
      <c r="BH1009" s="183">
        <f t="shared" si="133"/>
        <v>2.58641563247064E-4</v>
      </c>
      <c r="BI1009" s="184" t="str">
        <f t="shared" si="134"/>
        <v/>
      </c>
      <c r="BJ1009" s="184" t="str">
        <f t="shared" ref="BJ1009:BJ1072" si="144">IF($BG1009&lt;(1-$BC$765),$BH1009,"")</f>
        <v/>
      </c>
    </row>
    <row r="1010" spans="3:62" ht="20.100000000000001" customHeight="1" x14ac:dyDescent="0.25">
      <c r="C1010" s="12"/>
      <c r="E1010" s="141"/>
      <c r="F1010" s="141"/>
      <c r="P1010" s="156"/>
      <c r="R1010" s="174"/>
      <c r="S1010" s="174"/>
      <c r="W1010" s="175"/>
      <c r="X1010" s="173"/>
      <c r="AC1010" s="156">
        <v>281</v>
      </c>
      <c r="AD1010" s="150">
        <f t="shared" si="135"/>
        <v>-2.8759999999999999</v>
      </c>
      <c r="AE1010" s="174">
        <f t="shared" si="136"/>
        <v>6.3797489418642855E-3</v>
      </c>
      <c r="AF1010" s="174">
        <f t="shared" si="137"/>
        <v>2.0137485591895342E-3</v>
      </c>
      <c r="AG1010" s="150">
        <f t="shared" si="142"/>
        <v>6.3797489418642855E-3</v>
      </c>
      <c r="AH1010" s="150" t="str">
        <f t="shared" si="143"/>
        <v/>
      </c>
      <c r="AI1010" s="150" t="str">
        <f t="shared" si="138"/>
        <v/>
      </c>
      <c r="AJ1010" s="173">
        <f t="shared" si="139"/>
        <v>0</v>
      </c>
      <c r="AK1010" s="173" t="str">
        <f t="shared" si="140"/>
        <v/>
      </c>
      <c r="AL1010" s="173" t="str">
        <f t="shared" si="141"/>
        <v/>
      </c>
      <c r="AM1010" s="173"/>
      <c r="AN1010" s="173"/>
      <c r="AO1010" s="173"/>
      <c r="AP1010" s="173"/>
      <c r="AQ1010" s="173"/>
      <c r="AR1010" s="173"/>
      <c r="AS1010" s="173"/>
      <c r="AT1010" s="153"/>
      <c r="AU1010" s="154"/>
      <c r="AV1010" s="153"/>
      <c r="AW1010" s="177"/>
      <c r="AX1010" s="178"/>
      <c r="AY1010" s="179"/>
      <c r="AZ1010" s="179"/>
      <c r="BA1010" s="180"/>
      <c r="BB1010" s="180"/>
      <c r="BC1010" s="155"/>
      <c r="BE1010" s="156">
        <v>258</v>
      </c>
      <c r="BF1010" s="181">
        <f t="shared" ref="BF1010:BF1073" si="145">BF1009+$BI$750</f>
        <v>1.6447999999999936</v>
      </c>
      <c r="BG1010" s="182">
        <f t="shared" ref="BG1010:BG1073" si="146">_xlfn.CHISQ.DIST.RT(BF1010,7)</f>
        <v>0.97686939863955913</v>
      </c>
      <c r="BH1010" s="183">
        <f t="shared" ref="BH1010:BH1073" si="147">BG1010-BG1011</f>
        <v>2.6033540214487338E-4</v>
      </c>
      <c r="BI1010" s="184" t="str">
        <f t="shared" ref="BI1010:BI1073" si="148">IF(BG1010&lt;(1-$BC$757),BH1010,"")</f>
        <v/>
      </c>
      <c r="BJ1010" s="184" t="str">
        <f t="shared" si="144"/>
        <v/>
      </c>
    </row>
    <row r="1011" spans="3:62" ht="20.100000000000001" customHeight="1" x14ac:dyDescent="0.25">
      <c r="C1011" s="12"/>
      <c r="E1011" s="141"/>
      <c r="F1011" s="141"/>
      <c r="P1011" s="156"/>
      <c r="R1011" s="174"/>
      <c r="S1011" s="174"/>
      <c r="W1011" s="175"/>
      <c r="X1011" s="173"/>
      <c r="AC1011" s="156">
        <v>282</v>
      </c>
      <c r="AD1011" s="150">
        <f t="shared" si="135"/>
        <v>-2.8719999999999999</v>
      </c>
      <c r="AE1011" s="174">
        <f t="shared" si="136"/>
        <v>6.4535137232814037E-3</v>
      </c>
      <c r="AF1011" s="174">
        <f t="shared" si="137"/>
        <v>2.0394148360754136E-3</v>
      </c>
      <c r="AG1011" s="150">
        <f t="shared" si="142"/>
        <v>6.4535137232814037E-3</v>
      </c>
      <c r="AH1011" s="150" t="str">
        <f t="shared" si="143"/>
        <v/>
      </c>
      <c r="AI1011" s="150" t="str">
        <f t="shared" si="138"/>
        <v/>
      </c>
      <c r="AJ1011" s="173">
        <f t="shared" si="139"/>
        <v>0</v>
      </c>
      <c r="AK1011" s="173" t="str">
        <f t="shared" si="140"/>
        <v/>
      </c>
      <c r="AL1011" s="173" t="str">
        <f t="shared" si="141"/>
        <v/>
      </c>
      <c r="AM1011" s="173"/>
      <c r="AN1011" s="173"/>
      <c r="AO1011" s="173"/>
      <c r="AP1011" s="173"/>
      <c r="AQ1011" s="173"/>
      <c r="AR1011" s="173"/>
      <c r="AS1011" s="173"/>
      <c r="AT1011" s="153"/>
      <c r="AU1011" s="154"/>
      <c r="AV1011" s="153"/>
      <c r="AW1011" s="177"/>
      <c r="AX1011" s="178"/>
      <c r="AY1011" s="179"/>
      <c r="AZ1011" s="179"/>
      <c r="BA1011" s="180"/>
      <c r="BB1011" s="180"/>
      <c r="BC1011" s="155"/>
      <c r="BE1011" s="156">
        <v>259</v>
      </c>
      <c r="BF1011" s="181">
        <f t="shared" si="145"/>
        <v>1.6511999999999936</v>
      </c>
      <c r="BG1011" s="182">
        <f t="shared" si="146"/>
        <v>0.97660906323741425</v>
      </c>
      <c r="BH1011" s="183">
        <f t="shared" si="147"/>
        <v>2.6203045418404791E-4</v>
      </c>
      <c r="BI1011" s="184" t="str">
        <f t="shared" si="148"/>
        <v/>
      </c>
      <c r="BJ1011" s="184" t="str">
        <f t="shared" si="144"/>
        <v/>
      </c>
    </row>
    <row r="1012" spans="3:62" ht="20.100000000000001" customHeight="1" x14ac:dyDescent="0.25">
      <c r="C1012" s="12"/>
      <c r="E1012" s="141"/>
      <c r="F1012" s="141"/>
      <c r="P1012" s="156"/>
      <c r="R1012" s="174"/>
      <c r="S1012" s="174"/>
      <c r="W1012" s="175"/>
      <c r="X1012" s="173"/>
      <c r="AC1012" s="156">
        <v>283</v>
      </c>
      <c r="AD1012" s="150">
        <f t="shared" si="135"/>
        <v>-2.8679999999999999</v>
      </c>
      <c r="AE1012" s="174">
        <f t="shared" si="136"/>
        <v>6.5280269483946468E-3</v>
      </c>
      <c r="AF1012" s="174">
        <f t="shared" si="137"/>
        <v>2.0653776668991329E-3</v>
      </c>
      <c r="AG1012" s="150">
        <f t="shared" si="142"/>
        <v>6.5280269483946468E-3</v>
      </c>
      <c r="AH1012" s="150" t="str">
        <f t="shared" si="143"/>
        <v/>
      </c>
      <c r="AI1012" s="150" t="str">
        <f t="shared" si="138"/>
        <v/>
      </c>
      <c r="AJ1012" s="173">
        <f t="shared" si="139"/>
        <v>0</v>
      </c>
      <c r="AK1012" s="173" t="str">
        <f t="shared" si="140"/>
        <v/>
      </c>
      <c r="AL1012" s="173" t="str">
        <f t="shared" si="141"/>
        <v/>
      </c>
      <c r="AM1012" s="173"/>
      <c r="AN1012" s="173"/>
      <c r="AO1012" s="173"/>
      <c r="AP1012" s="173"/>
      <c r="AQ1012" s="173"/>
      <c r="AR1012" s="173"/>
      <c r="AS1012" s="173"/>
      <c r="AT1012" s="153"/>
      <c r="AU1012" s="154"/>
      <c r="AV1012" s="153"/>
      <c r="AW1012" s="177"/>
      <c r="AX1012" s="178"/>
      <c r="AY1012" s="179"/>
      <c r="AZ1012" s="179"/>
      <c r="BA1012" s="180"/>
      <c r="BB1012" s="180"/>
      <c r="BC1012" s="155"/>
      <c r="BE1012" s="156">
        <v>260</v>
      </c>
      <c r="BF1012" s="181">
        <f t="shared" si="145"/>
        <v>1.6575999999999935</v>
      </c>
      <c r="BG1012" s="182">
        <f t="shared" si="146"/>
        <v>0.97634703278323021</v>
      </c>
      <c r="BH1012" s="183">
        <f t="shared" si="147"/>
        <v>2.6372667581331388E-4</v>
      </c>
      <c r="BI1012" s="184" t="str">
        <f t="shared" si="148"/>
        <v/>
      </c>
      <c r="BJ1012" s="184" t="str">
        <f t="shared" si="144"/>
        <v/>
      </c>
    </row>
    <row r="1013" spans="3:62" ht="20.100000000000001" customHeight="1" x14ac:dyDescent="0.25">
      <c r="C1013" s="12"/>
      <c r="E1013" s="141"/>
      <c r="F1013" s="141"/>
      <c r="P1013" s="156"/>
      <c r="R1013" s="174"/>
      <c r="S1013" s="174"/>
      <c r="W1013" s="175"/>
      <c r="X1013" s="173"/>
      <c r="AC1013" s="156">
        <v>284</v>
      </c>
      <c r="AD1013" s="150">
        <f t="shared" si="135"/>
        <v>-2.8639999999999999</v>
      </c>
      <c r="AE1013" s="174">
        <f t="shared" si="136"/>
        <v>6.603294860676282E-3</v>
      </c>
      <c r="AF1013" s="174">
        <f t="shared" si="137"/>
        <v>2.0916400579105488E-3</v>
      </c>
      <c r="AG1013" s="150">
        <f t="shared" si="142"/>
        <v>6.603294860676282E-3</v>
      </c>
      <c r="AH1013" s="150" t="str">
        <f t="shared" si="143"/>
        <v/>
      </c>
      <c r="AI1013" s="150" t="str">
        <f t="shared" si="138"/>
        <v/>
      </c>
      <c r="AJ1013" s="173">
        <f t="shared" si="139"/>
        <v>0</v>
      </c>
      <c r="AK1013" s="173" t="str">
        <f t="shared" si="140"/>
        <v/>
      </c>
      <c r="AL1013" s="173" t="str">
        <f t="shared" si="141"/>
        <v/>
      </c>
      <c r="AM1013" s="173"/>
      <c r="AN1013" s="173"/>
      <c r="AO1013" s="173"/>
      <c r="AP1013" s="173"/>
      <c r="AQ1013" s="173"/>
      <c r="AR1013" s="173"/>
      <c r="AS1013" s="173"/>
      <c r="AT1013" s="153"/>
      <c r="AU1013" s="154"/>
      <c r="AV1013" s="153"/>
      <c r="AW1013" s="177"/>
      <c r="AX1013" s="178"/>
      <c r="AY1013" s="179"/>
      <c r="AZ1013" s="179"/>
      <c r="BA1013" s="180"/>
      <c r="BB1013" s="180"/>
      <c r="BC1013" s="155"/>
      <c r="BE1013" s="156">
        <v>261</v>
      </c>
      <c r="BF1013" s="181">
        <f t="shared" si="145"/>
        <v>1.6639999999999935</v>
      </c>
      <c r="BG1013" s="182">
        <f t="shared" si="146"/>
        <v>0.97608330610741689</v>
      </c>
      <c r="BH1013" s="183">
        <f t="shared" si="147"/>
        <v>2.6542402366136475E-4</v>
      </c>
      <c r="BI1013" s="184" t="str">
        <f t="shared" si="148"/>
        <v/>
      </c>
      <c r="BJ1013" s="184" t="str">
        <f t="shared" si="144"/>
        <v/>
      </c>
    </row>
    <row r="1014" spans="3:62" ht="20.100000000000001" customHeight="1" x14ac:dyDescent="0.25">
      <c r="C1014" s="12"/>
      <c r="E1014" s="141"/>
      <c r="F1014" s="141"/>
      <c r="P1014" s="156"/>
      <c r="R1014" s="174"/>
      <c r="S1014" s="174"/>
      <c r="W1014" s="175"/>
      <c r="X1014" s="173"/>
      <c r="AC1014" s="156">
        <v>285</v>
      </c>
      <c r="AD1014" s="150">
        <f t="shared" si="135"/>
        <v>-2.86</v>
      </c>
      <c r="AE1014" s="174">
        <f t="shared" si="136"/>
        <v>6.6793237392026202E-3</v>
      </c>
      <c r="AF1014" s="174">
        <f t="shared" si="137"/>
        <v>2.1182050404046204E-3</v>
      </c>
      <c r="AG1014" s="150">
        <f t="shared" si="142"/>
        <v>6.6793237392026202E-3</v>
      </c>
      <c r="AH1014" s="150" t="str">
        <f t="shared" si="143"/>
        <v/>
      </c>
      <c r="AI1014" s="150" t="str">
        <f t="shared" si="138"/>
        <v/>
      </c>
      <c r="AJ1014" s="173">
        <f t="shared" si="139"/>
        <v>0</v>
      </c>
      <c r="AK1014" s="173" t="str">
        <f t="shared" si="140"/>
        <v/>
      </c>
      <c r="AL1014" s="173" t="str">
        <f t="shared" si="141"/>
        <v/>
      </c>
      <c r="AM1014" s="173"/>
      <c r="AN1014" s="173"/>
      <c r="AO1014" s="173"/>
      <c r="AP1014" s="173"/>
      <c r="AQ1014" s="173"/>
      <c r="AR1014" s="173"/>
      <c r="AS1014" s="173"/>
      <c r="AT1014" s="153"/>
      <c r="AU1014" s="154"/>
      <c r="AV1014" s="153"/>
      <c r="AW1014" s="177"/>
      <c r="AX1014" s="178"/>
      <c r="AY1014" s="179"/>
      <c r="AZ1014" s="179"/>
      <c r="BA1014" s="180"/>
      <c r="BB1014" s="180"/>
      <c r="BC1014" s="155"/>
      <c r="BE1014" s="156">
        <v>262</v>
      </c>
      <c r="BF1014" s="181">
        <f t="shared" si="145"/>
        <v>1.6703999999999934</v>
      </c>
      <c r="BG1014" s="182">
        <f t="shared" si="146"/>
        <v>0.97581788208375553</v>
      </c>
      <c r="BH1014" s="183">
        <f t="shared" si="147"/>
        <v>2.6712245453652805E-4</v>
      </c>
      <c r="BI1014" s="184" t="str">
        <f t="shared" si="148"/>
        <v/>
      </c>
      <c r="BJ1014" s="184" t="str">
        <f t="shared" si="144"/>
        <v/>
      </c>
    </row>
    <row r="1015" spans="3:62" ht="20.100000000000001" customHeight="1" x14ac:dyDescent="0.25">
      <c r="C1015" s="12"/>
      <c r="E1015" s="141"/>
      <c r="F1015" s="141"/>
      <c r="P1015" s="156"/>
      <c r="R1015" s="174"/>
      <c r="S1015" s="174"/>
      <c r="W1015" s="175"/>
      <c r="X1015" s="173"/>
      <c r="AC1015" s="156">
        <v>286</v>
      </c>
      <c r="AD1015" s="150">
        <f t="shared" si="135"/>
        <v>-2.8559999999999999</v>
      </c>
      <c r="AE1015" s="174">
        <f t="shared" si="136"/>
        <v>6.7561198986603012E-3</v>
      </c>
      <c r="AF1015" s="174">
        <f t="shared" si="137"/>
        <v>2.1450756708638256E-3</v>
      </c>
      <c r="AG1015" s="150">
        <f t="shared" si="142"/>
        <v>6.7561198986603012E-3</v>
      </c>
      <c r="AH1015" s="150" t="str">
        <f t="shared" si="143"/>
        <v/>
      </c>
      <c r="AI1015" s="150" t="str">
        <f t="shared" si="138"/>
        <v/>
      </c>
      <c r="AJ1015" s="173">
        <f t="shared" si="139"/>
        <v>0</v>
      </c>
      <c r="AK1015" s="173" t="str">
        <f t="shared" si="140"/>
        <v/>
      </c>
      <c r="AL1015" s="173" t="str">
        <f t="shared" si="141"/>
        <v/>
      </c>
      <c r="AM1015" s="173"/>
      <c r="AN1015" s="173"/>
      <c r="AO1015" s="173"/>
      <c r="AP1015" s="173"/>
      <c r="AQ1015" s="173"/>
      <c r="AR1015" s="173"/>
      <c r="AS1015" s="173"/>
      <c r="AT1015" s="153"/>
      <c r="AU1015" s="154"/>
      <c r="AV1015" s="153"/>
      <c r="AW1015" s="177"/>
      <c r="AX1015" s="178"/>
      <c r="AY1015" s="179"/>
      <c r="AZ1015" s="179"/>
      <c r="BA1015" s="180"/>
      <c r="BB1015" s="180"/>
      <c r="BC1015" s="155"/>
      <c r="BE1015" s="156">
        <v>263</v>
      </c>
      <c r="BF1015" s="181">
        <f t="shared" si="145"/>
        <v>1.6767999999999934</v>
      </c>
      <c r="BG1015" s="182">
        <f t="shared" si="146"/>
        <v>0.975550759629219</v>
      </c>
      <c r="BH1015" s="183">
        <f t="shared" si="147"/>
        <v>2.6882192542854177E-4</v>
      </c>
      <c r="BI1015" s="184" t="str">
        <f t="shared" si="148"/>
        <v/>
      </c>
      <c r="BJ1015" s="184" t="str">
        <f t="shared" si="144"/>
        <v/>
      </c>
    </row>
    <row r="1016" spans="3:62" ht="20.100000000000001" customHeight="1" x14ac:dyDescent="0.25">
      <c r="C1016" s="12"/>
      <c r="E1016" s="141"/>
      <c r="F1016" s="141"/>
      <c r="P1016" s="156"/>
      <c r="R1016" s="174"/>
      <c r="S1016" s="174"/>
      <c r="W1016" s="175"/>
      <c r="X1016" s="173"/>
      <c r="AC1016" s="156">
        <v>287</v>
      </c>
      <c r="AD1016" s="150">
        <f t="shared" si="135"/>
        <v>-2.8519999999999999</v>
      </c>
      <c r="AE1016" s="174">
        <f t="shared" si="136"/>
        <v>6.8336896893498806E-3</v>
      </c>
      <c r="AF1016" s="174">
        <f t="shared" si="137"/>
        <v>2.1722550311006278E-3</v>
      </c>
      <c r="AG1016" s="150">
        <f t="shared" si="142"/>
        <v>6.8336896893498806E-3</v>
      </c>
      <c r="AH1016" s="150" t="str">
        <f t="shared" si="143"/>
        <v/>
      </c>
      <c r="AI1016" s="150" t="str">
        <f t="shared" si="138"/>
        <v/>
      </c>
      <c r="AJ1016" s="173">
        <f t="shared" si="139"/>
        <v>0</v>
      </c>
      <c r="AK1016" s="173" t="str">
        <f t="shared" si="140"/>
        <v/>
      </c>
      <c r="AL1016" s="173" t="str">
        <f t="shared" si="141"/>
        <v/>
      </c>
      <c r="AM1016" s="173"/>
      <c r="AN1016" s="173"/>
      <c r="AO1016" s="173"/>
      <c r="AP1016" s="173"/>
      <c r="AQ1016" s="173"/>
      <c r="AR1016" s="173"/>
      <c r="AS1016" s="173"/>
      <c r="AT1016" s="153"/>
      <c r="AU1016" s="154"/>
      <c r="AV1016" s="153"/>
      <c r="AW1016" s="177"/>
      <c r="AX1016" s="178"/>
      <c r="AY1016" s="179"/>
      <c r="AZ1016" s="179"/>
      <c r="BA1016" s="180"/>
      <c r="BB1016" s="180"/>
      <c r="BC1016" s="155"/>
      <c r="BE1016" s="156">
        <v>264</v>
      </c>
      <c r="BF1016" s="181">
        <f t="shared" si="145"/>
        <v>1.6831999999999934</v>
      </c>
      <c r="BG1016" s="182">
        <f t="shared" si="146"/>
        <v>0.97528193770379046</v>
      </c>
      <c r="BH1016" s="183">
        <f t="shared" si="147"/>
        <v>2.7052239350777718E-4</v>
      </c>
      <c r="BI1016" s="184" t="str">
        <f t="shared" si="148"/>
        <v/>
      </c>
      <c r="BJ1016" s="184" t="str">
        <f t="shared" si="144"/>
        <v/>
      </c>
    </row>
    <row r="1017" spans="3:62" ht="20.100000000000001" customHeight="1" x14ac:dyDescent="0.25">
      <c r="C1017" s="12"/>
      <c r="E1017" s="141"/>
      <c r="F1017" s="141"/>
      <c r="P1017" s="156"/>
      <c r="R1017" s="174"/>
      <c r="S1017" s="174"/>
      <c r="W1017" s="175"/>
      <c r="X1017" s="173"/>
      <c r="AC1017" s="156">
        <v>288</v>
      </c>
      <c r="AD1017" s="150">
        <f t="shared" si="135"/>
        <v>-2.8479999999999999</v>
      </c>
      <c r="AE1017" s="174">
        <f t="shared" si="136"/>
        <v>6.9120394971865584E-3</v>
      </c>
      <c r="AF1017" s="174">
        <f t="shared" si="137"/>
        <v>2.1997462283999082E-3</v>
      </c>
      <c r="AG1017" s="150">
        <f t="shared" si="142"/>
        <v>6.9120394971865584E-3</v>
      </c>
      <c r="AH1017" s="150" t="str">
        <f t="shared" si="143"/>
        <v/>
      </c>
      <c r="AI1017" s="150" t="str">
        <f t="shared" si="138"/>
        <v/>
      </c>
      <c r="AJ1017" s="173">
        <f t="shared" si="139"/>
        <v>0</v>
      </c>
      <c r="AK1017" s="173" t="str">
        <f t="shared" si="140"/>
        <v/>
      </c>
      <c r="AL1017" s="173" t="str">
        <f t="shared" si="141"/>
        <v/>
      </c>
      <c r="AM1017" s="173"/>
      <c r="AN1017" s="173"/>
      <c r="AO1017" s="173"/>
      <c r="AP1017" s="173"/>
      <c r="AQ1017" s="173"/>
      <c r="AR1017" s="173"/>
      <c r="AS1017" s="173"/>
      <c r="AT1017" s="153"/>
      <c r="AU1017" s="154"/>
      <c r="AV1017" s="153"/>
      <c r="AW1017" s="177"/>
      <c r="AX1017" s="178"/>
      <c r="AY1017" s="179"/>
      <c r="AZ1017" s="179"/>
      <c r="BA1017" s="180"/>
      <c r="BB1017" s="180"/>
      <c r="BC1017" s="155"/>
      <c r="BE1017" s="156">
        <v>265</v>
      </c>
      <c r="BF1017" s="181">
        <f t="shared" si="145"/>
        <v>1.6895999999999933</v>
      </c>
      <c r="BG1017" s="182">
        <f t="shared" si="146"/>
        <v>0.97501141531028268</v>
      </c>
      <c r="BH1017" s="183">
        <f t="shared" si="147"/>
        <v>2.7222381612668212E-4</v>
      </c>
      <c r="BI1017" s="184" t="str">
        <f t="shared" si="148"/>
        <v/>
      </c>
      <c r="BJ1017" s="184" t="str">
        <f t="shared" si="144"/>
        <v/>
      </c>
    </row>
    <row r="1018" spans="3:62" ht="20.100000000000001" customHeight="1" x14ac:dyDescent="0.25">
      <c r="C1018" s="12"/>
      <c r="E1018" s="141"/>
      <c r="F1018" s="141"/>
      <c r="P1018" s="156"/>
      <c r="R1018" s="174"/>
      <c r="S1018" s="174"/>
      <c r="W1018" s="175"/>
      <c r="X1018" s="173"/>
      <c r="AC1018" s="156">
        <v>289</v>
      </c>
      <c r="AD1018" s="150">
        <f t="shared" si="135"/>
        <v>-2.8440000000000003</v>
      </c>
      <c r="AE1018" s="174">
        <f t="shared" si="136"/>
        <v>6.9911757436980134E-3</v>
      </c>
      <c r="AF1018" s="174">
        <f t="shared" si="137"/>
        <v>2.2275523956614353E-3</v>
      </c>
      <c r="AG1018" s="150">
        <f t="shared" si="142"/>
        <v>6.9911757436980134E-3</v>
      </c>
      <c r="AH1018" s="150" t="str">
        <f t="shared" si="143"/>
        <v/>
      </c>
      <c r="AI1018" s="150" t="str">
        <f t="shared" si="138"/>
        <v/>
      </c>
      <c r="AJ1018" s="173">
        <f t="shared" si="139"/>
        <v>0</v>
      </c>
      <c r="AK1018" s="173" t="str">
        <f t="shared" si="140"/>
        <v/>
      </c>
      <c r="AL1018" s="173" t="str">
        <f t="shared" si="141"/>
        <v/>
      </c>
      <c r="AM1018" s="173"/>
      <c r="AN1018" s="173"/>
      <c r="AO1018" s="173"/>
      <c r="AP1018" s="173"/>
      <c r="AQ1018" s="173"/>
      <c r="AR1018" s="173"/>
      <c r="AS1018" s="173"/>
      <c r="AT1018" s="153"/>
      <c r="AU1018" s="154"/>
      <c r="AV1018" s="153"/>
      <c r="AW1018" s="177"/>
      <c r="AX1018" s="178"/>
      <c r="AY1018" s="179"/>
      <c r="AZ1018" s="179"/>
      <c r="BA1018" s="180"/>
      <c r="BB1018" s="180"/>
      <c r="BC1018" s="155"/>
      <c r="BE1018" s="156">
        <v>266</v>
      </c>
      <c r="BF1018" s="181">
        <f t="shared" si="145"/>
        <v>1.6959999999999933</v>
      </c>
      <c r="BG1018" s="182">
        <f t="shared" si="146"/>
        <v>0.974739191494156</v>
      </c>
      <c r="BH1018" s="183">
        <f t="shared" si="147"/>
        <v>2.7392615081966998E-4</v>
      </c>
      <c r="BI1018" s="184" t="str">
        <f t="shared" si="148"/>
        <v/>
      </c>
      <c r="BJ1018" s="184" t="str">
        <f t="shared" si="144"/>
        <v/>
      </c>
    </row>
    <row r="1019" spans="3:62" ht="20.100000000000001" customHeight="1" x14ac:dyDescent="0.25">
      <c r="C1019" s="12"/>
      <c r="E1019" s="141"/>
      <c r="F1019" s="141"/>
      <c r="P1019" s="156"/>
      <c r="R1019" s="174"/>
      <c r="S1019" s="174"/>
      <c r="W1019" s="175"/>
      <c r="X1019" s="173"/>
      <c r="AC1019" s="156">
        <v>290</v>
      </c>
      <c r="AD1019" s="150">
        <f t="shared" si="135"/>
        <v>-2.84</v>
      </c>
      <c r="AE1019" s="174">
        <f t="shared" si="136"/>
        <v>7.0711048860194487E-3</v>
      </c>
      <c r="AF1019" s="174">
        <f t="shared" si="137"/>
        <v>2.2556766915423207E-3</v>
      </c>
      <c r="AG1019" s="150">
        <f t="shared" si="142"/>
        <v>7.0711048860194487E-3</v>
      </c>
      <c r="AH1019" s="150" t="str">
        <f t="shared" si="143"/>
        <v/>
      </c>
      <c r="AI1019" s="150" t="str">
        <f t="shared" si="138"/>
        <v/>
      </c>
      <c r="AJ1019" s="173">
        <f t="shared" si="139"/>
        <v>0</v>
      </c>
      <c r="AK1019" s="173" t="str">
        <f t="shared" si="140"/>
        <v/>
      </c>
      <c r="AL1019" s="173" t="str">
        <f t="shared" si="141"/>
        <v/>
      </c>
      <c r="AM1019" s="173"/>
      <c r="AN1019" s="173"/>
      <c r="AO1019" s="173"/>
      <c r="AP1019" s="173"/>
      <c r="AQ1019" s="173"/>
      <c r="AR1019" s="173"/>
      <c r="AS1019" s="173"/>
      <c r="AT1019" s="153"/>
      <c r="AU1019" s="154"/>
      <c r="AV1019" s="153"/>
      <c r="AW1019" s="177"/>
      <c r="AX1019" s="178"/>
      <c r="AY1019" s="179"/>
      <c r="AZ1019" s="179"/>
      <c r="BA1019" s="180"/>
      <c r="BB1019" s="180"/>
      <c r="BC1019" s="155"/>
      <c r="BE1019" s="156">
        <v>267</v>
      </c>
      <c r="BF1019" s="181">
        <f t="shared" si="145"/>
        <v>1.7023999999999933</v>
      </c>
      <c r="BG1019" s="182">
        <f t="shared" si="146"/>
        <v>0.97446526534333633</v>
      </c>
      <c r="BH1019" s="183">
        <f t="shared" si="147"/>
        <v>2.7562935530400789E-4</v>
      </c>
      <c r="BI1019" s="184" t="str">
        <f t="shared" si="148"/>
        <v/>
      </c>
      <c r="BJ1019" s="184" t="str">
        <f t="shared" si="144"/>
        <v/>
      </c>
    </row>
    <row r="1020" spans="3:62" ht="20.100000000000001" customHeight="1" x14ac:dyDescent="0.25">
      <c r="C1020" s="12"/>
      <c r="E1020" s="141"/>
      <c r="F1020" s="141"/>
      <c r="P1020" s="156"/>
      <c r="R1020" s="174"/>
      <c r="S1020" s="174"/>
      <c r="W1020" s="175"/>
      <c r="X1020" s="173"/>
      <c r="AC1020" s="156">
        <v>291</v>
      </c>
      <c r="AD1020" s="150">
        <f t="shared" si="135"/>
        <v>-2.8360000000000003</v>
      </c>
      <c r="AE1020" s="174">
        <f t="shared" si="136"/>
        <v>7.1518334168855441E-3</v>
      </c>
      <c r="AF1020" s="174">
        <f t="shared" si="137"/>
        <v>2.2841223005993999E-3</v>
      </c>
      <c r="AG1020" s="150">
        <f t="shared" si="142"/>
        <v>7.1518334168855441E-3</v>
      </c>
      <c r="AH1020" s="150" t="str">
        <f t="shared" si="143"/>
        <v/>
      </c>
      <c r="AI1020" s="150" t="str">
        <f t="shared" si="138"/>
        <v/>
      </c>
      <c r="AJ1020" s="173">
        <f t="shared" si="139"/>
        <v>0</v>
      </c>
      <c r="AK1020" s="173" t="str">
        <f t="shared" si="140"/>
        <v/>
      </c>
      <c r="AL1020" s="173" t="str">
        <f t="shared" si="141"/>
        <v/>
      </c>
      <c r="AM1020" s="173"/>
      <c r="AN1020" s="173"/>
      <c r="AO1020" s="173"/>
      <c r="AP1020" s="173"/>
      <c r="AQ1020" s="173"/>
      <c r="AR1020" s="173"/>
      <c r="AS1020" s="173"/>
      <c r="AT1020" s="153"/>
      <c r="AU1020" s="154"/>
      <c r="AV1020" s="153"/>
      <c r="AW1020" s="177"/>
      <c r="AX1020" s="178"/>
      <c r="AY1020" s="179"/>
      <c r="AZ1020" s="179"/>
      <c r="BA1020" s="180"/>
      <c r="BB1020" s="180"/>
      <c r="BC1020" s="155"/>
      <c r="BE1020" s="156">
        <v>268</v>
      </c>
      <c r="BF1020" s="181">
        <f t="shared" si="145"/>
        <v>1.7087999999999932</v>
      </c>
      <c r="BG1020" s="182">
        <f t="shared" si="146"/>
        <v>0.97418963598803232</v>
      </c>
      <c r="BH1020" s="183">
        <f t="shared" si="147"/>
        <v>2.7733338747959468E-4</v>
      </c>
      <c r="BI1020" s="184" t="str">
        <f t="shared" si="148"/>
        <v/>
      </c>
      <c r="BJ1020" s="184" t="str">
        <f t="shared" si="144"/>
        <v/>
      </c>
    </row>
    <row r="1021" spans="3:62" ht="20.100000000000001" customHeight="1" x14ac:dyDescent="0.25">
      <c r="C1021" s="12"/>
      <c r="E1021" s="141"/>
      <c r="F1021" s="141"/>
      <c r="P1021" s="156"/>
      <c r="R1021" s="174"/>
      <c r="S1021" s="174"/>
      <c r="W1021" s="175"/>
      <c r="X1021" s="173"/>
      <c r="AC1021" s="156">
        <v>292</v>
      </c>
      <c r="AD1021" s="150">
        <f t="shared" si="135"/>
        <v>-2.8319999999999999</v>
      </c>
      <c r="AE1021" s="174">
        <f t="shared" si="136"/>
        <v>7.2333678646196876E-3</v>
      </c>
      <c r="AF1021" s="174">
        <f t="shared" si="137"/>
        <v>2.3128924334316482E-3</v>
      </c>
      <c r="AG1021" s="150">
        <f t="shared" si="142"/>
        <v>7.2333678646196876E-3</v>
      </c>
      <c r="AH1021" s="150" t="str">
        <f t="shared" si="143"/>
        <v/>
      </c>
      <c r="AI1021" s="150" t="str">
        <f t="shared" si="138"/>
        <v/>
      </c>
      <c r="AJ1021" s="173">
        <f t="shared" si="139"/>
        <v>0</v>
      </c>
      <c r="AK1021" s="173" t="str">
        <f t="shared" si="140"/>
        <v/>
      </c>
      <c r="AL1021" s="173" t="str">
        <f t="shared" si="141"/>
        <v/>
      </c>
      <c r="AM1021" s="173"/>
      <c r="AN1021" s="173"/>
      <c r="AO1021" s="173"/>
      <c r="AP1021" s="173"/>
      <c r="AQ1021" s="173"/>
      <c r="AR1021" s="173"/>
      <c r="AS1021" s="173"/>
      <c r="AT1021" s="153"/>
      <c r="AU1021" s="154"/>
      <c r="AV1021" s="153"/>
      <c r="AW1021" s="177"/>
      <c r="AX1021" s="178"/>
      <c r="AY1021" s="179"/>
      <c r="AZ1021" s="179"/>
      <c r="BA1021" s="180"/>
      <c r="BB1021" s="180"/>
      <c r="BC1021" s="155"/>
      <c r="BE1021" s="156">
        <v>269</v>
      </c>
      <c r="BF1021" s="181">
        <f t="shared" si="145"/>
        <v>1.7151999999999932</v>
      </c>
      <c r="BG1021" s="182">
        <f t="shared" si="146"/>
        <v>0.97391230260055273</v>
      </c>
      <c r="BH1021" s="183">
        <f t="shared" si="147"/>
        <v>2.7903820542984903E-4</v>
      </c>
      <c r="BI1021" s="184" t="str">
        <f t="shared" si="148"/>
        <v/>
      </c>
      <c r="BJ1021" s="184" t="str">
        <f t="shared" si="144"/>
        <v/>
      </c>
    </row>
    <row r="1022" spans="3:62" ht="20.100000000000001" customHeight="1" x14ac:dyDescent="0.25">
      <c r="C1022" s="12"/>
      <c r="E1022" s="141"/>
      <c r="F1022" s="141"/>
      <c r="P1022" s="156"/>
      <c r="R1022" s="174"/>
      <c r="S1022" s="174"/>
      <c r="W1022" s="175"/>
      <c r="X1022" s="173"/>
      <c r="AC1022" s="156">
        <v>293</v>
      </c>
      <c r="AD1022" s="150">
        <f t="shared" si="135"/>
        <v>-2.8280000000000003</v>
      </c>
      <c r="AE1022" s="174">
        <f t="shared" si="136"/>
        <v>7.3157147931199405E-3</v>
      </c>
      <c r="AF1022" s="174">
        <f t="shared" si="137"/>
        <v>2.3419903268224666E-3</v>
      </c>
      <c r="AG1022" s="150">
        <f t="shared" si="142"/>
        <v>7.3157147931199405E-3</v>
      </c>
      <c r="AH1022" s="150" t="str">
        <f t="shared" si="143"/>
        <v/>
      </c>
      <c r="AI1022" s="150" t="str">
        <f t="shared" si="138"/>
        <v/>
      </c>
      <c r="AJ1022" s="173">
        <f t="shared" si="139"/>
        <v>0</v>
      </c>
      <c r="AK1022" s="173" t="str">
        <f t="shared" si="140"/>
        <v/>
      </c>
      <c r="AL1022" s="173" t="str">
        <f t="shared" si="141"/>
        <v/>
      </c>
      <c r="AM1022" s="173"/>
      <c r="AN1022" s="173"/>
      <c r="AO1022" s="173"/>
      <c r="AP1022" s="173"/>
      <c r="AQ1022" s="173"/>
      <c r="AR1022" s="173"/>
      <c r="AS1022" s="173"/>
      <c r="AT1022" s="153"/>
      <c r="AU1022" s="154"/>
      <c r="AV1022" s="153"/>
      <c r="AW1022" s="177"/>
      <c r="AX1022" s="178"/>
      <c r="AY1022" s="179"/>
      <c r="AZ1022" s="179"/>
      <c r="BA1022" s="180"/>
      <c r="BB1022" s="180"/>
      <c r="BC1022" s="155"/>
      <c r="BE1022" s="156">
        <v>270</v>
      </c>
      <c r="BF1022" s="181">
        <f t="shared" si="145"/>
        <v>1.7215999999999931</v>
      </c>
      <c r="BG1022" s="182">
        <f t="shared" si="146"/>
        <v>0.97363326439512288</v>
      </c>
      <c r="BH1022" s="183">
        <f t="shared" si="147"/>
        <v>2.8074376742237561E-4</v>
      </c>
      <c r="BI1022" s="184" t="str">
        <f t="shared" si="148"/>
        <v/>
      </c>
      <c r="BJ1022" s="184" t="str">
        <f t="shared" si="144"/>
        <v/>
      </c>
    </row>
    <row r="1023" spans="3:62" ht="20.100000000000001" customHeight="1" x14ac:dyDescent="0.25">
      <c r="C1023" s="12"/>
      <c r="E1023" s="141"/>
      <c r="F1023" s="141"/>
      <c r="P1023" s="156"/>
      <c r="R1023" s="174"/>
      <c r="S1023" s="174"/>
      <c r="W1023" s="175"/>
      <c r="X1023" s="173"/>
      <c r="AC1023" s="156">
        <v>294</v>
      </c>
      <c r="AD1023" s="150">
        <f t="shared" si="135"/>
        <v>-2.8239999999999998</v>
      </c>
      <c r="AE1023" s="174">
        <f t="shared" si="136"/>
        <v>7.3988808018422966E-3</v>
      </c>
      <c r="AF1023" s="174">
        <f t="shared" si="137"/>
        <v>2.3714192438819936E-3</v>
      </c>
      <c r="AG1023" s="150">
        <f t="shared" si="142"/>
        <v>7.3988808018422966E-3</v>
      </c>
      <c r="AH1023" s="150" t="str">
        <f t="shared" si="143"/>
        <v/>
      </c>
      <c r="AI1023" s="150" t="str">
        <f t="shared" si="138"/>
        <v/>
      </c>
      <c r="AJ1023" s="173">
        <f t="shared" si="139"/>
        <v>0</v>
      </c>
      <c r="AK1023" s="173" t="str">
        <f t="shared" si="140"/>
        <v/>
      </c>
      <c r="AL1023" s="173" t="str">
        <f t="shared" si="141"/>
        <v/>
      </c>
      <c r="AM1023" s="173"/>
      <c r="AN1023" s="173"/>
      <c r="AO1023" s="173"/>
      <c r="AP1023" s="173"/>
      <c r="AQ1023" s="173"/>
      <c r="AR1023" s="173"/>
      <c r="AS1023" s="173"/>
      <c r="AT1023" s="153"/>
      <c r="AU1023" s="154"/>
      <c r="AV1023" s="153"/>
      <c r="AW1023" s="177"/>
      <c r="AX1023" s="178"/>
      <c r="AY1023" s="179"/>
      <c r="AZ1023" s="179"/>
      <c r="BA1023" s="180"/>
      <c r="BB1023" s="180"/>
      <c r="BC1023" s="155"/>
      <c r="BE1023" s="156">
        <v>271</v>
      </c>
      <c r="BF1023" s="181">
        <f t="shared" si="145"/>
        <v>1.7279999999999931</v>
      </c>
      <c r="BG1023" s="182">
        <f t="shared" si="146"/>
        <v>0.9733525206277005</v>
      </c>
      <c r="BH1023" s="183">
        <f t="shared" si="147"/>
        <v>2.8245003190852103E-4</v>
      </c>
      <c r="BI1023" s="184" t="str">
        <f t="shared" si="148"/>
        <v/>
      </c>
      <c r="BJ1023" s="184" t="str">
        <f t="shared" si="144"/>
        <v/>
      </c>
    </row>
    <row r="1024" spans="3:62" ht="20.100000000000001" customHeight="1" x14ac:dyDescent="0.25">
      <c r="C1024" s="12"/>
      <c r="E1024" s="141"/>
      <c r="F1024" s="141"/>
      <c r="P1024" s="156"/>
      <c r="R1024" s="174"/>
      <c r="S1024" s="174"/>
      <c r="W1024" s="175"/>
      <c r="X1024" s="173"/>
      <c r="AC1024" s="156">
        <v>295</v>
      </c>
      <c r="AD1024" s="150">
        <f t="shared" si="135"/>
        <v>-2.8200000000000003</v>
      </c>
      <c r="AE1024" s="174">
        <f t="shared" si="136"/>
        <v>7.4828725257805526E-3</v>
      </c>
      <c r="AF1024" s="174">
        <f t="shared" si="137"/>
        <v>2.4011824741892464E-3</v>
      </c>
      <c r="AG1024" s="150">
        <f t="shared" si="142"/>
        <v>7.4828725257805526E-3</v>
      </c>
      <c r="AH1024" s="150" t="str">
        <f t="shared" si="143"/>
        <v/>
      </c>
      <c r="AI1024" s="150" t="str">
        <f t="shared" si="138"/>
        <v/>
      </c>
      <c r="AJ1024" s="173">
        <f t="shared" si="139"/>
        <v>0</v>
      </c>
      <c r="AK1024" s="173" t="str">
        <f t="shared" si="140"/>
        <v/>
      </c>
      <c r="AL1024" s="173" t="str">
        <f t="shared" si="141"/>
        <v/>
      </c>
      <c r="AM1024" s="173"/>
      <c r="AN1024" s="173"/>
      <c r="AO1024" s="173"/>
      <c r="AP1024" s="173"/>
      <c r="AQ1024" s="173"/>
      <c r="AR1024" s="173"/>
      <c r="AS1024" s="173"/>
      <c r="AT1024" s="153"/>
      <c r="AU1024" s="154"/>
      <c r="AV1024" s="153"/>
      <c r="AW1024" s="177"/>
      <c r="AX1024" s="178"/>
      <c r="AY1024" s="179"/>
      <c r="AZ1024" s="179"/>
      <c r="BA1024" s="180"/>
      <c r="BB1024" s="180"/>
      <c r="BC1024" s="155"/>
      <c r="BE1024" s="156">
        <v>272</v>
      </c>
      <c r="BF1024" s="181">
        <f t="shared" si="145"/>
        <v>1.7343999999999931</v>
      </c>
      <c r="BG1024" s="182">
        <f t="shared" si="146"/>
        <v>0.97307007059579198</v>
      </c>
      <c r="BH1024" s="183">
        <f t="shared" si="147"/>
        <v>2.84156957524484E-4</v>
      </c>
      <c r="BI1024" s="184" t="str">
        <f t="shared" si="148"/>
        <v/>
      </c>
      <c r="BJ1024" s="184" t="str">
        <f t="shared" si="144"/>
        <v/>
      </c>
    </row>
    <row r="1025" spans="3:62" ht="20.100000000000001" customHeight="1" x14ac:dyDescent="0.25">
      <c r="C1025" s="12"/>
      <c r="E1025" s="141"/>
      <c r="F1025" s="141"/>
      <c r="P1025" s="156"/>
      <c r="R1025" s="174"/>
      <c r="S1025" s="174"/>
      <c r="W1025" s="175"/>
      <c r="X1025" s="173"/>
      <c r="AC1025" s="156">
        <v>296</v>
      </c>
      <c r="AD1025" s="150">
        <f t="shared" si="135"/>
        <v>-2.8159999999999998</v>
      </c>
      <c r="AE1025" s="174">
        <f t="shared" si="136"/>
        <v>7.5676966354434258E-3</v>
      </c>
      <c r="AF1025" s="174">
        <f t="shared" si="137"/>
        <v>2.4312833339342915E-3</v>
      </c>
      <c r="AG1025" s="150">
        <f t="shared" si="142"/>
        <v>7.5676966354434258E-3</v>
      </c>
      <c r="AH1025" s="150" t="str">
        <f t="shared" si="143"/>
        <v/>
      </c>
      <c r="AI1025" s="150" t="str">
        <f t="shared" si="138"/>
        <v/>
      </c>
      <c r="AJ1025" s="173">
        <f t="shared" si="139"/>
        <v>0</v>
      </c>
      <c r="AK1025" s="173" t="str">
        <f t="shared" si="140"/>
        <v/>
      </c>
      <c r="AL1025" s="173" t="str">
        <f t="shared" si="141"/>
        <v/>
      </c>
      <c r="AM1025" s="173"/>
      <c r="AN1025" s="173"/>
      <c r="AO1025" s="173"/>
      <c r="AP1025" s="173"/>
      <c r="AQ1025" s="173"/>
      <c r="AR1025" s="173"/>
      <c r="AS1025" s="173"/>
      <c r="AT1025" s="153"/>
      <c r="AU1025" s="154"/>
      <c r="AV1025" s="153"/>
      <c r="AW1025" s="177"/>
      <c r="AX1025" s="178"/>
      <c r="AY1025" s="179"/>
      <c r="AZ1025" s="179"/>
      <c r="BA1025" s="180"/>
      <c r="BB1025" s="180"/>
      <c r="BC1025" s="155"/>
      <c r="BE1025" s="156">
        <v>273</v>
      </c>
      <c r="BF1025" s="181">
        <f t="shared" si="145"/>
        <v>1.740799999999993</v>
      </c>
      <c r="BG1025" s="182">
        <f t="shared" si="146"/>
        <v>0.9727859136382675</v>
      </c>
      <c r="BH1025" s="183">
        <f t="shared" si="147"/>
        <v>2.8586450309098232E-4</v>
      </c>
      <c r="BI1025" s="184" t="str">
        <f t="shared" si="148"/>
        <v/>
      </c>
      <c r="BJ1025" s="184" t="str">
        <f t="shared" si="144"/>
        <v/>
      </c>
    </row>
    <row r="1026" spans="3:62" ht="20.100000000000001" customHeight="1" x14ac:dyDescent="0.25">
      <c r="C1026" s="12"/>
      <c r="E1026" s="141"/>
      <c r="F1026" s="141"/>
      <c r="P1026" s="156"/>
      <c r="R1026" s="174"/>
      <c r="S1026" s="174"/>
      <c r="W1026" s="175"/>
      <c r="X1026" s="173"/>
      <c r="AC1026" s="156">
        <v>297</v>
      </c>
      <c r="AD1026" s="150">
        <f t="shared" si="135"/>
        <v>-2.8120000000000003</v>
      </c>
      <c r="AE1026" s="174">
        <f t="shared" si="136"/>
        <v>7.6533598368282241E-3</v>
      </c>
      <c r="AF1026" s="174">
        <f t="shared" si="137"/>
        <v>2.4617251660601809E-3</v>
      </c>
      <c r="AG1026" s="150">
        <f t="shared" si="142"/>
        <v>7.6533598368282241E-3</v>
      </c>
      <c r="AH1026" s="150" t="str">
        <f t="shared" si="143"/>
        <v/>
      </c>
      <c r="AI1026" s="150" t="str">
        <f t="shared" si="138"/>
        <v/>
      </c>
      <c r="AJ1026" s="173">
        <f t="shared" si="139"/>
        <v>0</v>
      </c>
      <c r="AK1026" s="173" t="str">
        <f t="shared" si="140"/>
        <v/>
      </c>
      <c r="AL1026" s="173" t="str">
        <f t="shared" si="141"/>
        <v/>
      </c>
      <c r="AM1026" s="173"/>
      <c r="AN1026" s="173"/>
      <c r="AO1026" s="173"/>
      <c r="AP1026" s="173"/>
      <c r="AQ1026" s="173"/>
      <c r="AR1026" s="173"/>
      <c r="AS1026" s="173"/>
      <c r="AT1026" s="153"/>
      <c r="AU1026" s="154"/>
      <c r="AV1026" s="153"/>
      <c r="AW1026" s="177"/>
      <c r="AX1026" s="178"/>
      <c r="AY1026" s="179"/>
      <c r="AZ1026" s="179"/>
      <c r="BA1026" s="180"/>
      <c r="BB1026" s="180"/>
      <c r="BC1026" s="155"/>
      <c r="BE1026" s="156">
        <v>274</v>
      </c>
      <c r="BF1026" s="181">
        <f t="shared" si="145"/>
        <v>1.747199999999993</v>
      </c>
      <c r="BG1026" s="182">
        <f t="shared" si="146"/>
        <v>0.97250004913517651</v>
      </c>
      <c r="BH1026" s="183">
        <f t="shared" si="147"/>
        <v>2.8757262761458513E-4</v>
      </c>
      <c r="BI1026" s="184" t="str">
        <f t="shared" si="148"/>
        <v/>
      </c>
      <c r="BJ1026" s="184" t="str">
        <f t="shared" si="144"/>
        <v/>
      </c>
    </row>
    <row r="1027" spans="3:62" ht="20.100000000000001" customHeight="1" x14ac:dyDescent="0.25">
      <c r="C1027" s="12"/>
      <c r="E1027" s="141"/>
      <c r="F1027" s="141"/>
      <c r="P1027" s="156"/>
      <c r="R1027" s="174"/>
      <c r="S1027" s="174"/>
      <c r="W1027" s="175"/>
      <c r="X1027" s="173"/>
      <c r="AC1027" s="156">
        <v>298</v>
      </c>
      <c r="AD1027" s="150">
        <f t="shared" si="135"/>
        <v>-2.8079999999999998</v>
      </c>
      <c r="AE1027" s="174">
        <f t="shared" si="136"/>
        <v>7.739868871391698E-3</v>
      </c>
      <c r="AF1027" s="174">
        <f t="shared" si="137"/>
        <v>2.4925113404049141E-3</v>
      </c>
      <c r="AG1027" s="150">
        <f t="shared" si="142"/>
        <v>7.739868871391698E-3</v>
      </c>
      <c r="AH1027" s="150" t="str">
        <f t="shared" si="143"/>
        <v/>
      </c>
      <c r="AI1027" s="150" t="str">
        <f t="shared" si="138"/>
        <v/>
      </c>
      <c r="AJ1027" s="173">
        <f t="shared" si="139"/>
        <v>0</v>
      </c>
      <c r="AK1027" s="173" t="str">
        <f t="shared" si="140"/>
        <v/>
      </c>
      <c r="AL1027" s="173" t="str">
        <f t="shared" si="141"/>
        <v/>
      </c>
      <c r="AM1027" s="173"/>
      <c r="AN1027" s="173"/>
      <c r="AO1027" s="173"/>
      <c r="AP1027" s="173"/>
      <c r="AQ1027" s="173"/>
      <c r="AR1027" s="173"/>
      <c r="AS1027" s="173"/>
      <c r="AT1027" s="153"/>
      <c r="AU1027" s="154"/>
      <c r="AV1027" s="153"/>
      <c r="AW1027" s="177"/>
      <c r="AX1027" s="178"/>
      <c r="AY1027" s="179"/>
      <c r="AZ1027" s="179"/>
      <c r="BA1027" s="180"/>
      <c r="BB1027" s="180"/>
      <c r="BC1027" s="155"/>
      <c r="BE1027" s="156">
        <v>275</v>
      </c>
      <c r="BF1027" s="181">
        <f t="shared" si="145"/>
        <v>1.7535999999999929</v>
      </c>
      <c r="BG1027" s="182">
        <f t="shared" si="146"/>
        <v>0.97221247650756193</v>
      </c>
      <c r="BH1027" s="183">
        <f t="shared" si="147"/>
        <v>2.8928129028649163E-4</v>
      </c>
      <c r="BI1027" s="184" t="str">
        <f t="shared" si="148"/>
        <v/>
      </c>
      <c r="BJ1027" s="184" t="str">
        <f t="shared" si="144"/>
        <v/>
      </c>
    </row>
    <row r="1028" spans="3:62" ht="20.100000000000001" customHeight="1" x14ac:dyDescent="0.25">
      <c r="C1028" s="12"/>
      <c r="E1028" s="141"/>
      <c r="F1028" s="141"/>
      <c r="P1028" s="156"/>
      <c r="R1028" s="174"/>
      <c r="S1028" s="174"/>
      <c r="W1028" s="175"/>
      <c r="X1028" s="173"/>
      <c r="AC1028" s="156">
        <v>299</v>
      </c>
      <c r="AD1028" s="150">
        <f t="shared" si="135"/>
        <v>-2.8040000000000003</v>
      </c>
      <c r="AE1028" s="174">
        <f t="shared" si="136"/>
        <v>7.8272305160173687E-3</v>
      </c>
      <c r="AF1028" s="174">
        <f t="shared" si="137"/>
        <v>2.5236452538431571E-3</v>
      </c>
      <c r="AG1028" s="150">
        <f t="shared" si="142"/>
        <v>7.8272305160173687E-3</v>
      </c>
      <c r="AH1028" s="150" t="str">
        <f t="shared" si="143"/>
        <v/>
      </c>
      <c r="AI1028" s="150" t="str">
        <f t="shared" si="138"/>
        <v/>
      </c>
      <c r="AJ1028" s="173">
        <f t="shared" si="139"/>
        <v>0</v>
      </c>
      <c r="AK1028" s="173" t="str">
        <f t="shared" si="140"/>
        <v/>
      </c>
      <c r="AL1028" s="173" t="str">
        <f t="shared" si="141"/>
        <v/>
      </c>
      <c r="AM1028" s="173"/>
      <c r="AN1028" s="173"/>
      <c r="AO1028" s="173"/>
      <c r="AP1028" s="173"/>
      <c r="AQ1028" s="173"/>
      <c r="AR1028" s="173"/>
      <c r="AS1028" s="173"/>
      <c r="AT1028" s="153"/>
      <c r="AU1028" s="154"/>
      <c r="AV1028" s="153"/>
      <c r="AW1028" s="177"/>
      <c r="AX1028" s="178"/>
      <c r="AY1028" s="179"/>
      <c r="AZ1028" s="179"/>
      <c r="BA1028" s="180"/>
      <c r="BB1028" s="180"/>
      <c r="BC1028" s="155"/>
      <c r="BE1028" s="156">
        <v>276</v>
      </c>
      <c r="BF1028" s="181">
        <f t="shared" si="145"/>
        <v>1.7599999999999929</v>
      </c>
      <c r="BG1028" s="182">
        <f t="shared" si="146"/>
        <v>0.97192319521727544</v>
      </c>
      <c r="BH1028" s="183">
        <f t="shared" si="147"/>
        <v>2.9099045048475158E-4</v>
      </c>
      <c r="BI1028" s="184" t="str">
        <f t="shared" si="148"/>
        <v/>
      </c>
      <c r="BJ1028" s="184" t="str">
        <f t="shared" si="144"/>
        <v/>
      </c>
    </row>
    <row r="1029" spans="3:62" ht="20.100000000000001" customHeight="1" x14ac:dyDescent="0.25">
      <c r="C1029" s="12"/>
      <c r="E1029" s="141"/>
      <c r="F1029" s="141"/>
      <c r="P1029" s="156"/>
      <c r="R1029" s="174"/>
      <c r="S1029" s="174"/>
      <c r="W1029" s="175"/>
      <c r="X1029" s="173"/>
      <c r="AC1029" s="156">
        <v>300</v>
      </c>
      <c r="AD1029" s="150">
        <f t="shared" si="135"/>
        <v>-2.8</v>
      </c>
      <c r="AE1029" s="174">
        <f t="shared" si="136"/>
        <v>7.9154515829799686E-3</v>
      </c>
      <c r="AF1029" s="174">
        <f t="shared" si="137"/>
        <v>2.5551303304279312E-3</v>
      </c>
      <c r="AG1029" s="150">
        <f t="shared" si="142"/>
        <v>7.9154515829799686E-3</v>
      </c>
      <c r="AH1029" s="150" t="str">
        <f t="shared" si="143"/>
        <v/>
      </c>
      <c r="AI1029" s="150" t="str">
        <f t="shared" si="138"/>
        <v/>
      </c>
      <c r="AJ1029" s="173">
        <f t="shared" si="139"/>
        <v>0</v>
      </c>
      <c r="AK1029" s="173" t="str">
        <f t="shared" si="140"/>
        <v/>
      </c>
      <c r="AL1029" s="173" t="str">
        <f t="shared" si="141"/>
        <v/>
      </c>
      <c r="AM1029" s="173"/>
      <c r="AN1029" s="173"/>
      <c r="AO1029" s="173"/>
      <c r="AP1029" s="173"/>
      <c r="AQ1029" s="173"/>
      <c r="AR1029" s="173"/>
      <c r="AS1029" s="173"/>
      <c r="AT1029" s="153"/>
      <c r="AU1029" s="154"/>
      <c r="AV1029" s="153"/>
      <c r="AW1029" s="177"/>
      <c r="AX1029" s="178"/>
      <c r="AY1029" s="179"/>
      <c r="AZ1029" s="179"/>
      <c r="BA1029" s="180"/>
      <c r="BB1029" s="180"/>
      <c r="BC1029" s="155"/>
      <c r="BE1029" s="156">
        <v>277</v>
      </c>
      <c r="BF1029" s="181">
        <f t="shared" si="145"/>
        <v>1.7663999999999929</v>
      </c>
      <c r="BG1029" s="182">
        <f t="shared" si="146"/>
        <v>0.97163220476679069</v>
      </c>
      <c r="BH1029" s="183">
        <f t="shared" si="147"/>
        <v>2.9270006777259994E-4</v>
      </c>
      <c r="BI1029" s="184" t="str">
        <f t="shared" si="148"/>
        <v/>
      </c>
      <c r="BJ1029" s="184" t="str">
        <f t="shared" si="144"/>
        <v/>
      </c>
    </row>
    <row r="1030" spans="3:62" ht="20.100000000000001" customHeight="1" x14ac:dyDescent="0.25">
      <c r="C1030" s="12"/>
      <c r="E1030" s="141"/>
      <c r="F1030" s="141"/>
      <c r="P1030" s="156"/>
      <c r="R1030" s="174"/>
      <c r="S1030" s="174"/>
      <c r="W1030" s="175"/>
      <c r="X1030" s="173"/>
      <c r="AC1030" s="156">
        <v>301</v>
      </c>
      <c r="AD1030" s="150">
        <f t="shared" si="135"/>
        <v>-2.7960000000000003</v>
      </c>
      <c r="AE1030" s="174">
        <f t="shared" si="136"/>
        <v>8.0045389199063163E-3</v>
      </c>
      <c r="AF1030" s="174">
        <f t="shared" si="137"/>
        <v>2.5869700215320475E-3</v>
      </c>
      <c r="AG1030" s="150">
        <f t="shared" si="142"/>
        <v>8.0045389199063163E-3</v>
      </c>
      <c r="AH1030" s="150" t="str">
        <f t="shared" si="143"/>
        <v/>
      </c>
      <c r="AI1030" s="150" t="str">
        <f t="shared" si="138"/>
        <v/>
      </c>
      <c r="AJ1030" s="173">
        <f t="shared" si="139"/>
        <v>0</v>
      </c>
      <c r="AK1030" s="173" t="str">
        <f t="shared" si="140"/>
        <v/>
      </c>
      <c r="AL1030" s="173" t="str">
        <f t="shared" si="141"/>
        <v/>
      </c>
      <c r="AM1030" s="173"/>
      <c r="AN1030" s="173"/>
      <c r="AO1030" s="173"/>
      <c r="AP1030" s="173"/>
      <c r="AQ1030" s="173"/>
      <c r="AR1030" s="173"/>
      <c r="AS1030" s="173"/>
      <c r="AT1030" s="153"/>
      <c r="AU1030" s="154"/>
      <c r="AV1030" s="153"/>
      <c r="AW1030" s="177"/>
      <c r="AX1030" s="178"/>
      <c r="AY1030" s="179"/>
      <c r="AZ1030" s="179"/>
      <c r="BA1030" s="180"/>
      <c r="BB1030" s="180"/>
      <c r="BC1030" s="155"/>
      <c r="BE1030" s="156">
        <v>278</v>
      </c>
      <c r="BF1030" s="181">
        <f t="shared" si="145"/>
        <v>1.7727999999999928</v>
      </c>
      <c r="BG1030" s="182">
        <f t="shared" si="146"/>
        <v>0.97133950469901809</v>
      </c>
      <c r="BH1030" s="183">
        <f t="shared" si="147"/>
        <v>2.9441010190045525E-4</v>
      </c>
      <c r="BI1030" s="184" t="str">
        <f t="shared" si="148"/>
        <v/>
      </c>
      <c r="BJ1030" s="184" t="str">
        <f t="shared" si="144"/>
        <v/>
      </c>
    </row>
    <row r="1031" spans="3:62" ht="20.100000000000001" customHeight="1" x14ac:dyDescent="0.25">
      <c r="C1031" s="12"/>
      <c r="E1031" s="141"/>
      <c r="F1031" s="141"/>
      <c r="P1031" s="156"/>
      <c r="R1031" s="174"/>
      <c r="S1031" s="174"/>
      <c r="W1031" s="175"/>
      <c r="X1031" s="173"/>
      <c r="AC1031" s="156">
        <v>302</v>
      </c>
      <c r="AD1031" s="150">
        <f t="shared" si="135"/>
        <v>-2.7919999999999998</v>
      </c>
      <c r="AE1031" s="174">
        <f t="shared" si="136"/>
        <v>8.094499409733228E-3</v>
      </c>
      <c r="AF1031" s="174">
        <f t="shared" si="137"/>
        <v>2.6191678059894813E-3</v>
      </c>
      <c r="AG1031" s="150">
        <f t="shared" si="142"/>
        <v>8.094499409733228E-3</v>
      </c>
      <c r="AH1031" s="150" t="str">
        <f t="shared" si="143"/>
        <v/>
      </c>
      <c r="AI1031" s="150" t="str">
        <f t="shared" si="138"/>
        <v/>
      </c>
      <c r="AJ1031" s="173">
        <f t="shared" si="139"/>
        <v>0</v>
      </c>
      <c r="AK1031" s="173" t="str">
        <f t="shared" si="140"/>
        <v/>
      </c>
      <c r="AL1031" s="173" t="str">
        <f t="shared" si="141"/>
        <v/>
      </c>
      <c r="AM1031" s="173"/>
      <c r="AN1031" s="173"/>
      <c r="AO1031" s="173"/>
      <c r="AP1031" s="173"/>
      <c r="AQ1031" s="173"/>
      <c r="AR1031" s="173"/>
      <c r="AS1031" s="173"/>
      <c r="AT1031" s="153"/>
      <c r="AU1031" s="154"/>
      <c r="AV1031" s="153"/>
      <c r="AW1031" s="177"/>
      <c r="AX1031" s="178"/>
      <c r="AY1031" s="179"/>
      <c r="AZ1031" s="179"/>
      <c r="BA1031" s="180"/>
      <c r="BB1031" s="180"/>
      <c r="BC1031" s="155"/>
      <c r="BE1031" s="156">
        <v>279</v>
      </c>
      <c r="BF1031" s="181">
        <f t="shared" si="145"/>
        <v>1.7791999999999928</v>
      </c>
      <c r="BG1031" s="182">
        <f t="shared" si="146"/>
        <v>0.97104509459711763</v>
      </c>
      <c r="BH1031" s="183">
        <f t="shared" si="147"/>
        <v>2.9612051280469842E-4</v>
      </c>
      <c r="BI1031" s="184" t="str">
        <f t="shared" si="148"/>
        <v/>
      </c>
      <c r="BJ1031" s="184" t="str">
        <f t="shared" si="144"/>
        <v/>
      </c>
    </row>
    <row r="1032" spans="3:62" ht="20.100000000000001" customHeight="1" x14ac:dyDescent="0.25">
      <c r="C1032" s="12"/>
      <c r="E1032" s="141"/>
      <c r="F1032" s="141"/>
      <c r="P1032" s="156"/>
      <c r="R1032" s="174"/>
      <c r="S1032" s="174"/>
      <c r="W1032" s="175"/>
      <c r="X1032" s="173"/>
      <c r="AC1032" s="156">
        <v>303</v>
      </c>
      <c r="AD1032" s="150">
        <f t="shared" si="135"/>
        <v>-2.7880000000000003</v>
      </c>
      <c r="AE1032" s="174">
        <f t="shared" si="136"/>
        <v>8.1853399706617643E-3</v>
      </c>
      <c r="AF1032" s="174">
        <f t="shared" si="137"/>
        <v>2.6517271902364845E-3</v>
      </c>
      <c r="AG1032" s="150">
        <f t="shared" si="142"/>
        <v>8.1853399706617643E-3</v>
      </c>
      <c r="AH1032" s="150" t="str">
        <f t="shared" si="143"/>
        <v/>
      </c>
      <c r="AI1032" s="150" t="str">
        <f t="shared" si="138"/>
        <v/>
      </c>
      <c r="AJ1032" s="173">
        <f t="shared" si="139"/>
        <v>0</v>
      </c>
      <c r="AK1032" s="173" t="str">
        <f t="shared" si="140"/>
        <v/>
      </c>
      <c r="AL1032" s="173" t="str">
        <f t="shared" si="141"/>
        <v/>
      </c>
      <c r="AM1032" s="173"/>
      <c r="AN1032" s="173"/>
      <c r="AO1032" s="173"/>
      <c r="AP1032" s="173"/>
      <c r="AQ1032" s="173"/>
      <c r="AR1032" s="173"/>
      <c r="AS1032" s="173"/>
      <c r="AT1032" s="153"/>
      <c r="AU1032" s="154"/>
      <c r="AV1032" s="153"/>
      <c r="AW1032" s="177"/>
      <c r="AX1032" s="178"/>
      <c r="AY1032" s="179"/>
      <c r="AZ1032" s="179"/>
      <c r="BA1032" s="180"/>
      <c r="BB1032" s="180"/>
      <c r="BC1032" s="155"/>
      <c r="BE1032" s="156">
        <v>280</v>
      </c>
      <c r="BF1032" s="181">
        <f t="shared" si="145"/>
        <v>1.7855999999999927</v>
      </c>
      <c r="BG1032" s="182">
        <f t="shared" si="146"/>
        <v>0.97074897408431293</v>
      </c>
      <c r="BH1032" s="183">
        <f t="shared" si="147"/>
        <v>2.97831260609005E-4</v>
      </c>
      <c r="BI1032" s="184" t="str">
        <f t="shared" si="148"/>
        <v/>
      </c>
      <c r="BJ1032" s="184" t="str">
        <f t="shared" si="144"/>
        <v/>
      </c>
    </row>
    <row r="1033" spans="3:62" ht="20.100000000000001" customHeight="1" x14ac:dyDescent="0.25">
      <c r="C1033" s="12"/>
      <c r="E1033" s="141"/>
      <c r="F1033" s="141"/>
      <c r="P1033" s="156"/>
      <c r="R1033" s="174"/>
      <c r="S1033" s="174"/>
      <c r="W1033" s="175"/>
      <c r="X1033" s="173"/>
      <c r="AC1033" s="156">
        <v>304</v>
      </c>
      <c r="AD1033" s="150">
        <f t="shared" si="135"/>
        <v>-2.7839999999999998</v>
      </c>
      <c r="AE1033" s="174">
        <f t="shared" si="136"/>
        <v>8.2770675561084951E-3</v>
      </c>
      <c r="AF1033" s="174">
        <f t="shared" si="137"/>
        <v>2.6846517084525724E-3</v>
      </c>
      <c r="AG1033" s="150">
        <f t="shared" si="142"/>
        <v>8.2770675561084951E-3</v>
      </c>
      <c r="AH1033" s="150" t="str">
        <f t="shared" si="143"/>
        <v/>
      </c>
      <c r="AI1033" s="150" t="str">
        <f t="shared" si="138"/>
        <v/>
      </c>
      <c r="AJ1033" s="173">
        <f t="shared" si="139"/>
        <v>0</v>
      </c>
      <c r="AK1033" s="173" t="str">
        <f t="shared" si="140"/>
        <v/>
      </c>
      <c r="AL1033" s="173" t="str">
        <f t="shared" si="141"/>
        <v/>
      </c>
      <c r="AM1033" s="173"/>
      <c r="AN1033" s="173"/>
      <c r="AO1033" s="173"/>
      <c r="AP1033" s="173"/>
      <c r="AQ1033" s="173"/>
      <c r="AR1033" s="173"/>
      <c r="AS1033" s="173"/>
      <c r="AT1033" s="153"/>
      <c r="AU1033" s="154"/>
      <c r="AV1033" s="153"/>
      <c r="AW1033" s="177"/>
      <c r="AX1033" s="178"/>
      <c r="AY1033" s="179"/>
      <c r="AZ1033" s="179"/>
      <c r="BA1033" s="180"/>
      <c r="BB1033" s="180"/>
      <c r="BC1033" s="155"/>
      <c r="BE1033" s="156">
        <v>281</v>
      </c>
      <c r="BF1033" s="181">
        <f t="shared" si="145"/>
        <v>1.7919999999999927</v>
      </c>
      <c r="BG1033" s="182">
        <f t="shared" si="146"/>
        <v>0.97045114282370393</v>
      </c>
      <c r="BH1033" s="183">
        <f t="shared" si="147"/>
        <v>2.9954230562423412E-4</v>
      </c>
      <c r="BI1033" s="184" t="str">
        <f t="shared" si="148"/>
        <v/>
      </c>
      <c r="BJ1033" s="184" t="str">
        <f t="shared" si="144"/>
        <v/>
      </c>
    </row>
    <row r="1034" spans="3:62" ht="20.100000000000001" customHeight="1" x14ac:dyDescent="0.25">
      <c r="C1034" s="12"/>
      <c r="E1034" s="141"/>
      <c r="F1034" s="141"/>
      <c r="P1034" s="156"/>
      <c r="R1034" s="174"/>
      <c r="S1034" s="174"/>
      <c r="W1034" s="175"/>
      <c r="X1034" s="173"/>
      <c r="AC1034" s="156">
        <v>305</v>
      </c>
      <c r="AD1034" s="150">
        <f t="shared" si="135"/>
        <v>-2.7800000000000002</v>
      </c>
      <c r="AE1034" s="174">
        <f t="shared" si="136"/>
        <v>8.3696891546530226E-3</v>
      </c>
      <c r="AF1034" s="174">
        <f t="shared" si="137"/>
        <v>2.7179449227012539E-3</v>
      </c>
      <c r="AG1034" s="150">
        <f t="shared" si="142"/>
        <v>8.3696891546530226E-3</v>
      </c>
      <c r="AH1034" s="150" t="str">
        <f t="shared" si="143"/>
        <v/>
      </c>
      <c r="AI1034" s="150" t="str">
        <f t="shared" si="138"/>
        <v/>
      </c>
      <c r="AJ1034" s="173">
        <f t="shared" si="139"/>
        <v>0</v>
      </c>
      <c r="AK1034" s="173" t="str">
        <f t="shared" si="140"/>
        <v/>
      </c>
      <c r="AL1034" s="173" t="str">
        <f t="shared" si="141"/>
        <v/>
      </c>
      <c r="AM1034" s="173"/>
      <c r="AN1034" s="173"/>
      <c r="AO1034" s="173"/>
      <c r="AP1034" s="173"/>
      <c r="AQ1034" s="173"/>
      <c r="AR1034" s="173"/>
      <c r="AS1034" s="173"/>
      <c r="AT1034" s="153"/>
      <c r="AU1034" s="154"/>
      <c r="AV1034" s="153"/>
      <c r="AW1034" s="177"/>
      <c r="AX1034" s="178"/>
      <c r="AY1034" s="179"/>
      <c r="AZ1034" s="179"/>
      <c r="BA1034" s="180"/>
      <c r="BB1034" s="180"/>
      <c r="BC1034" s="155"/>
      <c r="BE1034" s="156">
        <v>282</v>
      </c>
      <c r="BF1034" s="181">
        <f t="shared" si="145"/>
        <v>1.7983999999999927</v>
      </c>
      <c r="BG1034" s="182">
        <f t="shared" si="146"/>
        <v>0.97015160051807969</v>
      </c>
      <c r="BH1034" s="183">
        <f t="shared" si="147"/>
        <v>3.0125360834820647E-4</v>
      </c>
      <c r="BI1034" s="184" t="str">
        <f t="shared" si="148"/>
        <v/>
      </c>
      <c r="BJ1034" s="184" t="str">
        <f t="shared" si="144"/>
        <v/>
      </c>
    </row>
    <row r="1035" spans="3:62" ht="20.100000000000001" customHeight="1" x14ac:dyDescent="0.25">
      <c r="C1035" s="12"/>
      <c r="E1035" s="141"/>
      <c r="F1035" s="141"/>
      <c r="P1035" s="156"/>
      <c r="R1035" s="174"/>
      <c r="S1035" s="174"/>
      <c r="W1035" s="175"/>
      <c r="X1035" s="173"/>
      <c r="AC1035" s="156">
        <v>306</v>
      </c>
      <c r="AD1035" s="150">
        <f t="shared" si="135"/>
        <v>-2.7759999999999998</v>
      </c>
      <c r="AE1035" s="174">
        <f t="shared" si="136"/>
        <v>8.4632117899824232E-3</v>
      </c>
      <c r="AF1035" s="174">
        <f t="shared" si="137"/>
        <v>2.7516104230706205E-3</v>
      </c>
      <c r="AG1035" s="150">
        <f t="shared" si="142"/>
        <v>8.4632117899824232E-3</v>
      </c>
      <c r="AH1035" s="150" t="str">
        <f t="shared" si="143"/>
        <v/>
      </c>
      <c r="AI1035" s="150" t="str">
        <f t="shared" si="138"/>
        <v/>
      </c>
      <c r="AJ1035" s="173">
        <f t="shared" si="139"/>
        <v>0</v>
      </c>
      <c r="AK1035" s="173" t="str">
        <f t="shared" si="140"/>
        <v/>
      </c>
      <c r="AL1035" s="173" t="str">
        <f t="shared" si="141"/>
        <v/>
      </c>
      <c r="AM1035" s="173"/>
      <c r="AN1035" s="173"/>
      <c r="AO1035" s="173"/>
      <c r="AP1035" s="173"/>
      <c r="AQ1035" s="173"/>
      <c r="AR1035" s="173"/>
      <c r="AS1035" s="173"/>
      <c r="AT1035" s="153"/>
      <c r="AU1035" s="154"/>
      <c r="AV1035" s="153"/>
      <c r="AW1035" s="177"/>
      <c r="AX1035" s="178"/>
      <c r="AY1035" s="179"/>
      <c r="AZ1035" s="179"/>
      <c r="BA1035" s="180"/>
      <c r="BB1035" s="180"/>
      <c r="BC1035" s="155"/>
      <c r="BE1035" s="156">
        <v>283</v>
      </c>
      <c r="BF1035" s="181">
        <f t="shared" si="145"/>
        <v>1.8047999999999926</v>
      </c>
      <c r="BG1035" s="182">
        <f t="shared" si="146"/>
        <v>0.96985034690973149</v>
      </c>
      <c r="BH1035" s="183">
        <f t="shared" si="147"/>
        <v>3.0296512946648146E-4</v>
      </c>
      <c r="BI1035" s="184" t="str">
        <f t="shared" si="148"/>
        <v/>
      </c>
      <c r="BJ1035" s="184" t="str">
        <f t="shared" si="144"/>
        <v/>
      </c>
    </row>
    <row r="1036" spans="3:62" ht="20.100000000000001" customHeight="1" x14ac:dyDescent="0.25">
      <c r="C1036" s="12"/>
      <c r="E1036" s="141"/>
      <c r="F1036" s="141"/>
      <c r="P1036" s="156"/>
      <c r="R1036" s="174"/>
      <c r="S1036" s="174"/>
      <c r="W1036" s="175"/>
      <c r="X1036" s="173"/>
      <c r="AC1036" s="156">
        <v>307</v>
      </c>
      <c r="AD1036" s="150">
        <f t="shared" si="135"/>
        <v>-2.7720000000000002</v>
      </c>
      <c r="AE1036" s="174">
        <f t="shared" si="136"/>
        <v>8.5576425208319339E-3</v>
      </c>
      <c r="AF1036" s="174">
        <f t="shared" si="137"/>
        <v>2.785651827813586E-3</v>
      </c>
      <c r="AG1036" s="150">
        <f t="shared" si="142"/>
        <v>8.5576425208319339E-3</v>
      </c>
      <c r="AH1036" s="150" t="str">
        <f t="shared" si="143"/>
        <v/>
      </c>
      <c r="AI1036" s="150" t="str">
        <f t="shared" si="138"/>
        <v/>
      </c>
      <c r="AJ1036" s="173">
        <f t="shared" si="139"/>
        <v>0</v>
      </c>
      <c r="AK1036" s="173" t="str">
        <f t="shared" si="140"/>
        <v/>
      </c>
      <c r="AL1036" s="173" t="str">
        <f t="shared" si="141"/>
        <v/>
      </c>
      <c r="AM1036" s="173"/>
      <c r="AN1036" s="173"/>
      <c r="AO1036" s="173"/>
      <c r="AP1036" s="173"/>
      <c r="AQ1036" s="173"/>
      <c r="AR1036" s="173"/>
      <c r="AS1036" s="173"/>
      <c r="AT1036" s="153"/>
      <c r="AU1036" s="154"/>
      <c r="AV1036" s="153"/>
      <c r="AW1036" s="177"/>
      <c r="AX1036" s="178"/>
      <c r="AY1036" s="179"/>
      <c r="AZ1036" s="179"/>
      <c r="BA1036" s="180"/>
      <c r="BB1036" s="180"/>
      <c r="BC1036" s="155"/>
      <c r="BE1036" s="156">
        <v>284</v>
      </c>
      <c r="BF1036" s="181">
        <f t="shared" si="145"/>
        <v>1.8111999999999926</v>
      </c>
      <c r="BG1036" s="182">
        <f t="shared" si="146"/>
        <v>0.96954738178026501</v>
      </c>
      <c r="BH1036" s="183">
        <f t="shared" si="147"/>
        <v>3.0467682985235722E-4</v>
      </c>
      <c r="BI1036" s="184" t="str">
        <f t="shared" si="148"/>
        <v/>
      </c>
      <c r="BJ1036" s="184" t="str">
        <f t="shared" si="144"/>
        <v/>
      </c>
    </row>
    <row r="1037" spans="3:62" ht="20.100000000000001" customHeight="1" x14ac:dyDescent="0.25">
      <c r="C1037" s="12"/>
      <c r="E1037" s="141"/>
      <c r="F1037" s="141"/>
      <c r="P1037" s="156"/>
      <c r="R1037" s="174"/>
      <c r="S1037" s="174"/>
      <c r="W1037" s="175"/>
      <c r="X1037" s="173"/>
      <c r="AC1037" s="156">
        <v>308</v>
      </c>
      <c r="AD1037" s="150">
        <f t="shared" si="135"/>
        <v>-2.7679999999999998</v>
      </c>
      <c r="AE1037" s="174">
        <f t="shared" si="136"/>
        <v>8.6529884409224447E-3</v>
      </c>
      <c r="AF1037" s="174">
        <f t="shared" si="137"/>
        <v>2.8200727834880434E-3</v>
      </c>
      <c r="AG1037" s="150">
        <f t="shared" si="142"/>
        <v>8.6529884409224447E-3</v>
      </c>
      <c r="AH1037" s="150" t="str">
        <f t="shared" si="143"/>
        <v/>
      </c>
      <c r="AI1037" s="150" t="str">
        <f t="shared" si="138"/>
        <v/>
      </c>
      <c r="AJ1037" s="173">
        <f t="shared" si="139"/>
        <v>0</v>
      </c>
      <c r="AK1037" s="173" t="str">
        <f t="shared" si="140"/>
        <v/>
      </c>
      <c r="AL1037" s="173" t="str">
        <f t="shared" si="141"/>
        <v/>
      </c>
      <c r="AM1037" s="173"/>
      <c r="AN1037" s="173"/>
      <c r="AO1037" s="173"/>
      <c r="AP1037" s="173"/>
      <c r="AQ1037" s="173"/>
      <c r="AR1037" s="173"/>
      <c r="AS1037" s="173"/>
      <c r="AT1037" s="153"/>
      <c r="AU1037" s="154"/>
      <c r="AV1037" s="153"/>
      <c r="AW1037" s="177"/>
      <c r="AX1037" s="178"/>
      <c r="AY1037" s="179"/>
      <c r="AZ1037" s="179"/>
      <c r="BA1037" s="180"/>
      <c r="BB1037" s="180"/>
      <c r="BC1037" s="155"/>
      <c r="BE1037" s="156">
        <v>285</v>
      </c>
      <c r="BF1037" s="181">
        <f t="shared" si="145"/>
        <v>1.8175999999999926</v>
      </c>
      <c r="BG1037" s="182">
        <f t="shared" si="146"/>
        <v>0.96924270495041265</v>
      </c>
      <c r="BH1037" s="183">
        <f t="shared" si="147"/>
        <v>3.063886705669816E-4</v>
      </c>
      <c r="BI1037" s="184" t="str">
        <f t="shared" si="148"/>
        <v/>
      </c>
      <c r="BJ1037" s="184" t="str">
        <f t="shared" si="144"/>
        <v/>
      </c>
    </row>
    <row r="1038" spans="3:62" ht="20.100000000000001" customHeight="1" x14ac:dyDescent="0.25">
      <c r="C1038" s="12"/>
      <c r="E1038" s="141"/>
      <c r="F1038" s="141"/>
      <c r="P1038" s="156"/>
      <c r="R1038" s="174"/>
      <c r="S1038" s="174"/>
      <c r="W1038" s="175"/>
      <c r="X1038" s="173"/>
      <c r="AC1038" s="156">
        <v>309</v>
      </c>
      <c r="AD1038" s="150">
        <f t="shared" si="135"/>
        <v>-2.7640000000000002</v>
      </c>
      <c r="AE1038" s="174">
        <f t="shared" si="136"/>
        <v>8.7492566788941965E-3</v>
      </c>
      <c r="AF1038" s="174">
        <f t="shared" si="137"/>
        <v>2.8548769650965917E-3</v>
      </c>
      <c r="AG1038" s="150">
        <f t="shared" si="142"/>
        <v>8.7492566788941965E-3</v>
      </c>
      <c r="AH1038" s="150" t="str">
        <f t="shared" si="143"/>
        <v/>
      </c>
      <c r="AI1038" s="150" t="str">
        <f t="shared" si="138"/>
        <v/>
      </c>
      <c r="AJ1038" s="173">
        <f t="shared" si="139"/>
        <v>0</v>
      </c>
      <c r="AK1038" s="173" t="str">
        <f t="shared" si="140"/>
        <v/>
      </c>
      <c r="AL1038" s="173" t="str">
        <f t="shared" si="141"/>
        <v/>
      </c>
      <c r="AM1038" s="173"/>
      <c r="AN1038" s="173"/>
      <c r="AO1038" s="173"/>
      <c r="AP1038" s="173"/>
      <c r="AQ1038" s="173"/>
      <c r="AR1038" s="173"/>
      <c r="AS1038" s="173"/>
      <c r="AT1038" s="153"/>
      <c r="AU1038" s="154"/>
      <c r="AV1038" s="153"/>
      <c r="AW1038" s="177"/>
      <c r="AX1038" s="178"/>
      <c r="AY1038" s="179"/>
      <c r="AZ1038" s="179"/>
      <c r="BA1038" s="180"/>
      <c r="BB1038" s="180"/>
      <c r="BC1038" s="155"/>
      <c r="BE1038" s="156">
        <v>286</v>
      </c>
      <c r="BF1038" s="181">
        <f t="shared" si="145"/>
        <v>1.8239999999999925</v>
      </c>
      <c r="BG1038" s="182">
        <f t="shared" si="146"/>
        <v>0.96893631627984567</v>
      </c>
      <c r="BH1038" s="183">
        <f t="shared" si="147"/>
        <v>3.0810061285968526E-4</v>
      </c>
      <c r="BI1038" s="184" t="str">
        <f t="shared" si="148"/>
        <v/>
      </c>
      <c r="BJ1038" s="184" t="str">
        <f t="shared" si="144"/>
        <v/>
      </c>
    </row>
    <row r="1039" spans="3:62" ht="20.100000000000001" customHeight="1" x14ac:dyDescent="0.25">
      <c r="C1039" s="12"/>
      <c r="E1039" s="141"/>
      <c r="F1039" s="141"/>
      <c r="P1039" s="156"/>
      <c r="R1039" s="174"/>
      <c r="S1039" s="174"/>
      <c r="W1039" s="175"/>
      <c r="X1039" s="173"/>
      <c r="AC1039" s="156">
        <v>310</v>
      </c>
      <c r="AD1039" s="150">
        <f t="shared" si="135"/>
        <v>-2.76</v>
      </c>
      <c r="AE1039" s="174">
        <f t="shared" si="136"/>
        <v>8.8464543982372315E-3</v>
      </c>
      <c r="AF1039" s="174">
        <f t="shared" si="137"/>
        <v>2.890068076226146E-3</v>
      </c>
      <c r="AG1039" s="150">
        <f t="shared" si="142"/>
        <v>8.8464543982372315E-3</v>
      </c>
      <c r="AH1039" s="150" t="str">
        <f t="shared" si="143"/>
        <v/>
      </c>
      <c r="AI1039" s="150" t="str">
        <f t="shared" si="138"/>
        <v/>
      </c>
      <c r="AJ1039" s="173">
        <f t="shared" si="139"/>
        <v>0</v>
      </c>
      <c r="AK1039" s="173" t="str">
        <f t="shared" si="140"/>
        <v/>
      </c>
      <c r="AL1039" s="173" t="str">
        <f t="shared" si="141"/>
        <v/>
      </c>
      <c r="AM1039" s="173"/>
      <c r="AN1039" s="173"/>
      <c r="AO1039" s="173"/>
      <c r="AP1039" s="173"/>
      <c r="AQ1039" s="173"/>
      <c r="AR1039" s="173"/>
      <c r="AS1039" s="173"/>
      <c r="AT1039" s="153"/>
      <c r="AU1039" s="154"/>
      <c r="AV1039" s="153"/>
      <c r="AW1039" s="177"/>
      <c r="AX1039" s="178"/>
      <c r="AY1039" s="179"/>
      <c r="AZ1039" s="179"/>
      <c r="BA1039" s="180"/>
      <c r="BB1039" s="180"/>
      <c r="BC1039" s="155"/>
      <c r="BE1039" s="156">
        <v>287</v>
      </c>
      <c r="BF1039" s="181">
        <f t="shared" si="145"/>
        <v>1.8303999999999925</v>
      </c>
      <c r="BG1039" s="182">
        <f t="shared" si="146"/>
        <v>0.96862821566698598</v>
      </c>
      <c r="BH1039" s="183">
        <f t="shared" si="147"/>
        <v>3.0981261816775962E-4</v>
      </c>
      <c r="BI1039" s="184" t="str">
        <f t="shared" si="148"/>
        <v/>
      </c>
      <c r="BJ1039" s="184" t="str">
        <f t="shared" si="144"/>
        <v/>
      </c>
    </row>
    <row r="1040" spans="3:62" ht="20.100000000000001" customHeight="1" x14ac:dyDescent="0.25">
      <c r="C1040" s="12"/>
      <c r="E1040" s="141"/>
      <c r="F1040" s="141"/>
      <c r="P1040" s="156"/>
      <c r="R1040" s="174"/>
      <c r="S1040" s="174"/>
      <c r="W1040" s="175"/>
      <c r="X1040" s="173"/>
      <c r="AC1040" s="156">
        <v>311</v>
      </c>
      <c r="AD1040" s="150">
        <f t="shared" si="135"/>
        <v>-2.7560000000000002</v>
      </c>
      <c r="AE1040" s="174">
        <f t="shared" si="136"/>
        <v>8.94458879721792E-3</v>
      </c>
      <c r="AF1040" s="174">
        <f t="shared" si="137"/>
        <v>2.9256498491871301E-3</v>
      </c>
      <c r="AG1040" s="150">
        <f t="shared" si="142"/>
        <v>8.94458879721792E-3</v>
      </c>
      <c r="AH1040" s="150" t="str">
        <f t="shared" si="143"/>
        <v/>
      </c>
      <c r="AI1040" s="150" t="str">
        <f t="shared" si="138"/>
        <v/>
      </c>
      <c r="AJ1040" s="173">
        <f t="shared" si="139"/>
        <v>0</v>
      </c>
      <c r="AK1040" s="173" t="str">
        <f t="shared" si="140"/>
        <v/>
      </c>
      <c r="AL1040" s="173" t="str">
        <f t="shared" si="141"/>
        <v/>
      </c>
      <c r="AM1040" s="173"/>
      <c r="AN1040" s="173"/>
      <c r="AO1040" s="173"/>
      <c r="AP1040" s="173"/>
      <c r="AQ1040" s="173"/>
      <c r="AR1040" s="173"/>
      <c r="AS1040" s="173"/>
      <c r="AT1040" s="153"/>
      <c r="AU1040" s="154"/>
      <c r="AV1040" s="153"/>
      <c r="AW1040" s="177"/>
      <c r="AX1040" s="178"/>
      <c r="AY1040" s="179"/>
      <c r="AZ1040" s="179"/>
      <c r="BA1040" s="180"/>
      <c r="BB1040" s="180"/>
      <c r="BC1040" s="155"/>
      <c r="BE1040" s="156">
        <v>288</v>
      </c>
      <c r="BF1040" s="181">
        <f t="shared" si="145"/>
        <v>1.8367999999999924</v>
      </c>
      <c r="BG1040" s="182">
        <f t="shared" si="146"/>
        <v>0.96831840304881822</v>
      </c>
      <c r="BH1040" s="183">
        <f t="shared" si="147"/>
        <v>3.1152464811701197E-4</v>
      </c>
      <c r="BI1040" s="184" t="str">
        <f t="shared" si="148"/>
        <v/>
      </c>
      <c r="BJ1040" s="184" t="str">
        <f t="shared" si="144"/>
        <v/>
      </c>
    </row>
    <row r="1041" spans="3:62" ht="20.100000000000001" customHeight="1" x14ac:dyDescent="0.25">
      <c r="C1041" s="12"/>
      <c r="E1041" s="141"/>
      <c r="F1041" s="141"/>
      <c r="P1041" s="156"/>
      <c r="R1041" s="174"/>
      <c r="S1041" s="174"/>
      <c r="W1041" s="175"/>
      <c r="X1041" s="173"/>
      <c r="AC1041" s="156">
        <v>312</v>
      </c>
      <c r="AD1041" s="150">
        <f t="shared" si="135"/>
        <v>-2.7519999999999998</v>
      </c>
      <c r="AE1041" s="174">
        <f t="shared" si="136"/>
        <v>9.0436671088022641E-3</v>
      </c>
      <c r="AF1041" s="174">
        <f t="shared" si="137"/>
        <v>2.9616260451524891E-3</v>
      </c>
      <c r="AG1041" s="150">
        <f t="shared" si="142"/>
        <v>9.0436671088022641E-3</v>
      </c>
      <c r="AH1041" s="150" t="str">
        <f t="shared" si="143"/>
        <v/>
      </c>
      <c r="AI1041" s="150" t="str">
        <f t="shared" si="138"/>
        <v/>
      </c>
      <c r="AJ1041" s="173">
        <f t="shared" si="139"/>
        <v>0</v>
      </c>
      <c r="AK1041" s="173" t="str">
        <f t="shared" si="140"/>
        <v/>
      </c>
      <c r="AL1041" s="173" t="str">
        <f t="shared" si="141"/>
        <v/>
      </c>
      <c r="AM1041" s="173"/>
      <c r="AN1041" s="173"/>
      <c r="AO1041" s="173"/>
      <c r="AP1041" s="173"/>
      <c r="AQ1041" s="173"/>
      <c r="AR1041" s="173"/>
      <c r="AS1041" s="173"/>
      <c r="AT1041" s="153"/>
      <c r="AU1041" s="154"/>
      <c r="AV1041" s="153"/>
      <c r="AW1041" s="177"/>
      <c r="AX1041" s="178"/>
      <c r="AY1041" s="179"/>
      <c r="AZ1041" s="179"/>
      <c r="BA1041" s="180"/>
      <c r="BB1041" s="180"/>
      <c r="BC1041" s="155"/>
      <c r="BE1041" s="156">
        <v>289</v>
      </c>
      <c r="BF1041" s="181">
        <f t="shared" si="145"/>
        <v>1.8431999999999924</v>
      </c>
      <c r="BG1041" s="182">
        <f t="shared" si="146"/>
        <v>0.96800687840070121</v>
      </c>
      <c r="BH1041" s="183">
        <f t="shared" si="147"/>
        <v>3.1323666452176546E-4</v>
      </c>
      <c r="BI1041" s="184" t="str">
        <f t="shared" si="148"/>
        <v/>
      </c>
      <c r="BJ1041" s="184" t="str">
        <f t="shared" si="144"/>
        <v/>
      </c>
    </row>
    <row r="1042" spans="3:62" ht="20.100000000000001" customHeight="1" x14ac:dyDescent="0.25">
      <c r="C1042" s="12"/>
      <c r="E1042" s="141"/>
      <c r="F1042" s="141"/>
      <c r="P1042" s="156"/>
      <c r="R1042" s="174"/>
      <c r="S1042" s="174"/>
      <c r="W1042" s="175"/>
      <c r="X1042" s="173"/>
      <c r="AC1042" s="156">
        <v>313</v>
      </c>
      <c r="AD1042" s="150">
        <f t="shared" si="135"/>
        <v>-2.7480000000000002</v>
      </c>
      <c r="AE1042" s="174">
        <f t="shared" si="136"/>
        <v>9.1436966005751536E-3</v>
      </c>
      <c r="AF1042" s="174">
        <f t="shared" si="137"/>
        <v>2.9980004542962645E-3</v>
      </c>
      <c r="AG1042" s="150">
        <f t="shared" si="142"/>
        <v>9.1436966005751536E-3</v>
      </c>
      <c r="AH1042" s="150" t="str">
        <f t="shared" si="143"/>
        <v/>
      </c>
      <c r="AI1042" s="150" t="str">
        <f t="shared" si="138"/>
        <v/>
      </c>
      <c r="AJ1042" s="173">
        <f t="shared" si="139"/>
        <v>0</v>
      </c>
      <c r="AK1042" s="173" t="str">
        <f t="shared" si="140"/>
        <v/>
      </c>
      <c r="AL1042" s="173" t="str">
        <f t="shared" si="141"/>
        <v/>
      </c>
      <c r="AM1042" s="173"/>
      <c r="AN1042" s="173"/>
      <c r="AO1042" s="173"/>
      <c r="AP1042" s="173"/>
      <c r="AQ1042" s="173"/>
      <c r="AR1042" s="173"/>
      <c r="AS1042" s="173"/>
      <c r="AT1042" s="153"/>
      <c r="AU1042" s="154"/>
      <c r="AV1042" s="153"/>
      <c r="AW1042" s="177"/>
      <c r="AX1042" s="178"/>
      <c r="AY1042" s="179"/>
      <c r="AZ1042" s="179"/>
      <c r="BA1042" s="180"/>
      <c r="BB1042" s="180"/>
      <c r="BC1042" s="155"/>
      <c r="BE1042" s="156">
        <v>290</v>
      </c>
      <c r="BF1042" s="181">
        <f t="shared" si="145"/>
        <v>1.8495999999999924</v>
      </c>
      <c r="BG1042" s="182">
        <f t="shared" si="146"/>
        <v>0.96769364173617944</v>
      </c>
      <c r="BH1042" s="183">
        <f t="shared" si="147"/>
        <v>3.1494862938497015E-4</v>
      </c>
      <c r="BI1042" s="184" t="str">
        <f t="shared" si="148"/>
        <v/>
      </c>
      <c r="BJ1042" s="184" t="str">
        <f t="shared" si="144"/>
        <v/>
      </c>
    </row>
    <row r="1043" spans="3:62" ht="20.100000000000001" customHeight="1" x14ac:dyDescent="0.25">
      <c r="C1043" s="12"/>
      <c r="E1043" s="141"/>
      <c r="F1043" s="141"/>
      <c r="P1043" s="156"/>
      <c r="R1043" s="174"/>
      <c r="S1043" s="174"/>
      <c r="W1043" s="175"/>
      <c r="X1043" s="173"/>
      <c r="AC1043" s="156">
        <v>314</v>
      </c>
      <c r="AD1043" s="150">
        <f t="shared" si="135"/>
        <v>-2.7439999999999998</v>
      </c>
      <c r="AE1043" s="174">
        <f t="shared" si="136"/>
        <v>9.2446845746563342E-3</v>
      </c>
      <c r="AF1043" s="174">
        <f t="shared" si="137"/>
        <v>3.03477689593197E-3</v>
      </c>
      <c r="AG1043" s="150">
        <f t="shared" si="142"/>
        <v>9.2446845746563342E-3</v>
      </c>
      <c r="AH1043" s="150" t="str">
        <f t="shared" si="143"/>
        <v/>
      </c>
      <c r="AI1043" s="150" t="str">
        <f t="shared" si="138"/>
        <v/>
      </c>
      <c r="AJ1043" s="173">
        <f t="shared" si="139"/>
        <v>0</v>
      </c>
      <c r="AK1043" s="173" t="str">
        <f t="shared" si="140"/>
        <v/>
      </c>
      <c r="AL1043" s="173" t="str">
        <f t="shared" si="141"/>
        <v/>
      </c>
      <c r="AM1043" s="173"/>
      <c r="AN1043" s="173"/>
      <c r="AO1043" s="173"/>
      <c r="AP1043" s="173"/>
      <c r="AQ1043" s="173"/>
      <c r="AR1043" s="173"/>
      <c r="AS1043" s="173"/>
      <c r="AT1043" s="153"/>
      <c r="AU1043" s="154"/>
      <c r="AV1043" s="153"/>
      <c r="AW1043" s="177"/>
      <c r="AX1043" s="178"/>
      <c r="AY1043" s="179"/>
      <c r="AZ1043" s="179"/>
      <c r="BA1043" s="180"/>
      <c r="BB1043" s="180"/>
      <c r="BC1043" s="155"/>
      <c r="BE1043" s="156">
        <v>291</v>
      </c>
      <c r="BF1043" s="181">
        <f t="shared" si="145"/>
        <v>1.8559999999999923</v>
      </c>
      <c r="BG1043" s="182">
        <f t="shared" si="146"/>
        <v>0.96737869310679447</v>
      </c>
      <c r="BH1043" s="183">
        <f t="shared" si="147"/>
        <v>3.166605048978699E-4</v>
      </c>
      <c r="BI1043" s="184" t="str">
        <f t="shared" si="148"/>
        <v/>
      </c>
      <c r="BJ1043" s="184" t="str">
        <f t="shared" si="144"/>
        <v/>
      </c>
    </row>
    <row r="1044" spans="3:62" ht="20.100000000000001" customHeight="1" x14ac:dyDescent="0.25">
      <c r="C1044" s="12"/>
      <c r="E1044" s="141"/>
      <c r="F1044" s="141"/>
      <c r="P1044" s="156"/>
      <c r="R1044" s="174"/>
      <c r="S1044" s="174"/>
      <c r="W1044" s="175"/>
      <c r="X1044" s="173"/>
      <c r="AC1044" s="156">
        <v>315</v>
      </c>
      <c r="AD1044" s="150">
        <f t="shared" si="135"/>
        <v>-2.74</v>
      </c>
      <c r="AE1044" s="174">
        <f t="shared" si="136"/>
        <v>9.3466383676122835E-3</v>
      </c>
      <c r="AF1044" s="174">
        <f t="shared" si="137"/>
        <v>3.071959218650487E-3</v>
      </c>
      <c r="AG1044" s="150">
        <f t="shared" si="142"/>
        <v>9.3466383676122835E-3</v>
      </c>
      <c r="AH1044" s="150" t="str">
        <f t="shared" si="143"/>
        <v/>
      </c>
      <c r="AI1044" s="150" t="str">
        <f t="shared" si="138"/>
        <v/>
      </c>
      <c r="AJ1044" s="173">
        <f t="shared" si="139"/>
        <v>0</v>
      </c>
      <c r="AK1044" s="173" t="str">
        <f t="shared" si="140"/>
        <v/>
      </c>
      <c r="AL1044" s="173" t="str">
        <f t="shared" si="141"/>
        <v/>
      </c>
      <c r="AM1044" s="173"/>
      <c r="AN1044" s="173"/>
      <c r="AO1044" s="173"/>
      <c r="AP1044" s="173"/>
      <c r="AQ1044" s="173"/>
      <c r="AR1044" s="173"/>
      <c r="AS1044" s="173"/>
      <c r="AT1044" s="153"/>
      <c r="AU1044" s="154"/>
      <c r="AV1044" s="153"/>
      <c r="AW1044" s="177"/>
      <c r="AX1044" s="178"/>
      <c r="AY1044" s="179"/>
      <c r="AZ1044" s="179"/>
      <c r="BA1044" s="180"/>
      <c r="BB1044" s="180"/>
      <c r="BC1044" s="155"/>
      <c r="BE1044" s="156">
        <v>292</v>
      </c>
      <c r="BF1044" s="181">
        <f t="shared" si="145"/>
        <v>1.8623999999999923</v>
      </c>
      <c r="BG1044" s="182">
        <f t="shared" si="146"/>
        <v>0.9670620326018966</v>
      </c>
      <c r="BH1044" s="183">
        <f t="shared" si="147"/>
        <v>3.1837225344100162E-4</v>
      </c>
      <c r="BI1044" s="184" t="str">
        <f t="shared" si="148"/>
        <v/>
      </c>
      <c r="BJ1044" s="184" t="str">
        <f t="shared" si="144"/>
        <v/>
      </c>
    </row>
    <row r="1045" spans="3:62" ht="20.100000000000001" customHeight="1" x14ac:dyDescent="0.25">
      <c r="C1045" s="12"/>
      <c r="E1045" s="141"/>
      <c r="F1045" s="141"/>
      <c r="P1045" s="156"/>
      <c r="R1045" s="174"/>
      <c r="S1045" s="174"/>
      <c r="W1045" s="175"/>
      <c r="X1045" s="173"/>
      <c r="AC1045" s="156">
        <v>316</v>
      </c>
      <c r="AD1045" s="150">
        <f t="shared" si="135"/>
        <v>-2.7359999999999998</v>
      </c>
      <c r="AE1045" s="174">
        <f t="shared" si="136"/>
        <v>9.4495653503647269E-3</v>
      </c>
      <c r="AF1045" s="174">
        <f t="shared" si="137"/>
        <v>3.1095513004577406E-3</v>
      </c>
      <c r="AG1045" s="150">
        <f t="shared" si="142"/>
        <v>9.4495653503647269E-3</v>
      </c>
      <c r="AH1045" s="150" t="str">
        <f t="shared" si="143"/>
        <v/>
      </c>
      <c r="AI1045" s="150" t="str">
        <f t="shared" si="138"/>
        <v/>
      </c>
      <c r="AJ1045" s="173">
        <f t="shared" si="139"/>
        <v>0</v>
      </c>
      <c r="AK1045" s="173" t="str">
        <f t="shared" si="140"/>
        <v/>
      </c>
      <c r="AL1045" s="173" t="str">
        <f t="shared" si="141"/>
        <v/>
      </c>
      <c r="AM1045" s="173"/>
      <c r="AN1045" s="173"/>
      <c r="AO1045" s="173"/>
      <c r="AP1045" s="173"/>
      <c r="AQ1045" s="173"/>
      <c r="AR1045" s="173"/>
      <c r="AS1045" s="173"/>
      <c r="AT1045" s="153"/>
      <c r="AU1045" s="154"/>
      <c r="AV1045" s="153"/>
      <c r="AW1045" s="177"/>
      <c r="AX1045" s="178"/>
      <c r="AY1045" s="179"/>
      <c r="AZ1045" s="179"/>
      <c r="BA1045" s="180"/>
      <c r="BB1045" s="180"/>
      <c r="BC1045" s="155"/>
      <c r="BE1045" s="156">
        <v>293</v>
      </c>
      <c r="BF1045" s="181">
        <f t="shared" si="145"/>
        <v>1.8687999999999922</v>
      </c>
      <c r="BG1045" s="182">
        <f t="shared" si="146"/>
        <v>0.9667436603484556</v>
      </c>
      <c r="BH1045" s="183">
        <f t="shared" si="147"/>
        <v>3.2008383758341807E-4</v>
      </c>
      <c r="BI1045" s="184" t="str">
        <f t="shared" si="148"/>
        <v/>
      </c>
      <c r="BJ1045" s="184" t="str">
        <f t="shared" si="144"/>
        <v/>
      </c>
    </row>
    <row r="1046" spans="3:62" ht="20.100000000000001" customHeight="1" x14ac:dyDescent="0.25">
      <c r="C1046" s="12"/>
      <c r="E1046" s="141"/>
      <c r="F1046" s="141"/>
      <c r="P1046" s="156"/>
      <c r="R1046" s="174"/>
      <c r="S1046" s="174"/>
      <c r="W1046" s="175"/>
      <c r="X1046" s="173"/>
      <c r="AC1046" s="156">
        <v>317</v>
      </c>
      <c r="AD1046" s="150">
        <f t="shared" si="135"/>
        <v>-2.7320000000000002</v>
      </c>
      <c r="AE1046" s="174">
        <f t="shared" si="136"/>
        <v>9.5534729280950109E-3</v>
      </c>
      <c r="AF1046" s="174">
        <f t="shared" si="137"/>
        <v>3.1475570489118564E-3</v>
      </c>
      <c r="AG1046" s="150">
        <f t="shared" si="142"/>
        <v>9.5534729280950109E-3</v>
      </c>
      <c r="AH1046" s="150" t="str">
        <f t="shared" si="143"/>
        <v/>
      </c>
      <c r="AI1046" s="150" t="str">
        <f t="shared" si="138"/>
        <v/>
      </c>
      <c r="AJ1046" s="173">
        <f t="shared" si="139"/>
        <v>0</v>
      </c>
      <c r="AK1046" s="173" t="str">
        <f t="shared" si="140"/>
        <v/>
      </c>
      <c r="AL1046" s="173" t="str">
        <f t="shared" si="141"/>
        <v/>
      </c>
      <c r="AM1046" s="173"/>
      <c r="AN1046" s="173"/>
      <c r="AO1046" s="173"/>
      <c r="AP1046" s="173"/>
      <c r="AQ1046" s="173"/>
      <c r="AR1046" s="173"/>
      <c r="AS1046" s="173"/>
      <c r="AT1046" s="153"/>
      <c r="AU1046" s="154"/>
      <c r="AV1046" s="153"/>
      <c r="AW1046" s="177"/>
      <c r="AX1046" s="178"/>
      <c r="AY1046" s="179"/>
      <c r="AZ1046" s="179"/>
      <c r="BA1046" s="180"/>
      <c r="BB1046" s="180"/>
      <c r="BC1046" s="155"/>
      <c r="BE1046" s="156">
        <v>294</v>
      </c>
      <c r="BF1046" s="181">
        <f t="shared" si="145"/>
        <v>1.8751999999999922</v>
      </c>
      <c r="BG1046" s="182">
        <f t="shared" si="146"/>
        <v>0.96642357651087218</v>
      </c>
      <c r="BH1046" s="183">
        <f t="shared" si="147"/>
        <v>3.2179522008335404E-4</v>
      </c>
      <c r="BI1046" s="184" t="str">
        <f t="shared" si="148"/>
        <v/>
      </c>
      <c r="BJ1046" s="184" t="str">
        <f t="shared" si="144"/>
        <v/>
      </c>
    </row>
    <row r="1047" spans="3:62" ht="20.100000000000001" customHeight="1" x14ac:dyDescent="0.25">
      <c r="C1047" s="12"/>
      <c r="E1047" s="141"/>
      <c r="F1047" s="141"/>
      <c r="P1047" s="156"/>
      <c r="R1047" s="174"/>
      <c r="S1047" s="174"/>
      <c r="W1047" s="175"/>
      <c r="X1047" s="173"/>
      <c r="AC1047" s="156">
        <v>318</v>
      </c>
      <c r="AD1047" s="150">
        <f t="shared" si="135"/>
        <v>-2.7279999999999998</v>
      </c>
      <c r="AE1047" s="174">
        <f t="shared" si="136"/>
        <v>9.6583685401450091E-3</v>
      </c>
      <c r="AF1047" s="174">
        <f t="shared" si="137"/>
        <v>3.1859804012600796E-3</v>
      </c>
      <c r="AG1047" s="150">
        <f t="shared" si="142"/>
        <v>9.6583685401450091E-3</v>
      </c>
      <c r="AH1047" s="150" t="str">
        <f t="shared" si="143"/>
        <v/>
      </c>
      <c r="AI1047" s="150" t="str">
        <f t="shared" si="138"/>
        <v/>
      </c>
      <c r="AJ1047" s="173">
        <f t="shared" si="139"/>
        <v>0</v>
      </c>
      <c r="AK1047" s="173" t="str">
        <f t="shared" si="140"/>
        <v/>
      </c>
      <c r="AL1047" s="173" t="str">
        <f t="shared" si="141"/>
        <v/>
      </c>
      <c r="AM1047" s="173"/>
      <c r="AN1047" s="173"/>
      <c r="AO1047" s="173"/>
      <c r="AP1047" s="173"/>
      <c r="AQ1047" s="173"/>
      <c r="AR1047" s="173"/>
      <c r="AS1047" s="173"/>
      <c r="AT1047" s="153"/>
      <c r="AU1047" s="154"/>
      <c r="AV1047" s="153"/>
      <c r="AW1047" s="177"/>
      <c r="AX1047" s="178"/>
      <c r="AY1047" s="179"/>
      <c r="AZ1047" s="179"/>
      <c r="BA1047" s="180"/>
      <c r="BB1047" s="180"/>
      <c r="BC1047" s="155"/>
      <c r="BE1047" s="156">
        <v>295</v>
      </c>
      <c r="BF1047" s="181">
        <f t="shared" si="145"/>
        <v>1.8815999999999922</v>
      </c>
      <c r="BG1047" s="182">
        <f t="shared" si="146"/>
        <v>0.96610178129078883</v>
      </c>
      <c r="BH1047" s="183">
        <f t="shared" si="147"/>
        <v>3.235063638877822E-4</v>
      </c>
      <c r="BI1047" s="184" t="str">
        <f t="shared" si="148"/>
        <v/>
      </c>
      <c r="BJ1047" s="184" t="str">
        <f t="shared" si="144"/>
        <v/>
      </c>
    </row>
    <row r="1048" spans="3:62" ht="20.100000000000001" customHeight="1" x14ac:dyDescent="0.25">
      <c r="C1048" s="12"/>
      <c r="E1048" s="141"/>
      <c r="F1048" s="141"/>
      <c r="P1048" s="156"/>
      <c r="R1048" s="174"/>
      <c r="S1048" s="174"/>
      <c r="W1048" s="175"/>
      <c r="X1048" s="173"/>
      <c r="AC1048" s="156">
        <v>319</v>
      </c>
      <c r="AD1048" s="150">
        <f t="shared" si="135"/>
        <v>-2.7240000000000002</v>
      </c>
      <c r="AE1048" s="174">
        <f t="shared" si="136"/>
        <v>9.7642596599138518E-3</v>
      </c>
      <c r="AF1048" s="174">
        <f t="shared" si="137"/>
        <v>3.2248253245751352E-3</v>
      </c>
      <c r="AG1048" s="150">
        <f t="shared" si="142"/>
        <v>9.7642596599138518E-3</v>
      </c>
      <c r="AH1048" s="150" t="str">
        <f t="shared" si="143"/>
        <v/>
      </c>
      <c r="AI1048" s="150" t="str">
        <f t="shared" si="138"/>
        <v/>
      </c>
      <c r="AJ1048" s="173">
        <f t="shared" si="139"/>
        <v>0</v>
      </c>
      <c r="AK1048" s="173" t="str">
        <f t="shared" si="140"/>
        <v/>
      </c>
      <c r="AL1048" s="173" t="str">
        <f t="shared" si="141"/>
        <v/>
      </c>
      <c r="AM1048" s="173"/>
      <c r="AN1048" s="173"/>
      <c r="AO1048" s="173"/>
      <c r="AP1048" s="173"/>
      <c r="AQ1048" s="173"/>
      <c r="AR1048" s="173"/>
      <c r="AS1048" s="173"/>
      <c r="AT1048" s="153"/>
      <c r="AU1048" s="154"/>
      <c r="AV1048" s="153"/>
      <c r="AW1048" s="177"/>
      <c r="AX1048" s="178"/>
      <c r="AY1048" s="179"/>
      <c r="AZ1048" s="179"/>
      <c r="BA1048" s="180"/>
      <c r="BB1048" s="180"/>
      <c r="BC1048" s="155"/>
      <c r="BE1048" s="156">
        <v>296</v>
      </c>
      <c r="BF1048" s="181">
        <f t="shared" si="145"/>
        <v>1.8879999999999921</v>
      </c>
      <c r="BG1048" s="182">
        <f t="shared" si="146"/>
        <v>0.96577827492690105</v>
      </c>
      <c r="BH1048" s="183">
        <f t="shared" si="147"/>
        <v>3.2521723213307929E-4</v>
      </c>
      <c r="BI1048" s="184" t="str">
        <f t="shared" si="148"/>
        <v/>
      </c>
      <c r="BJ1048" s="184" t="str">
        <f t="shared" si="144"/>
        <v/>
      </c>
    </row>
    <row r="1049" spans="3:62" ht="20.100000000000001" customHeight="1" x14ac:dyDescent="0.25">
      <c r="C1049" s="12"/>
      <c r="E1049" s="141"/>
      <c r="F1049" s="141"/>
      <c r="P1049" s="156"/>
      <c r="R1049" s="174"/>
      <c r="S1049" s="174"/>
      <c r="W1049" s="175"/>
      <c r="X1049" s="173"/>
      <c r="AC1049" s="156">
        <v>320</v>
      </c>
      <c r="AD1049" s="150">
        <f t="shared" ref="AD1049:AD1112" si="149">AD$723+(AC1049*AD$726)</f>
        <v>-2.7199999999999998</v>
      </c>
      <c r="AE1049" s="174">
        <f t="shared" ref="AE1049:AE1112" si="150">_xlfn.NORM.DIST(AD1049,AD$720,AD$721,0)</f>
        <v>9.8711537947511439E-3</v>
      </c>
      <c r="AF1049" s="174">
        <f t="shared" ref="AF1049:AF1112" si="151">_xlfn.NORM.DIST(AD1049,AD$720,AD$721,1)</f>
        <v>3.2640958158913144E-3</v>
      </c>
      <c r="AG1049" s="150">
        <f t="shared" si="142"/>
        <v>9.8711537947511439E-3</v>
      </c>
      <c r="AH1049" s="150" t="str">
        <f t="shared" si="143"/>
        <v/>
      </c>
      <c r="AI1049" s="150" t="str">
        <f t="shared" ref="AI1049:AI1112" si="152">IF(AE1049=MAX(AE$729:AE$2729),AE1049,"")</f>
        <v/>
      </c>
      <c r="AJ1049" s="173">
        <f t="shared" ref="AJ1049:AJ1112" si="153">_xlfn.NORM.DIST(AC1049,AH$721,AH$722,0)</f>
        <v>0</v>
      </c>
      <c r="AK1049" s="173" t="str">
        <f t="shared" ref="AK1049:AK1112" si="154">IF(AJ1049=MAX(AJ$729:AJ$2729),AE1049,"")</f>
        <v/>
      </c>
      <c r="AL1049" s="173" t="str">
        <f t="shared" ref="AL1049:AL1112" si="155">IF(AK1049=MIN(AK$729:AK$2729),AK1049,"")</f>
        <v/>
      </c>
      <c r="AM1049" s="173"/>
      <c r="AN1049" s="173"/>
      <c r="AO1049" s="173"/>
      <c r="AP1049" s="173"/>
      <c r="AQ1049" s="173"/>
      <c r="AR1049" s="173"/>
      <c r="AS1049" s="173"/>
      <c r="AT1049" s="153"/>
      <c r="AU1049" s="154"/>
      <c r="AV1049" s="153"/>
      <c r="AW1049" s="177"/>
      <c r="AX1049" s="178"/>
      <c r="AY1049" s="179"/>
      <c r="AZ1049" s="179"/>
      <c r="BA1049" s="180"/>
      <c r="BB1049" s="180"/>
      <c r="BC1049" s="155"/>
      <c r="BE1049" s="156">
        <v>297</v>
      </c>
      <c r="BF1049" s="181">
        <f t="shared" si="145"/>
        <v>1.8943999999999921</v>
      </c>
      <c r="BG1049" s="182">
        <f t="shared" si="146"/>
        <v>0.96545305769476797</v>
      </c>
      <c r="BH1049" s="183">
        <f t="shared" si="147"/>
        <v>3.2692778814435997E-4</v>
      </c>
      <c r="BI1049" s="184" t="str">
        <f t="shared" si="148"/>
        <v/>
      </c>
      <c r="BJ1049" s="184" t="str">
        <f t="shared" si="144"/>
        <v/>
      </c>
    </row>
    <row r="1050" spans="3:62" ht="20.100000000000001" customHeight="1" x14ac:dyDescent="0.25">
      <c r="C1050" s="12"/>
      <c r="E1050" s="141"/>
      <c r="F1050" s="141"/>
      <c r="P1050" s="156"/>
      <c r="R1050" s="174"/>
      <c r="S1050" s="174"/>
      <c r="W1050" s="175"/>
      <c r="X1050" s="173"/>
      <c r="AC1050" s="156">
        <v>321</v>
      </c>
      <c r="AD1050" s="150">
        <f t="shared" si="149"/>
        <v>-2.7160000000000002</v>
      </c>
      <c r="AE1050" s="174">
        <f t="shared" si="150"/>
        <v>9.9790584858458903E-3</v>
      </c>
      <c r="AF1050" s="174">
        <f t="shared" si="151"/>
        <v>3.3037959023399892E-3</v>
      </c>
      <c r="AG1050" s="150">
        <f t="shared" ref="AG1050:AG1113" si="156">IF(OR(AF1050&lt;$AH$725,AF1050&gt;$AH$726),AE1050,"")</f>
        <v>9.9790584858458903E-3</v>
      </c>
      <c r="AH1050" s="150" t="str">
        <f t="shared" ref="AH1050:AH1113" si="157">IF(AND(AF1050&gt;$AH$725,AF1050&lt;$AH$726),AE1050,"")</f>
        <v/>
      </c>
      <c r="AI1050" s="150" t="str">
        <f t="shared" si="152"/>
        <v/>
      </c>
      <c r="AJ1050" s="173">
        <f t="shared" si="153"/>
        <v>0</v>
      </c>
      <c r="AK1050" s="173" t="str">
        <f t="shared" si="154"/>
        <v/>
      </c>
      <c r="AL1050" s="173" t="str">
        <f t="shared" si="155"/>
        <v/>
      </c>
      <c r="AM1050" s="173"/>
      <c r="AN1050" s="173"/>
      <c r="AO1050" s="173"/>
      <c r="AP1050" s="173"/>
      <c r="AQ1050" s="173"/>
      <c r="AR1050" s="173"/>
      <c r="AS1050" s="173"/>
      <c r="AT1050" s="153"/>
      <c r="AU1050" s="154"/>
      <c r="AV1050" s="153"/>
      <c r="AW1050" s="177"/>
      <c r="AX1050" s="178"/>
      <c r="AY1050" s="179"/>
      <c r="AZ1050" s="179"/>
      <c r="BA1050" s="180"/>
      <c r="BB1050" s="180"/>
      <c r="BC1050" s="155"/>
      <c r="BE1050" s="156">
        <v>298</v>
      </c>
      <c r="BF1050" s="181">
        <f t="shared" si="145"/>
        <v>1.9007999999999921</v>
      </c>
      <c r="BG1050" s="182">
        <f t="shared" si="146"/>
        <v>0.96512612990662361</v>
      </c>
      <c r="BH1050" s="183">
        <f t="shared" si="147"/>
        <v>3.286379954355878E-4</v>
      </c>
      <c r="BI1050" s="184" t="str">
        <f t="shared" si="148"/>
        <v/>
      </c>
      <c r="BJ1050" s="184" t="str">
        <f t="shared" si="144"/>
        <v/>
      </c>
    </row>
    <row r="1051" spans="3:62" ht="20.100000000000001" customHeight="1" x14ac:dyDescent="0.25">
      <c r="C1051" s="12"/>
      <c r="E1051" s="141"/>
      <c r="F1051" s="141"/>
      <c r="P1051" s="156"/>
      <c r="R1051" s="174"/>
      <c r="S1051" s="174"/>
      <c r="W1051" s="175"/>
      <c r="X1051" s="173"/>
      <c r="AC1051" s="156">
        <v>322</v>
      </c>
      <c r="AD1051" s="150">
        <f t="shared" si="149"/>
        <v>-2.7119999999999997</v>
      </c>
      <c r="AE1051" s="174">
        <f t="shared" si="150"/>
        <v>1.008798130811189E-2</v>
      </c>
      <c r="AF1051" s="174">
        <f t="shared" si="151"/>
        <v>3.3439296412848167E-3</v>
      </c>
      <c r="AG1051" s="150">
        <f t="shared" si="156"/>
        <v>1.008798130811189E-2</v>
      </c>
      <c r="AH1051" s="150" t="str">
        <f t="shared" si="157"/>
        <v/>
      </c>
      <c r="AI1051" s="150" t="str">
        <f t="shared" si="152"/>
        <v/>
      </c>
      <c r="AJ1051" s="173">
        <f t="shared" si="153"/>
        <v>0</v>
      </c>
      <c r="AK1051" s="173" t="str">
        <f t="shared" si="154"/>
        <v/>
      </c>
      <c r="AL1051" s="173" t="str">
        <f t="shared" si="155"/>
        <v/>
      </c>
      <c r="AM1051" s="173"/>
      <c r="AN1051" s="173"/>
      <c r="AO1051" s="173"/>
      <c r="AP1051" s="173"/>
      <c r="AQ1051" s="173"/>
      <c r="AR1051" s="173"/>
      <c r="AS1051" s="173"/>
      <c r="AT1051" s="153"/>
      <c r="AU1051" s="154"/>
      <c r="AV1051" s="153"/>
      <c r="AW1051" s="177"/>
      <c r="AX1051" s="178"/>
      <c r="AY1051" s="179"/>
      <c r="AZ1051" s="179"/>
      <c r="BA1051" s="180"/>
      <c r="BB1051" s="180"/>
      <c r="BC1051" s="155"/>
      <c r="BE1051" s="156">
        <v>299</v>
      </c>
      <c r="BF1051" s="181">
        <f t="shared" si="145"/>
        <v>1.907199999999992</v>
      </c>
      <c r="BG1051" s="182">
        <f t="shared" si="146"/>
        <v>0.96479749191118802</v>
      </c>
      <c r="BH1051" s="183">
        <f t="shared" si="147"/>
        <v>3.3034781771068555E-4</v>
      </c>
      <c r="BI1051" s="184" t="str">
        <f t="shared" si="148"/>
        <v/>
      </c>
      <c r="BJ1051" s="184" t="str">
        <f t="shared" si="144"/>
        <v/>
      </c>
    </row>
    <row r="1052" spans="3:62" ht="20.100000000000001" customHeight="1" x14ac:dyDescent="0.25">
      <c r="C1052" s="12"/>
      <c r="E1052" s="141"/>
      <c r="F1052" s="141"/>
      <c r="P1052" s="156"/>
      <c r="R1052" s="174"/>
      <c r="S1052" s="174"/>
      <c r="W1052" s="175"/>
      <c r="X1052" s="173"/>
      <c r="AC1052" s="156">
        <v>323</v>
      </c>
      <c r="AD1052" s="150">
        <f t="shared" si="149"/>
        <v>-2.7080000000000002</v>
      </c>
      <c r="AE1052" s="174">
        <f t="shared" si="150"/>
        <v>1.0197929870068748E-2</v>
      </c>
      <c r="AF1052" s="174">
        <f t="shared" si="151"/>
        <v>3.3845011204563179E-3</v>
      </c>
      <c r="AG1052" s="150">
        <f t="shared" si="156"/>
        <v>1.0197929870068748E-2</v>
      </c>
      <c r="AH1052" s="150" t="str">
        <f t="shared" si="157"/>
        <v/>
      </c>
      <c r="AI1052" s="150" t="str">
        <f t="shared" si="152"/>
        <v/>
      </c>
      <c r="AJ1052" s="173">
        <f t="shared" si="153"/>
        <v>0</v>
      </c>
      <c r="AK1052" s="173" t="str">
        <f t="shared" si="154"/>
        <v/>
      </c>
      <c r="AL1052" s="173" t="str">
        <f t="shared" si="155"/>
        <v/>
      </c>
      <c r="AM1052" s="173"/>
      <c r="AN1052" s="173"/>
      <c r="AO1052" s="173"/>
      <c r="AP1052" s="173"/>
      <c r="AQ1052" s="173"/>
      <c r="AR1052" s="173"/>
      <c r="AS1052" s="173"/>
      <c r="AT1052" s="153"/>
      <c r="AU1052" s="154"/>
      <c r="AV1052" s="153"/>
      <c r="AW1052" s="177"/>
      <c r="AX1052" s="178"/>
      <c r="AY1052" s="179"/>
      <c r="AZ1052" s="179"/>
      <c r="BA1052" s="180"/>
      <c r="BB1052" s="180"/>
      <c r="BC1052" s="155"/>
      <c r="BE1052" s="156">
        <v>300</v>
      </c>
      <c r="BF1052" s="181">
        <f t="shared" si="145"/>
        <v>1.913599999999992</v>
      </c>
      <c r="BG1052" s="182">
        <f t="shared" si="146"/>
        <v>0.96446714409347734</v>
      </c>
      <c r="BH1052" s="183">
        <f t="shared" si="147"/>
        <v>3.3205721886175876E-4</v>
      </c>
      <c r="BI1052" s="184" t="str">
        <f t="shared" si="148"/>
        <v/>
      </c>
      <c r="BJ1052" s="184" t="str">
        <f t="shared" si="144"/>
        <v/>
      </c>
    </row>
    <row r="1053" spans="3:62" ht="20.100000000000001" customHeight="1" x14ac:dyDescent="0.25">
      <c r="C1053" s="12"/>
      <c r="E1053" s="141"/>
      <c r="F1053" s="141"/>
      <c r="P1053" s="156"/>
      <c r="R1053" s="174"/>
      <c r="S1053" s="174"/>
      <c r="W1053" s="175"/>
      <c r="X1053" s="173"/>
      <c r="AC1053" s="156">
        <v>324</v>
      </c>
      <c r="AD1053" s="150">
        <f t="shared" si="149"/>
        <v>-2.7039999999999997</v>
      </c>
      <c r="AE1053" s="174">
        <f t="shared" si="150"/>
        <v>1.0308911813719294E-2</v>
      </c>
      <c r="AF1053" s="174">
        <f t="shared" si="151"/>
        <v>3.4255144580861408E-3</v>
      </c>
      <c r="AG1053" s="150">
        <f t="shared" si="156"/>
        <v>1.0308911813719294E-2</v>
      </c>
      <c r="AH1053" s="150" t="str">
        <f t="shared" si="157"/>
        <v/>
      </c>
      <c r="AI1053" s="150" t="str">
        <f t="shared" si="152"/>
        <v/>
      </c>
      <c r="AJ1053" s="173">
        <f t="shared" si="153"/>
        <v>0</v>
      </c>
      <c r="AK1053" s="173" t="str">
        <f t="shared" si="154"/>
        <v/>
      </c>
      <c r="AL1053" s="173" t="str">
        <f t="shared" si="155"/>
        <v/>
      </c>
      <c r="AM1053" s="173"/>
      <c r="AN1053" s="173"/>
      <c r="AO1053" s="173"/>
      <c r="AP1053" s="173"/>
      <c r="AQ1053" s="173"/>
      <c r="AR1053" s="173"/>
      <c r="AS1053" s="173"/>
      <c r="AT1053" s="153"/>
      <c r="AU1053" s="154"/>
      <c r="AV1053" s="153"/>
      <c r="AW1053" s="177"/>
      <c r="AX1053" s="178"/>
      <c r="AY1053" s="179"/>
      <c r="AZ1053" s="179"/>
      <c r="BA1053" s="180"/>
      <c r="BB1053" s="180"/>
      <c r="BC1053" s="155"/>
      <c r="BE1053" s="156">
        <v>301</v>
      </c>
      <c r="BF1053" s="181">
        <f t="shared" si="145"/>
        <v>1.9199999999999919</v>
      </c>
      <c r="BG1053" s="182">
        <f t="shared" si="146"/>
        <v>0.96413508687461558</v>
      </c>
      <c r="BH1053" s="183">
        <f t="shared" si="147"/>
        <v>3.3376616297065009E-4</v>
      </c>
      <c r="BI1053" s="184" t="str">
        <f t="shared" si="148"/>
        <v/>
      </c>
      <c r="BJ1053" s="184" t="str">
        <f t="shared" si="144"/>
        <v/>
      </c>
    </row>
    <row r="1054" spans="3:62" ht="20.100000000000001" customHeight="1" x14ac:dyDescent="0.25">
      <c r="C1054" s="12"/>
      <c r="E1054" s="141"/>
      <c r="F1054" s="141"/>
      <c r="P1054" s="156"/>
      <c r="R1054" s="174"/>
      <c r="S1054" s="174"/>
      <c r="W1054" s="175"/>
      <c r="X1054" s="173"/>
      <c r="AC1054" s="156">
        <v>325</v>
      </c>
      <c r="AD1054" s="150">
        <f t="shared" si="149"/>
        <v>-2.7</v>
      </c>
      <c r="AE1054" s="174">
        <f t="shared" si="150"/>
        <v>1.0420934814422592E-2</v>
      </c>
      <c r="AF1054" s="174">
        <f t="shared" si="151"/>
        <v>3.4669738030406643E-3</v>
      </c>
      <c r="AG1054" s="150">
        <f t="shared" si="156"/>
        <v>1.0420934814422592E-2</v>
      </c>
      <c r="AH1054" s="150" t="str">
        <f t="shared" si="157"/>
        <v/>
      </c>
      <c r="AI1054" s="150" t="str">
        <f t="shared" si="152"/>
        <v/>
      </c>
      <c r="AJ1054" s="173">
        <f t="shared" si="153"/>
        <v>0</v>
      </c>
      <c r="AK1054" s="173" t="str">
        <f t="shared" si="154"/>
        <v/>
      </c>
      <c r="AL1054" s="173" t="str">
        <f t="shared" si="155"/>
        <v/>
      </c>
      <c r="AM1054" s="173"/>
      <c r="AN1054" s="173"/>
      <c r="AO1054" s="173"/>
      <c r="AP1054" s="173"/>
      <c r="AQ1054" s="173"/>
      <c r="AR1054" s="173"/>
      <c r="AS1054" s="173"/>
      <c r="AT1054" s="153"/>
      <c r="AU1054" s="154"/>
      <c r="AV1054" s="153"/>
      <c r="AW1054" s="177"/>
      <c r="AX1054" s="178"/>
      <c r="AY1054" s="179"/>
      <c r="AZ1054" s="179"/>
      <c r="BA1054" s="180"/>
      <c r="BB1054" s="180"/>
      <c r="BC1054" s="155"/>
      <c r="BE1054" s="156">
        <v>302</v>
      </c>
      <c r="BF1054" s="181">
        <f t="shared" si="145"/>
        <v>1.9263999999999919</v>
      </c>
      <c r="BG1054" s="182">
        <f t="shared" si="146"/>
        <v>0.96380132071164493</v>
      </c>
      <c r="BH1054" s="183">
        <f t="shared" si="147"/>
        <v>3.3547461430827319E-4</v>
      </c>
      <c r="BI1054" s="184" t="str">
        <f t="shared" si="148"/>
        <v/>
      </c>
      <c r="BJ1054" s="184" t="str">
        <f t="shared" si="144"/>
        <v/>
      </c>
    </row>
    <row r="1055" spans="3:62" ht="20.100000000000001" customHeight="1" x14ac:dyDescent="0.25">
      <c r="C1055" s="12"/>
      <c r="E1055" s="141"/>
      <c r="F1055" s="141"/>
      <c r="P1055" s="156"/>
      <c r="R1055" s="174"/>
      <c r="S1055" s="174"/>
      <c r="W1055" s="175"/>
      <c r="X1055" s="173"/>
      <c r="AC1055" s="156">
        <v>326</v>
      </c>
      <c r="AD1055" s="150">
        <f t="shared" si="149"/>
        <v>-2.6959999999999997</v>
      </c>
      <c r="AE1055" s="174">
        <f t="shared" si="150"/>
        <v>1.0534006580763219E-2</v>
      </c>
      <c r="AF1055" s="174">
        <f t="shared" si="151"/>
        <v>3.5088833349542358E-3</v>
      </c>
      <c r="AG1055" s="150">
        <f t="shared" si="156"/>
        <v>1.0534006580763219E-2</v>
      </c>
      <c r="AH1055" s="150" t="str">
        <f t="shared" si="157"/>
        <v/>
      </c>
      <c r="AI1055" s="150" t="str">
        <f t="shared" si="152"/>
        <v/>
      </c>
      <c r="AJ1055" s="173">
        <f t="shared" si="153"/>
        <v>0</v>
      </c>
      <c r="AK1055" s="173" t="str">
        <f t="shared" si="154"/>
        <v/>
      </c>
      <c r="AL1055" s="173" t="str">
        <f t="shared" si="155"/>
        <v/>
      </c>
      <c r="AM1055" s="173"/>
      <c r="AN1055" s="173"/>
      <c r="AO1055" s="173"/>
      <c r="AP1055" s="173"/>
      <c r="AQ1055" s="173"/>
      <c r="AR1055" s="173"/>
      <c r="AS1055" s="173"/>
      <c r="AT1055" s="153"/>
      <c r="AU1055" s="154"/>
      <c r="AV1055" s="153"/>
      <c r="AW1055" s="177"/>
      <c r="AX1055" s="178"/>
      <c r="AY1055" s="179"/>
      <c r="AZ1055" s="179"/>
      <c r="BA1055" s="180"/>
      <c r="BB1055" s="180"/>
      <c r="BC1055" s="155"/>
      <c r="BE1055" s="156">
        <v>303</v>
      </c>
      <c r="BF1055" s="181">
        <f t="shared" si="145"/>
        <v>1.9327999999999919</v>
      </c>
      <c r="BG1055" s="182">
        <f t="shared" si="146"/>
        <v>0.96346584609733665</v>
      </c>
      <c r="BH1055" s="183">
        <f t="shared" si="147"/>
        <v>3.3718253733383552E-4</v>
      </c>
      <c r="BI1055" s="184" t="str">
        <f t="shared" si="148"/>
        <v/>
      </c>
      <c r="BJ1055" s="184" t="str">
        <f t="shared" si="144"/>
        <v/>
      </c>
    </row>
    <row r="1056" spans="3:62" ht="20.100000000000001" customHeight="1" x14ac:dyDescent="0.25">
      <c r="C1056" s="12"/>
      <c r="E1056" s="141"/>
      <c r="F1056" s="141"/>
      <c r="P1056" s="156"/>
      <c r="R1056" s="174"/>
      <c r="S1056" s="174"/>
      <c r="W1056" s="175"/>
      <c r="X1056" s="173"/>
      <c r="AC1056" s="156">
        <v>327</v>
      </c>
      <c r="AD1056" s="150">
        <f t="shared" si="149"/>
        <v>-2.6920000000000002</v>
      </c>
      <c r="AE1056" s="174">
        <f t="shared" si="150"/>
        <v>1.064813485441613E-2</v>
      </c>
      <c r="AF1056" s="174">
        <f t="shared" si="151"/>
        <v>3.5512472643617209E-3</v>
      </c>
      <c r="AG1056" s="150">
        <f t="shared" si="156"/>
        <v>1.064813485441613E-2</v>
      </c>
      <c r="AH1056" s="150" t="str">
        <f t="shared" si="157"/>
        <v/>
      </c>
      <c r="AI1056" s="150" t="str">
        <f t="shared" si="152"/>
        <v/>
      </c>
      <c r="AJ1056" s="173">
        <f t="shared" si="153"/>
        <v>0</v>
      </c>
      <c r="AK1056" s="173" t="str">
        <f t="shared" si="154"/>
        <v/>
      </c>
      <c r="AL1056" s="173" t="str">
        <f t="shared" si="155"/>
        <v/>
      </c>
      <c r="AM1056" s="173"/>
      <c r="AN1056" s="173"/>
      <c r="AO1056" s="173"/>
      <c r="AP1056" s="173"/>
      <c r="AQ1056" s="173"/>
      <c r="AR1056" s="173"/>
      <c r="AS1056" s="173"/>
      <c r="AT1056" s="153"/>
      <c r="AU1056" s="154"/>
      <c r="AV1056" s="153"/>
      <c r="AW1056" s="177"/>
      <c r="AX1056" s="178"/>
      <c r="AY1056" s="179"/>
      <c r="AZ1056" s="179"/>
      <c r="BA1056" s="180"/>
      <c r="BB1056" s="180"/>
      <c r="BC1056" s="155"/>
      <c r="BE1056" s="156">
        <v>304</v>
      </c>
      <c r="BF1056" s="181">
        <f t="shared" si="145"/>
        <v>1.9391999999999918</v>
      </c>
      <c r="BG1056" s="182">
        <f t="shared" si="146"/>
        <v>0.96312866356000282</v>
      </c>
      <c r="BH1056" s="183">
        <f t="shared" si="147"/>
        <v>3.3888989669672576E-4</v>
      </c>
      <c r="BI1056" s="184" t="str">
        <f t="shared" si="148"/>
        <v/>
      </c>
      <c r="BJ1056" s="184" t="str">
        <f t="shared" si="144"/>
        <v/>
      </c>
    </row>
    <row r="1057" spans="3:62" ht="20.100000000000001" customHeight="1" x14ac:dyDescent="0.25">
      <c r="C1057" s="12"/>
      <c r="E1057" s="141"/>
      <c r="F1057" s="141"/>
      <c r="P1057" s="156"/>
      <c r="R1057" s="174"/>
      <c r="S1057" s="174"/>
      <c r="W1057" s="175"/>
      <c r="X1057" s="173"/>
      <c r="AC1057" s="156">
        <v>328</v>
      </c>
      <c r="AD1057" s="150">
        <f t="shared" si="149"/>
        <v>-2.6879999999999997</v>
      </c>
      <c r="AE1057" s="174">
        <f t="shared" si="150"/>
        <v>1.0763327410007753E-2</v>
      </c>
      <c r="AF1057" s="174">
        <f t="shared" si="151"/>
        <v>3.5940698328306882E-3</v>
      </c>
      <c r="AG1057" s="150">
        <f t="shared" si="156"/>
        <v>1.0763327410007753E-2</v>
      </c>
      <c r="AH1057" s="150" t="str">
        <f t="shared" si="157"/>
        <v/>
      </c>
      <c r="AI1057" s="150" t="str">
        <f t="shared" si="152"/>
        <v/>
      </c>
      <c r="AJ1057" s="173">
        <f t="shared" si="153"/>
        <v>0</v>
      </c>
      <c r="AK1057" s="173" t="str">
        <f t="shared" si="154"/>
        <v/>
      </c>
      <c r="AL1057" s="173" t="str">
        <f t="shared" si="155"/>
        <v/>
      </c>
      <c r="AM1057" s="173"/>
      <c r="AN1057" s="173"/>
      <c r="AO1057" s="173"/>
      <c r="AP1057" s="173"/>
      <c r="AQ1057" s="173"/>
      <c r="AR1057" s="173"/>
      <c r="AS1057" s="173"/>
      <c r="AT1057" s="153"/>
      <c r="AU1057" s="154"/>
      <c r="AV1057" s="153"/>
      <c r="AW1057" s="177"/>
      <c r="AX1057" s="178"/>
      <c r="AY1057" s="179"/>
      <c r="AZ1057" s="179"/>
      <c r="BA1057" s="180"/>
      <c r="BB1057" s="180"/>
      <c r="BC1057" s="155"/>
      <c r="BE1057" s="156">
        <v>305</v>
      </c>
      <c r="BF1057" s="181">
        <f t="shared" si="145"/>
        <v>1.9455999999999918</v>
      </c>
      <c r="BG1057" s="182">
        <f t="shared" si="146"/>
        <v>0.96278977366330609</v>
      </c>
      <c r="BH1057" s="183">
        <f t="shared" si="147"/>
        <v>3.4059665723451538E-4</v>
      </c>
      <c r="BI1057" s="184" t="str">
        <f t="shared" si="148"/>
        <v/>
      </c>
      <c r="BJ1057" s="184" t="str">
        <f t="shared" si="144"/>
        <v/>
      </c>
    </row>
    <row r="1058" spans="3:62" ht="20.100000000000001" customHeight="1" x14ac:dyDescent="0.25">
      <c r="C1058" s="12"/>
      <c r="E1058" s="141"/>
      <c r="F1058" s="141"/>
      <c r="P1058" s="156"/>
      <c r="R1058" s="174"/>
      <c r="S1058" s="174"/>
      <c r="W1058" s="175"/>
      <c r="X1058" s="173"/>
      <c r="AC1058" s="156">
        <v>329</v>
      </c>
      <c r="AD1058" s="150">
        <f t="shared" si="149"/>
        <v>-2.6840000000000002</v>
      </c>
      <c r="AE1058" s="174">
        <f t="shared" si="150"/>
        <v>1.0879592054972511E-2</v>
      </c>
      <c r="AF1058" s="174">
        <f t="shared" si="151"/>
        <v>3.63735531309283E-3</v>
      </c>
      <c r="AG1058" s="150">
        <f t="shared" si="156"/>
        <v>1.0879592054972511E-2</v>
      </c>
      <c r="AH1058" s="150" t="str">
        <f t="shared" si="157"/>
        <v/>
      </c>
      <c r="AI1058" s="150" t="str">
        <f t="shared" si="152"/>
        <v/>
      </c>
      <c r="AJ1058" s="173">
        <f t="shared" si="153"/>
        <v>0</v>
      </c>
      <c r="AK1058" s="173" t="str">
        <f t="shared" si="154"/>
        <v/>
      </c>
      <c r="AL1058" s="173" t="str">
        <f t="shared" si="155"/>
        <v/>
      </c>
      <c r="AM1058" s="173"/>
      <c r="AN1058" s="173"/>
      <c r="AO1058" s="173"/>
      <c r="AP1058" s="173"/>
      <c r="AQ1058" s="173"/>
      <c r="AR1058" s="173"/>
      <c r="AS1058" s="173"/>
      <c r="AT1058" s="153"/>
      <c r="AU1058" s="154"/>
      <c r="AV1058" s="153"/>
      <c r="AW1058" s="177"/>
      <c r="AX1058" s="178"/>
      <c r="AY1058" s="179"/>
      <c r="AZ1058" s="179"/>
      <c r="BA1058" s="180"/>
      <c r="BB1058" s="180"/>
      <c r="BC1058" s="155"/>
      <c r="BE1058" s="156">
        <v>306</v>
      </c>
      <c r="BF1058" s="181">
        <f t="shared" si="145"/>
        <v>1.9519999999999917</v>
      </c>
      <c r="BG1058" s="182">
        <f t="shared" si="146"/>
        <v>0.96244917700607158</v>
      </c>
      <c r="BH1058" s="183">
        <f t="shared" si="147"/>
        <v>3.4230278397384684E-4</v>
      </c>
      <c r="BI1058" s="184" t="str">
        <f t="shared" si="148"/>
        <v/>
      </c>
      <c r="BJ1058" s="184" t="str">
        <f t="shared" si="144"/>
        <v/>
      </c>
    </row>
    <row r="1059" spans="3:62" ht="20.100000000000001" customHeight="1" x14ac:dyDescent="0.25">
      <c r="C1059" s="12"/>
      <c r="E1059" s="141"/>
      <c r="F1059" s="141"/>
      <c r="P1059" s="156"/>
      <c r="R1059" s="174"/>
      <c r="S1059" s="174"/>
      <c r="W1059" s="175"/>
      <c r="X1059" s="173"/>
      <c r="AC1059" s="156">
        <v>330</v>
      </c>
      <c r="AD1059" s="150">
        <f t="shared" si="149"/>
        <v>-2.6799999999999997</v>
      </c>
      <c r="AE1059" s="174">
        <f t="shared" si="150"/>
        <v>1.0996936629405587E-2</v>
      </c>
      <c r="AF1059" s="174">
        <f t="shared" si="151"/>
        <v>3.6811080091749822E-3</v>
      </c>
      <c r="AG1059" s="150">
        <f t="shared" si="156"/>
        <v>1.0996936629405587E-2</v>
      </c>
      <c r="AH1059" s="150" t="str">
        <f t="shared" si="157"/>
        <v/>
      </c>
      <c r="AI1059" s="150" t="str">
        <f t="shared" si="152"/>
        <v/>
      </c>
      <c r="AJ1059" s="173">
        <f t="shared" si="153"/>
        <v>0</v>
      </c>
      <c r="AK1059" s="173" t="str">
        <f t="shared" si="154"/>
        <v/>
      </c>
      <c r="AL1059" s="173" t="str">
        <f t="shared" si="155"/>
        <v/>
      </c>
      <c r="AM1059" s="173"/>
      <c r="AN1059" s="173"/>
      <c r="AO1059" s="173"/>
      <c r="AP1059" s="173"/>
      <c r="AQ1059" s="173"/>
      <c r="AR1059" s="173"/>
      <c r="AS1059" s="173"/>
      <c r="AT1059" s="153"/>
      <c r="AU1059" s="154"/>
      <c r="AV1059" s="153"/>
      <c r="AW1059" s="177"/>
      <c r="AX1059" s="178"/>
      <c r="AY1059" s="179"/>
      <c r="AZ1059" s="179"/>
      <c r="BA1059" s="180"/>
      <c r="BB1059" s="180"/>
      <c r="BC1059" s="155"/>
      <c r="BE1059" s="156">
        <v>307</v>
      </c>
      <c r="BF1059" s="181">
        <f t="shared" si="145"/>
        <v>1.9583999999999917</v>
      </c>
      <c r="BG1059" s="182">
        <f t="shared" si="146"/>
        <v>0.96210687422209773</v>
      </c>
      <c r="BH1059" s="183">
        <f t="shared" si="147"/>
        <v>3.4400824213043357E-4</v>
      </c>
      <c r="BI1059" s="184" t="str">
        <f t="shared" si="148"/>
        <v/>
      </c>
      <c r="BJ1059" s="184" t="str">
        <f t="shared" si="144"/>
        <v/>
      </c>
    </row>
    <row r="1060" spans="3:62" ht="20.100000000000001" customHeight="1" x14ac:dyDescent="0.25">
      <c r="C1060" s="12"/>
      <c r="E1060" s="141"/>
      <c r="F1060" s="141"/>
      <c r="P1060" s="156"/>
      <c r="R1060" s="174"/>
      <c r="S1060" s="174"/>
      <c r="W1060" s="175"/>
      <c r="X1060" s="173"/>
      <c r="AC1060" s="156">
        <v>331</v>
      </c>
      <c r="AD1060" s="150">
        <f t="shared" si="149"/>
        <v>-2.6760000000000002</v>
      </c>
      <c r="AE1060" s="174">
        <f t="shared" si="150"/>
        <v>1.1115369005911058E-2</v>
      </c>
      <c r="AF1060" s="174">
        <f t="shared" si="151"/>
        <v>3.7253322565293976E-3</v>
      </c>
      <c r="AG1060" s="150">
        <f t="shared" si="156"/>
        <v>1.1115369005911058E-2</v>
      </c>
      <c r="AH1060" s="150" t="str">
        <f t="shared" si="157"/>
        <v/>
      </c>
      <c r="AI1060" s="150" t="str">
        <f t="shared" si="152"/>
        <v/>
      </c>
      <c r="AJ1060" s="173">
        <f t="shared" si="153"/>
        <v>0</v>
      </c>
      <c r="AK1060" s="173" t="str">
        <f t="shared" si="154"/>
        <v/>
      </c>
      <c r="AL1060" s="173" t="str">
        <f t="shared" si="155"/>
        <v/>
      </c>
      <c r="AM1060" s="173"/>
      <c r="AN1060" s="173"/>
      <c r="AO1060" s="173"/>
      <c r="AP1060" s="173"/>
      <c r="AQ1060" s="173"/>
      <c r="AR1060" s="173"/>
      <c r="AS1060" s="173"/>
      <c r="AT1060" s="153"/>
      <c r="AU1060" s="154"/>
      <c r="AV1060" s="153"/>
      <c r="AW1060" s="177"/>
      <c r="AX1060" s="178"/>
      <c r="AY1060" s="179"/>
      <c r="AZ1060" s="179"/>
      <c r="BA1060" s="180"/>
      <c r="BB1060" s="180"/>
      <c r="BC1060" s="155"/>
      <c r="BE1060" s="156">
        <v>308</v>
      </c>
      <c r="BF1060" s="181">
        <f t="shared" si="145"/>
        <v>1.9647999999999917</v>
      </c>
      <c r="BG1060" s="182">
        <f t="shared" si="146"/>
        <v>0.9617628659799673</v>
      </c>
      <c r="BH1060" s="183">
        <f t="shared" si="147"/>
        <v>3.4571299710872694E-4</v>
      </c>
      <c r="BI1060" s="184" t="str">
        <f t="shared" si="148"/>
        <v/>
      </c>
      <c r="BJ1060" s="184" t="str">
        <f t="shared" si="144"/>
        <v/>
      </c>
    </row>
    <row r="1061" spans="3:62" ht="20.100000000000001" customHeight="1" x14ac:dyDescent="0.25">
      <c r="C1061" s="12"/>
      <c r="E1061" s="141"/>
      <c r="F1061" s="141"/>
      <c r="P1061" s="156"/>
      <c r="R1061" s="174"/>
      <c r="S1061" s="174"/>
      <c r="W1061" s="175"/>
      <c r="X1061" s="173"/>
      <c r="AC1061" s="156">
        <v>332</v>
      </c>
      <c r="AD1061" s="150">
        <f t="shared" si="149"/>
        <v>-2.6719999999999997</v>
      </c>
      <c r="AE1061" s="174">
        <f t="shared" si="150"/>
        <v>1.1234897089446165E-2</v>
      </c>
      <c r="AF1061" s="174">
        <f t="shared" si="151"/>
        <v>3.7700324221635441E-3</v>
      </c>
      <c r="AG1061" s="150">
        <f t="shared" si="156"/>
        <v>1.1234897089446165E-2</v>
      </c>
      <c r="AH1061" s="150" t="str">
        <f t="shared" si="157"/>
        <v/>
      </c>
      <c r="AI1061" s="150" t="str">
        <f t="shared" si="152"/>
        <v/>
      </c>
      <c r="AJ1061" s="173">
        <f t="shared" si="153"/>
        <v>0</v>
      </c>
      <c r="AK1061" s="173" t="str">
        <f t="shared" si="154"/>
        <v/>
      </c>
      <c r="AL1061" s="173" t="str">
        <f t="shared" si="155"/>
        <v/>
      </c>
      <c r="AM1061" s="173"/>
      <c r="AN1061" s="173"/>
      <c r="AO1061" s="173"/>
      <c r="AP1061" s="173"/>
      <c r="AQ1061" s="173"/>
      <c r="AR1061" s="173"/>
      <c r="AS1061" s="173"/>
      <c r="AT1061" s="153"/>
      <c r="AU1061" s="154"/>
      <c r="AV1061" s="153"/>
      <c r="AW1061" s="177"/>
      <c r="AX1061" s="178"/>
      <c r="AY1061" s="179"/>
      <c r="AZ1061" s="179"/>
      <c r="BA1061" s="180"/>
      <c r="BB1061" s="180"/>
      <c r="BC1061" s="155"/>
      <c r="BE1061" s="156">
        <v>309</v>
      </c>
      <c r="BF1061" s="181">
        <f t="shared" si="145"/>
        <v>1.9711999999999916</v>
      </c>
      <c r="BG1061" s="182">
        <f t="shared" si="146"/>
        <v>0.96141715298285857</v>
      </c>
      <c r="BH1061" s="183">
        <f t="shared" si="147"/>
        <v>3.4741701450147211E-4</v>
      </c>
      <c r="BI1061" s="184" t="str">
        <f t="shared" si="148"/>
        <v/>
      </c>
      <c r="BJ1061" s="184" t="str">
        <f t="shared" si="144"/>
        <v/>
      </c>
    </row>
    <row r="1062" spans="3:62" ht="20.100000000000001" customHeight="1" x14ac:dyDescent="0.25">
      <c r="C1062" s="12"/>
      <c r="E1062" s="141"/>
      <c r="F1062" s="141"/>
      <c r="P1062" s="156"/>
      <c r="R1062" s="174"/>
      <c r="S1062" s="174"/>
      <c r="W1062" s="175"/>
      <c r="X1062" s="173"/>
      <c r="AC1062" s="156">
        <v>333</v>
      </c>
      <c r="AD1062" s="150">
        <f t="shared" si="149"/>
        <v>-2.6680000000000001</v>
      </c>
      <c r="AE1062" s="174">
        <f t="shared" si="150"/>
        <v>1.1355528817160915E-2</v>
      </c>
      <c r="AF1062" s="174">
        <f t="shared" si="151"/>
        <v>3.8152129047691161E-3</v>
      </c>
      <c r="AG1062" s="150">
        <f t="shared" si="156"/>
        <v>1.1355528817160915E-2</v>
      </c>
      <c r="AH1062" s="150" t="str">
        <f t="shared" si="157"/>
        <v/>
      </c>
      <c r="AI1062" s="150" t="str">
        <f t="shared" si="152"/>
        <v/>
      </c>
      <c r="AJ1062" s="173">
        <f t="shared" si="153"/>
        <v>0</v>
      </c>
      <c r="AK1062" s="173" t="str">
        <f t="shared" si="154"/>
        <v/>
      </c>
      <c r="AL1062" s="173" t="str">
        <f t="shared" si="155"/>
        <v/>
      </c>
      <c r="AM1062" s="173"/>
      <c r="AN1062" s="173"/>
      <c r="AO1062" s="173"/>
      <c r="AP1062" s="173"/>
      <c r="AQ1062" s="173"/>
      <c r="AR1062" s="173"/>
      <c r="AS1062" s="173"/>
      <c r="AT1062" s="153"/>
      <c r="AU1062" s="154"/>
      <c r="AV1062" s="153"/>
      <c r="AW1062" s="177"/>
      <c r="AX1062" s="178"/>
      <c r="AY1062" s="179"/>
      <c r="AZ1062" s="179"/>
      <c r="BA1062" s="180"/>
      <c r="BB1062" s="180"/>
      <c r="BC1062" s="155"/>
      <c r="BE1062" s="156">
        <v>310</v>
      </c>
      <c r="BF1062" s="181">
        <f t="shared" si="145"/>
        <v>1.9775999999999916</v>
      </c>
      <c r="BG1062" s="182">
        <f t="shared" si="146"/>
        <v>0.9610697359683571</v>
      </c>
      <c r="BH1062" s="183">
        <f t="shared" si="147"/>
        <v>3.4912026009092934E-4</v>
      </c>
      <c r="BI1062" s="184" t="str">
        <f t="shared" si="148"/>
        <v/>
      </c>
      <c r="BJ1062" s="184" t="str">
        <f t="shared" si="144"/>
        <v/>
      </c>
    </row>
    <row r="1063" spans="3:62" ht="20.100000000000001" customHeight="1" x14ac:dyDescent="0.25">
      <c r="C1063" s="12"/>
      <c r="E1063" s="141"/>
      <c r="F1063" s="141"/>
      <c r="P1063" s="156"/>
      <c r="R1063" s="174"/>
      <c r="S1063" s="174"/>
      <c r="W1063" s="175"/>
      <c r="X1063" s="173"/>
      <c r="AC1063" s="156">
        <v>334</v>
      </c>
      <c r="AD1063" s="150">
        <f t="shared" si="149"/>
        <v>-2.6639999999999997</v>
      </c>
      <c r="AE1063" s="174">
        <f t="shared" si="150"/>
        <v>1.1477272158233767E-2</v>
      </c>
      <c r="AF1063" s="174">
        <f t="shared" si="151"/>
        <v>3.8608781348505603E-3</v>
      </c>
      <c r="AG1063" s="150">
        <f t="shared" si="156"/>
        <v>1.1477272158233767E-2</v>
      </c>
      <c r="AH1063" s="150" t="str">
        <f t="shared" si="157"/>
        <v/>
      </c>
      <c r="AI1063" s="150" t="str">
        <f t="shared" si="152"/>
        <v/>
      </c>
      <c r="AJ1063" s="173">
        <f t="shared" si="153"/>
        <v>0</v>
      </c>
      <c r="AK1063" s="173" t="str">
        <f t="shared" si="154"/>
        <v/>
      </c>
      <c r="AL1063" s="173" t="str">
        <f t="shared" si="155"/>
        <v/>
      </c>
      <c r="AM1063" s="173"/>
      <c r="AN1063" s="173"/>
      <c r="AO1063" s="173"/>
      <c r="AP1063" s="173"/>
      <c r="AQ1063" s="173"/>
      <c r="AR1063" s="173"/>
      <c r="AS1063" s="173"/>
      <c r="AT1063" s="153"/>
      <c r="AU1063" s="154"/>
      <c r="AV1063" s="153"/>
      <c r="AW1063" s="177"/>
      <c r="AX1063" s="178"/>
      <c r="AY1063" s="179"/>
      <c r="AZ1063" s="179"/>
      <c r="BA1063" s="180"/>
      <c r="BB1063" s="180"/>
      <c r="BC1063" s="155"/>
      <c r="BE1063" s="156">
        <v>311</v>
      </c>
      <c r="BF1063" s="181">
        <f t="shared" si="145"/>
        <v>1.9839999999999915</v>
      </c>
      <c r="BG1063" s="182">
        <f t="shared" si="146"/>
        <v>0.96072061570826617</v>
      </c>
      <c r="BH1063" s="183">
        <f t="shared" si="147"/>
        <v>3.5082269984698655E-4</v>
      </c>
      <c r="BI1063" s="184" t="str">
        <f t="shared" si="148"/>
        <v/>
      </c>
      <c r="BJ1063" s="184" t="str">
        <f t="shared" si="144"/>
        <v/>
      </c>
    </row>
    <row r="1064" spans="3:62" ht="20.100000000000001" customHeight="1" x14ac:dyDescent="0.25">
      <c r="C1064" s="12"/>
      <c r="E1064" s="141"/>
      <c r="F1064" s="141"/>
      <c r="P1064" s="156"/>
      <c r="R1064" s="174"/>
      <c r="S1064" s="174"/>
      <c r="W1064" s="175"/>
      <c r="X1064" s="173"/>
      <c r="AC1064" s="156">
        <v>335</v>
      </c>
      <c r="AD1064" s="150">
        <f t="shared" si="149"/>
        <v>-2.66</v>
      </c>
      <c r="AE1064" s="174">
        <f t="shared" si="150"/>
        <v>1.1600135113702561E-2</v>
      </c>
      <c r="AF1064" s="174">
        <f t="shared" si="151"/>
        <v>3.9070325748527717E-3</v>
      </c>
      <c r="AG1064" s="150">
        <f t="shared" si="156"/>
        <v>1.1600135113702561E-2</v>
      </c>
      <c r="AH1064" s="150" t="str">
        <f t="shared" si="157"/>
        <v/>
      </c>
      <c r="AI1064" s="150" t="str">
        <f t="shared" si="152"/>
        <v/>
      </c>
      <c r="AJ1064" s="173">
        <f t="shared" si="153"/>
        <v>0</v>
      </c>
      <c r="AK1064" s="173" t="str">
        <f t="shared" si="154"/>
        <v/>
      </c>
      <c r="AL1064" s="173" t="str">
        <f t="shared" si="155"/>
        <v/>
      </c>
      <c r="AM1064" s="173"/>
      <c r="AN1064" s="173"/>
      <c r="AO1064" s="173"/>
      <c r="AP1064" s="173"/>
      <c r="AQ1064" s="173"/>
      <c r="AR1064" s="173"/>
      <c r="AS1064" s="173"/>
      <c r="AT1064" s="153"/>
      <c r="AU1064" s="154"/>
      <c r="AV1064" s="153"/>
      <c r="AW1064" s="177"/>
      <c r="AX1064" s="178"/>
      <c r="AY1064" s="179"/>
      <c r="AZ1064" s="179"/>
      <c r="BA1064" s="180"/>
      <c r="BB1064" s="180"/>
      <c r="BC1064" s="155"/>
      <c r="BE1064" s="156">
        <v>312</v>
      </c>
      <c r="BF1064" s="181">
        <f t="shared" si="145"/>
        <v>1.9903999999999915</v>
      </c>
      <c r="BG1064" s="182">
        <f t="shared" si="146"/>
        <v>0.96036979300841918</v>
      </c>
      <c r="BH1064" s="183">
        <f t="shared" si="147"/>
        <v>3.5252429992804757E-4</v>
      </c>
      <c r="BI1064" s="184" t="str">
        <f t="shared" si="148"/>
        <v/>
      </c>
      <c r="BJ1064" s="184" t="str">
        <f t="shared" si="144"/>
        <v/>
      </c>
    </row>
    <row r="1065" spans="3:62" ht="20.100000000000001" customHeight="1" x14ac:dyDescent="0.25">
      <c r="C1065" s="12"/>
      <c r="E1065" s="141"/>
      <c r="F1065" s="141"/>
      <c r="P1065" s="156"/>
      <c r="R1065" s="174"/>
      <c r="S1065" s="174"/>
      <c r="W1065" s="175"/>
      <c r="X1065" s="173"/>
      <c r="AC1065" s="156">
        <v>336</v>
      </c>
      <c r="AD1065" s="150">
        <f t="shared" si="149"/>
        <v>-2.6559999999999997</v>
      </c>
      <c r="AE1065" s="174">
        <f t="shared" si="150"/>
        <v>1.1724125716291499E-2</v>
      </c>
      <c r="AF1065" s="174">
        <f t="shared" si="151"/>
        <v>3.9536807192882741E-3</v>
      </c>
      <c r="AG1065" s="150">
        <f t="shared" si="156"/>
        <v>1.1724125716291499E-2</v>
      </c>
      <c r="AH1065" s="150" t="str">
        <f t="shared" si="157"/>
        <v/>
      </c>
      <c r="AI1065" s="150" t="str">
        <f t="shared" si="152"/>
        <v/>
      </c>
      <c r="AJ1065" s="173">
        <f t="shared" si="153"/>
        <v>0</v>
      </c>
      <c r="AK1065" s="173" t="str">
        <f t="shared" si="154"/>
        <v/>
      </c>
      <c r="AL1065" s="173" t="str">
        <f t="shared" si="155"/>
        <v/>
      </c>
      <c r="AM1065" s="173"/>
      <c r="AN1065" s="173"/>
      <c r="AO1065" s="173"/>
      <c r="AP1065" s="173"/>
      <c r="AQ1065" s="173"/>
      <c r="AR1065" s="173"/>
      <c r="AS1065" s="173"/>
      <c r="AT1065" s="153"/>
      <c r="AU1065" s="154"/>
      <c r="AV1065" s="153"/>
      <c r="AW1065" s="177"/>
      <c r="AX1065" s="178"/>
      <c r="AY1065" s="179"/>
      <c r="AZ1065" s="179"/>
      <c r="BA1065" s="180"/>
      <c r="BB1065" s="180"/>
      <c r="BC1065" s="155"/>
      <c r="BE1065" s="156">
        <v>313</v>
      </c>
      <c r="BF1065" s="181">
        <f t="shared" si="145"/>
        <v>1.9967999999999915</v>
      </c>
      <c r="BG1065" s="182">
        <f t="shared" si="146"/>
        <v>0.96001726870849113</v>
      </c>
      <c r="BH1065" s="183">
        <f t="shared" si="147"/>
        <v>3.542250266816982E-4</v>
      </c>
      <c r="BI1065" s="184" t="str">
        <f t="shared" si="148"/>
        <v/>
      </c>
      <c r="BJ1065" s="184" t="str">
        <f t="shared" si="144"/>
        <v/>
      </c>
    </row>
    <row r="1066" spans="3:62" ht="20.100000000000001" customHeight="1" x14ac:dyDescent="0.25">
      <c r="C1066" s="12"/>
      <c r="E1066" s="141"/>
      <c r="F1066" s="141"/>
      <c r="P1066" s="156"/>
      <c r="R1066" s="174"/>
      <c r="S1066" s="174"/>
      <c r="W1066" s="175"/>
      <c r="X1066" s="173"/>
      <c r="AC1066" s="156">
        <v>337</v>
      </c>
      <c r="AD1066" s="150">
        <f t="shared" si="149"/>
        <v>-2.6520000000000001</v>
      </c>
      <c r="AE1066" s="174">
        <f t="shared" si="150"/>
        <v>1.1849252030233286E-2</v>
      </c>
      <c r="AF1066" s="174">
        <f t="shared" si="151"/>
        <v>4.0008270948635218E-3</v>
      </c>
      <c r="AG1066" s="150">
        <f t="shared" si="156"/>
        <v>1.1849252030233286E-2</v>
      </c>
      <c r="AH1066" s="150" t="str">
        <f t="shared" si="157"/>
        <v/>
      </c>
      <c r="AI1066" s="150" t="str">
        <f t="shared" si="152"/>
        <v/>
      </c>
      <c r="AJ1066" s="173">
        <f t="shared" si="153"/>
        <v>0</v>
      </c>
      <c r="AK1066" s="173" t="str">
        <f t="shared" si="154"/>
        <v/>
      </c>
      <c r="AL1066" s="173" t="str">
        <f t="shared" si="155"/>
        <v/>
      </c>
      <c r="AM1066" s="173"/>
      <c r="AN1066" s="173"/>
      <c r="AO1066" s="173"/>
      <c r="AP1066" s="173"/>
      <c r="AQ1066" s="173"/>
      <c r="AR1066" s="173"/>
      <c r="AS1066" s="173"/>
      <c r="AT1066" s="153"/>
      <c r="AU1066" s="154"/>
      <c r="AV1066" s="153"/>
      <c r="AW1066" s="177"/>
      <c r="AX1066" s="178"/>
      <c r="AY1066" s="179"/>
      <c r="AZ1066" s="179"/>
      <c r="BA1066" s="180"/>
      <c r="BB1066" s="180"/>
      <c r="BC1066" s="155"/>
      <c r="BE1066" s="156">
        <v>314</v>
      </c>
      <c r="BF1066" s="181">
        <f t="shared" si="145"/>
        <v>2.0031999999999917</v>
      </c>
      <c r="BG1066" s="182">
        <f t="shared" si="146"/>
        <v>0.95966304368180944</v>
      </c>
      <c r="BH1066" s="183">
        <f t="shared" si="147"/>
        <v>3.559248466424858E-4</v>
      </c>
      <c r="BI1066" s="184" t="str">
        <f t="shared" si="148"/>
        <v/>
      </c>
      <c r="BJ1066" s="184" t="str">
        <f t="shared" si="144"/>
        <v/>
      </c>
    </row>
    <row r="1067" spans="3:62" ht="20.100000000000001" customHeight="1" x14ac:dyDescent="0.25">
      <c r="C1067" s="12"/>
      <c r="E1067" s="141"/>
      <c r="F1067" s="141"/>
      <c r="P1067" s="156"/>
      <c r="R1067" s="174"/>
      <c r="S1067" s="174"/>
      <c r="W1067" s="175"/>
      <c r="X1067" s="173"/>
      <c r="AC1067" s="156">
        <v>338</v>
      </c>
      <c r="AD1067" s="150">
        <f t="shared" si="149"/>
        <v>-2.6479999999999997</v>
      </c>
      <c r="AE1067" s="174">
        <f t="shared" si="150"/>
        <v>1.197552215108728E-2</v>
      </c>
      <c r="AF1067" s="174">
        <f t="shared" si="151"/>
        <v>4.0484762606046434E-3</v>
      </c>
      <c r="AG1067" s="150">
        <f t="shared" si="156"/>
        <v>1.197552215108728E-2</v>
      </c>
      <c r="AH1067" s="150" t="str">
        <f t="shared" si="157"/>
        <v/>
      </c>
      <c r="AI1067" s="150" t="str">
        <f t="shared" si="152"/>
        <v/>
      </c>
      <c r="AJ1067" s="173">
        <f t="shared" si="153"/>
        <v>0</v>
      </c>
      <c r="AK1067" s="173" t="str">
        <f t="shared" si="154"/>
        <v/>
      </c>
      <c r="AL1067" s="173" t="str">
        <f t="shared" si="155"/>
        <v/>
      </c>
      <c r="AM1067" s="173"/>
      <c r="AN1067" s="173"/>
      <c r="AO1067" s="173"/>
      <c r="AP1067" s="173"/>
      <c r="AQ1067" s="173"/>
      <c r="AR1067" s="173"/>
      <c r="AS1067" s="173"/>
      <c r="AT1067" s="153"/>
      <c r="AU1067" s="154"/>
      <c r="AV1067" s="153"/>
      <c r="AW1067" s="177"/>
      <c r="AX1067" s="178"/>
      <c r="AY1067" s="179"/>
      <c r="AZ1067" s="179"/>
      <c r="BA1067" s="180"/>
      <c r="BB1067" s="180"/>
      <c r="BC1067" s="155"/>
      <c r="BE1067" s="156">
        <v>315</v>
      </c>
      <c r="BF1067" s="181">
        <f t="shared" si="145"/>
        <v>2.0095999999999918</v>
      </c>
      <c r="BG1067" s="182">
        <f t="shared" si="146"/>
        <v>0.95930711883516695</v>
      </c>
      <c r="BH1067" s="183">
        <f t="shared" si="147"/>
        <v>3.5762372653391772E-4</v>
      </c>
      <c r="BI1067" s="184" t="str">
        <f t="shared" si="148"/>
        <v/>
      </c>
      <c r="BJ1067" s="184" t="str">
        <f t="shared" si="144"/>
        <v/>
      </c>
    </row>
    <row r="1068" spans="3:62" ht="20.100000000000001" customHeight="1" x14ac:dyDescent="0.25">
      <c r="C1068" s="12"/>
      <c r="E1068" s="141"/>
      <c r="F1068" s="141"/>
      <c r="P1068" s="156"/>
      <c r="R1068" s="174"/>
      <c r="S1068" s="174"/>
      <c r="W1068" s="175"/>
      <c r="X1068" s="173"/>
      <c r="AC1068" s="156">
        <v>339</v>
      </c>
      <c r="AD1068" s="150">
        <f t="shared" si="149"/>
        <v>-2.6440000000000001</v>
      </c>
      <c r="AE1068" s="174">
        <f t="shared" si="150"/>
        <v>1.2102944205552734E-2</v>
      </c>
      <c r="AF1068" s="174">
        <f t="shared" si="151"/>
        <v>4.0966328079823245E-3</v>
      </c>
      <c r="AG1068" s="150">
        <f t="shared" si="156"/>
        <v>1.2102944205552734E-2</v>
      </c>
      <c r="AH1068" s="150" t="str">
        <f t="shared" si="157"/>
        <v/>
      </c>
      <c r="AI1068" s="150" t="str">
        <f t="shared" si="152"/>
        <v/>
      </c>
      <c r="AJ1068" s="173">
        <f t="shared" si="153"/>
        <v>0</v>
      </c>
      <c r="AK1068" s="173" t="str">
        <f t="shared" si="154"/>
        <v/>
      </c>
      <c r="AL1068" s="173" t="str">
        <f t="shared" si="155"/>
        <v/>
      </c>
      <c r="AM1068" s="173"/>
      <c r="AN1068" s="173"/>
      <c r="AO1068" s="173"/>
      <c r="AP1068" s="173"/>
      <c r="AQ1068" s="173"/>
      <c r="AR1068" s="173"/>
      <c r="AS1068" s="173"/>
      <c r="AT1068" s="153"/>
      <c r="AU1068" s="154"/>
      <c r="AV1068" s="153"/>
      <c r="AW1068" s="177"/>
      <c r="AX1068" s="178"/>
      <c r="AY1068" s="179"/>
      <c r="AZ1068" s="179"/>
      <c r="BA1068" s="180"/>
      <c r="BB1068" s="180"/>
      <c r="BC1068" s="155"/>
      <c r="BE1068" s="156">
        <v>316</v>
      </c>
      <c r="BF1068" s="181">
        <f t="shared" si="145"/>
        <v>2.015999999999992</v>
      </c>
      <c r="BG1068" s="182">
        <f t="shared" si="146"/>
        <v>0.95894949510863303</v>
      </c>
      <c r="BH1068" s="183">
        <f t="shared" si="147"/>
        <v>3.5932163326668487E-4</v>
      </c>
      <c r="BI1068" s="184" t="str">
        <f t="shared" si="148"/>
        <v/>
      </c>
      <c r="BJ1068" s="184" t="str">
        <f t="shared" si="144"/>
        <v/>
      </c>
    </row>
    <row r="1069" spans="3:62" ht="20.100000000000001" customHeight="1" x14ac:dyDescent="0.25">
      <c r="C1069" s="12"/>
      <c r="E1069" s="141"/>
      <c r="F1069" s="141"/>
      <c r="P1069" s="156"/>
      <c r="R1069" s="174"/>
      <c r="S1069" s="174"/>
      <c r="W1069" s="175"/>
      <c r="X1069" s="173"/>
      <c r="AC1069" s="156">
        <v>340</v>
      </c>
      <c r="AD1069" s="150">
        <f t="shared" si="149"/>
        <v>-2.6399999999999997</v>
      </c>
      <c r="AE1069" s="174">
        <f t="shared" si="150"/>
        <v>1.2231526351277987E-2</v>
      </c>
      <c r="AF1069" s="174">
        <f t="shared" si="151"/>
        <v>4.1453013610360436E-3</v>
      </c>
      <c r="AG1069" s="150">
        <f t="shared" si="156"/>
        <v>1.2231526351277987E-2</v>
      </c>
      <c r="AH1069" s="150" t="str">
        <f t="shared" si="157"/>
        <v/>
      </c>
      <c r="AI1069" s="150" t="str">
        <f t="shared" si="152"/>
        <v/>
      </c>
      <c r="AJ1069" s="173">
        <f t="shared" si="153"/>
        <v>0</v>
      </c>
      <c r="AK1069" s="173" t="str">
        <f t="shared" si="154"/>
        <v/>
      </c>
      <c r="AL1069" s="173" t="str">
        <f t="shared" si="155"/>
        <v/>
      </c>
      <c r="AM1069" s="173"/>
      <c r="AN1069" s="173"/>
      <c r="AO1069" s="173"/>
      <c r="AP1069" s="173"/>
      <c r="AQ1069" s="173"/>
      <c r="AR1069" s="173"/>
      <c r="AS1069" s="173"/>
      <c r="AT1069" s="153"/>
      <c r="AU1069" s="154"/>
      <c r="AV1069" s="153"/>
      <c r="AW1069" s="177"/>
      <c r="AX1069" s="178"/>
      <c r="AY1069" s="179"/>
      <c r="AZ1069" s="179"/>
      <c r="BA1069" s="180"/>
      <c r="BB1069" s="180"/>
      <c r="BC1069" s="155"/>
      <c r="BE1069" s="156">
        <v>317</v>
      </c>
      <c r="BF1069" s="181">
        <f t="shared" si="145"/>
        <v>2.0223999999999922</v>
      </c>
      <c r="BG1069" s="182">
        <f t="shared" si="146"/>
        <v>0.95859017347536635</v>
      </c>
      <c r="BH1069" s="183">
        <f t="shared" si="147"/>
        <v>3.6101853393977201E-4</v>
      </c>
      <c r="BI1069" s="184" t="str">
        <f t="shared" si="148"/>
        <v/>
      </c>
      <c r="BJ1069" s="184" t="str">
        <f t="shared" si="144"/>
        <v/>
      </c>
    </row>
    <row r="1070" spans="3:62" ht="20.100000000000001" customHeight="1" x14ac:dyDescent="0.25">
      <c r="C1070" s="12"/>
      <c r="E1070" s="141"/>
      <c r="F1070" s="141"/>
      <c r="P1070" s="156"/>
      <c r="R1070" s="174"/>
      <c r="S1070" s="174"/>
      <c r="W1070" s="175"/>
      <c r="X1070" s="173"/>
      <c r="AC1070" s="156">
        <v>341</v>
      </c>
      <c r="AD1070" s="150">
        <f t="shared" si="149"/>
        <v>-2.6360000000000001</v>
      </c>
      <c r="AE1070" s="174">
        <f t="shared" si="150"/>
        <v>1.2361276776664673E-2</v>
      </c>
      <c r="AF1070" s="174">
        <f t="shared" si="151"/>
        <v>4.1944865764974035E-3</v>
      </c>
      <c r="AG1070" s="150">
        <f t="shared" si="156"/>
        <v>1.2361276776664673E-2</v>
      </c>
      <c r="AH1070" s="150" t="str">
        <f t="shared" si="157"/>
        <v/>
      </c>
      <c r="AI1070" s="150" t="str">
        <f t="shared" si="152"/>
        <v/>
      </c>
      <c r="AJ1070" s="173">
        <f t="shared" si="153"/>
        <v>0</v>
      </c>
      <c r="AK1070" s="173" t="str">
        <f t="shared" si="154"/>
        <v/>
      </c>
      <c r="AL1070" s="173" t="str">
        <f t="shared" si="155"/>
        <v/>
      </c>
      <c r="AM1070" s="173"/>
      <c r="AN1070" s="173"/>
      <c r="AO1070" s="173"/>
      <c r="AP1070" s="173"/>
      <c r="AQ1070" s="173"/>
      <c r="AR1070" s="173"/>
      <c r="AS1070" s="173"/>
      <c r="AT1070" s="153"/>
      <c r="AU1070" s="154"/>
      <c r="AV1070" s="153"/>
      <c r="AW1070" s="177"/>
      <c r="AX1070" s="178"/>
      <c r="AY1070" s="179"/>
      <c r="AZ1070" s="179"/>
      <c r="BA1070" s="180"/>
      <c r="BB1070" s="180"/>
      <c r="BC1070" s="155"/>
      <c r="BE1070" s="156">
        <v>318</v>
      </c>
      <c r="BF1070" s="181">
        <f t="shared" si="145"/>
        <v>2.0287999999999924</v>
      </c>
      <c r="BG1070" s="182">
        <f t="shared" si="146"/>
        <v>0.95822915494142658</v>
      </c>
      <c r="BH1070" s="183">
        <f t="shared" si="147"/>
        <v>3.6271439583979159E-4</v>
      </c>
      <c r="BI1070" s="184" t="str">
        <f t="shared" si="148"/>
        <v/>
      </c>
      <c r="BJ1070" s="184" t="str">
        <f t="shared" si="144"/>
        <v/>
      </c>
    </row>
    <row r="1071" spans="3:62" ht="20.100000000000001" customHeight="1" x14ac:dyDescent="0.25">
      <c r="C1071" s="12"/>
      <c r="E1071" s="141"/>
      <c r="F1071" s="141"/>
      <c r="P1071" s="156"/>
      <c r="R1071" s="174"/>
      <c r="S1071" s="174"/>
      <c r="W1071" s="175"/>
      <c r="X1071" s="173"/>
      <c r="AC1071" s="156">
        <v>342</v>
      </c>
      <c r="AD1071" s="150">
        <f t="shared" si="149"/>
        <v>-2.6319999999999997</v>
      </c>
      <c r="AE1071" s="174">
        <f t="shared" si="150"/>
        <v>1.2492203700667864E-2</v>
      </c>
      <c r="AF1071" s="174">
        <f t="shared" si="151"/>
        <v>4.244193143912835E-3</v>
      </c>
      <c r="AG1071" s="150">
        <f t="shared" si="156"/>
        <v>1.2492203700667864E-2</v>
      </c>
      <c r="AH1071" s="150" t="str">
        <f t="shared" si="157"/>
        <v/>
      </c>
      <c r="AI1071" s="150" t="str">
        <f t="shared" si="152"/>
        <v/>
      </c>
      <c r="AJ1071" s="173">
        <f t="shared" si="153"/>
        <v>0</v>
      </c>
      <c r="AK1071" s="173" t="str">
        <f t="shared" si="154"/>
        <v/>
      </c>
      <c r="AL1071" s="173" t="str">
        <f t="shared" si="155"/>
        <v/>
      </c>
      <c r="AM1071" s="173"/>
      <c r="AN1071" s="173"/>
      <c r="AO1071" s="173"/>
      <c r="AP1071" s="173"/>
      <c r="AQ1071" s="173"/>
      <c r="AR1071" s="173"/>
      <c r="AS1071" s="173"/>
      <c r="AT1071" s="153"/>
      <c r="AU1071" s="154"/>
      <c r="AV1071" s="153"/>
      <c r="AW1071" s="177"/>
      <c r="AX1071" s="178"/>
      <c r="AY1071" s="179"/>
      <c r="AZ1071" s="179"/>
      <c r="BA1071" s="180"/>
      <c r="BB1071" s="180"/>
      <c r="BC1071" s="155"/>
      <c r="BE1071" s="156">
        <v>319</v>
      </c>
      <c r="BF1071" s="181">
        <f t="shared" si="145"/>
        <v>2.0351999999999926</v>
      </c>
      <c r="BG1071" s="182">
        <f t="shared" si="146"/>
        <v>0.95786644054558678</v>
      </c>
      <c r="BH1071" s="183">
        <f t="shared" si="147"/>
        <v>3.6440918643987352E-4</v>
      </c>
      <c r="BI1071" s="184" t="str">
        <f t="shared" si="148"/>
        <v/>
      </c>
      <c r="BJ1071" s="184" t="str">
        <f t="shared" si="144"/>
        <v/>
      </c>
    </row>
    <row r="1072" spans="3:62" ht="20.100000000000001" customHeight="1" x14ac:dyDescent="0.25">
      <c r="C1072" s="12"/>
      <c r="E1072" s="141"/>
      <c r="F1072" s="141"/>
      <c r="P1072" s="156"/>
      <c r="R1072" s="174"/>
      <c r="S1072" s="174"/>
      <c r="W1072" s="175"/>
      <c r="X1072" s="173"/>
      <c r="AC1072" s="156">
        <v>343</v>
      </c>
      <c r="AD1072" s="150">
        <f t="shared" si="149"/>
        <v>-2.6280000000000001</v>
      </c>
      <c r="AE1072" s="174">
        <f t="shared" si="150"/>
        <v>1.2624315372591137E-2</v>
      </c>
      <c r="AF1072" s="174">
        <f t="shared" si="151"/>
        <v>4.2944257857653002E-3</v>
      </c>
      <c r="AG1072" s="150">
        <f t="shared" si="156"/>
        <v>1.2624315372591137E-2</v>
      </c>
      <c r="AH1072" s="150" t="str">
        <f t="shared" si="157"/>
        <v/>
      </c>
      <c r="AI1072" s="150" t="str">
        <f t="shared" si="152"/>
        <v/>
      </c>
      <c r="AJ1072" s="173">
        <f t="shared" si="153"/>
        <v>0</v>
      </c>
      <c r="AK1072" s="173" t="str">
        <f t="shared" si="154"/>
        <v/>
      </c>
      <c r="AL1072" s="173" t="str">
        <f t="shared" si="155"/>
        <v/>
      </c>
      <c r="AM1072" s="173"/>
      <c r="AN1072" s="173"/>
      <c r="AO1072" s="173"/>
      <c r="AP1072" s="173"/>
      <c r="AQ1072" s="173"/>
      <c r="AR1072" s="173"/>
      <c r="AS1072" s="173"/>
      <c r="AT1072" s="153"/>
      <c r="AU1072" s="154"/>
      <c r="AV1072" s="153"/>
      <c r="AW1072" s="177"/>
      <c r="AX1072" s="178"/>
      <c r="AY1072" s="179"/>
      <c r="AZ1072" s="179"/>
      <c r="BA1072" s="180"/>
      <c r="BB1072" s="180"/>
      <c r="BC1072" s="155"/>
      <c r="BE1072" s="156">
        <v>320</v>
      </c>
      <c r="BF1072" s="181">
        <f t="shared" si="145"/>
        <v>2.0415999999999928</v>
      </c>
      <c r="BG1072" s="182">
        <f t="shared" si="146"/>
        <v>0.95750203135914691</v>
      </c>
      <c r="BH1072" s="183">
        <f t="shared" si="147"/>
        <v>3.6610287340166359E-4</v>
      </c>
      <c r="BI1072" s="184" t="str">
        <f t="shared" si="148"/>
        <v/>
      </c>
      <c r="BJ1072" s="184" t="str">
        <f t="shared" si="144"/>
        <v/>
      </c>
    </row>
    <row r="1073" spans="3:62" ht="20.100000000000001" customHeight="1" x14ac:dyDescent="0.25">
      <c r="C1073" s="12"/>
      <c r="E1073" s="141"/>
      <c r="F1073" s="141"/>
      <c r="P1073" s="156"/>
      <c r="R1073" s="174"/>
      <c r="S1073" s="174"/>
      <c r="W1073" s="175"/>
      <c r="X1073" s="173"/>
      <c r="AC1073" s="156">
        <v>344</v>
      </c>
      <c r="AD1073" s="150">
        <f t="shared" si="149"/>
        <v>-2.6239999999999997</v>
      </c>
      <c r="AE1073" s="174">
        <f t="shared" si="150"/>
        <v>1.2757620071877524E-2</v>
      </c>
      <c r="AF1073" s="174">
        <f t="shared" si="151"/>
        <v>4.3451892575953836E-3</v>
      </c>
      <c r="AG1073" s="150">
        <f t="shared" si="156"/>
        <v>1.2757620071877524E-2</v>
      </c>
      <c r="AH1073" s="150" t="str">
        <f t="shared" si="157"/>
        <v/>
      </c>
      <c r="AI1073" s="150" t="str">
        <f t="shared" si="152"/>
        <v/>
      </c>
      <c r="AJ1073" s="173">
        <f t="shared" si="153"/>
        <v>0</v>
      </c>
      <c r="AK1073" s="173" t="str">
        <f t="shared" si="154"/>
        <v/>
      </c>
      <c r="AL1073" s="173" t="str">
        <f t="shared" si="155"/>
        <v/>
      </c>
      <c r="AM1073" s="173"/>
      <c r="AN1073" s="173"/>
      <c r="AO1073" s="173"/>
      <c r="AP1073" s="173"/>
      <c r="AQ1073" s="173"/>
      <c r="AR1073" s="173"/>
      <c r="AS1073" s="173"/>
      <c r="AT1073" s="153"/>
      <c r="AU1073" s="154"/>
      <c r="AV1073" s="153"/>
      <c r="AW1073" s="177"/>
      <c r="AX1073" s="178"/>
      <c r="AY1073" s="179"/>
      <c r="AZ1073" s="179"/>
      <c r="BA1073" s="180"/>
      <c r="BB1073" s="180"/>
      <c r="BC1073" s="155"/>
      <c r="BE1073" s="156">
        <v>321</v>
      </c>
      <c r="BF1073" s="181">
        <f t="shared" si="145"/>
        <v>2.0479999999999929</v>
      </c>
      <c r="BG1073" s="182">
        <f t="shared" si="146"/>
        <v>0.95713592848574525</v>
      </c>
      <c r="BH1073" s="183">
        <f t="shared" si="147"/>
        <v>3.6779542457321401E-4</v>
      </c>
      <c r="BI1073" s="184" t="str">
        <f t="shared" si="148"/>
        <v/>
      </c>
      <c r="BJ1073" s="184" t="str">
        <f t="shared" ref="BJ1073:BJ1136" si="158">IF($BG1073&lt;(1-$BC$765),$BH1073,"")</f>
        <v/>
      </c>
    </row>
    <row r="1074" spans="3:62" ht="20.100000000000001" customHeight="1" x14ac:dyDescent="0.25">
      <c r="C1074" s="12"/>
      <c r="E1074" s="141"/>
      <c r="F1074" s="141"/>
      <c r="P1074" s="156"/>
      <c r="R1074" s="174"/>
      <c r="S1074" s="174"/>
      <c r="W1074" s="175"/>
      <c r="X1074" s="173"/>
      <c r="AC1074" s="156">
        <v>345</v>
      </c>
      <c r="AD1074" s="150">
        <f t="shared" si="149"/>
        <v>-2.62</v>
      </c>
      <c r="AE1074" s="174">
        <f t="shared" si="150"/>
        <v>1.2892126107895304E-2</v>
      </c>
      <c r="AF1074" s="174">
        <f t="shared" si="151"/>
        <v>4.3964883481213092E-3</v>
      </c>
      <c r="AG1074" s="150">
        <f t="shared" si="156"/>
        <v>1.2892126107895304E-2</v>
      </c>
      <c r="AH1074" s="150" t="str">
        <f t="shared" si="157"/>
        <v/>
      </c>
      <c r="AI1074" s="150" t="str">
        <f t="shared" si="152"/>
        <v/>
      </c>
      <c r="AJ1074" s="173">
        <f t="shared" si="153"/>
        <v>0</v>
      </c>
      <c r="AK1074" s="173" t="str">
        <f t="shared" si="154"/>
        <v/>
      </c>
      <c r="AL1074" s="173" t="str">
        <f t="shared" si="155"/>
        <v/>
      </c>
      <c r="AM1074" s="173"/>
      <c r="AN1074" s="173"/>
      <c r="AO1074" s="173"/>
      <c r="AP1074" s="173"/>
      <c r="AQ1074" s="173"/>
      <c r="AR1074" s="173"/>
      <c r="AS1074" s="173"/>
      <c r="AT1074" s="153"/>
      <c r="AU1074" s="154"/>
      <c r="AV1074" s="153"/>
      <c r="AW1074" s="177"/>
      <c r="AX1074" s="178"/>
      <c r="AY1074" s="179"/>
      <c r="AZ1074" s="179"/>
      <c r="BA1074" s="180"/>
      <c r="BB1074" s="180"/>
      <c r="BC1074" s="155"/>
      <c r="BE1074" s="156">
        <v>322</v>
      </c>
      <c r="BF1074" s="181">
        <f t="shared" ref="BF1074:BF1137" si="159">BF1073+$BI$750</f>
        <v>2.0543999999999931</v>
      </c>
      <c r="BG1074" s="182">
        <f t="shared" ref="BG1074:BG1137" si="160">_xlfn.CHISQ.DIST.RT(BF1074,7)</f>
        <v>0.95676813306117203</v>
      </c>
      <c r="BH1074" s="183">
        <f t="shared" ref="BH1074:BH1137" si="161">BG1074-BG1075</f>
        <v>3.6948680798920552E-4</v>
      </c>
      <c r="BI1074" s="184" t="str">
        <f t="shared" ref="BI1074:BI1137" si="162">IF(BG1074&lt;(1-$BC$757),BH1074,"")</f>
        <v/>
      </c>
      <c r="BJ1074" s="184" t="str">
        <f t="shared" si="158"/>
        <v/>
      </c>
    </row>
    <row r="1075" spans="3:62" ht="20.100000000000001" customHeight="1" x14ac:dyDescent="0.25">
      <c r="C1075" s="12"/>
      <c r="E1075" s="141"/>
      <c r="F1075" s="141"/>
      <c r="P1075" s="156"/>
      <c r="R1075" s="174"/>
      <c r="S1075" s="174"/>
      <c r="W1075" s="175"/>
      <c r="X1075" s="173"/>
      <c r="AC1075" s="156">
        <v>346</v>
      </c>
      <c r="AD1075" s="150">
        <f t="shared" si="149"/>
        <v>-2.6159999999999997</v>
      </c>
      <c r="AE1075" s="174">
        <f t="shared" si="150"/>
        <v>1.3027841819719681E-2</v>
      </c>
      <c r="AF1075" s="174">
        <f t="shared" si="151"/>
        <v>4.4483278793583129E-3</v>
      </c>
      <c r="AG1075" s="150">
        <f t="shared" si="156"/>
        <v>1.3027841819719681E-2</v>
      </c>
      <c r="AH1075" s="150" t="str">
        <f t="shared" si="157"/>
        <v/>
      </c>
      <c r="AI1075" s="150" t="str">
        <f t="shared" si="152"/>
        <v/>
      </c>
      <c r="AJ1075" s="173">
        <f t="shared" si="153"/>
        <v>0</v>
      </c>
      <c r="AK1075" s="173" t="str">
        <f t="shared" si="154"/>
        <v/>
      </c>
      <c r="AL1075" s="173" t="str">
        <f t="shared" si="155"/>
        <v/>
      </c>
      <c r="AM1075" s="173"/>
      <c r="AN1075" s="173"/>
      <c r="AO1075" s="173"/>
      <c r="AP1075" s="173"/>
      <c r="AQ1075" s="173"/>
      <c r="AR1075" s="173"/>
      <c r="AS1075" s="173"/>
      <c r="AT1075" s="153"/>
      <c r="AU1075" s="154"/>
      <c r="AV1075" s="153"/>
      <c r="AW1075" s="177"/>
      <c r="AX1075" s="178"/>
      <c r="AY1075" s="179"/>
      <c r="AZ1075" s="179"/>
      <c r="BA1075" s="180"/>
      <c r="BB1075" s="180"/>
      <c r="BC1075" s="155"/>
      <c r="BE1075" s="156">
        <v>323</v>
      </c>
      <c r="BF1075" s="181">
        <f t="shared" si="159"/>
        <v>2.0607999999999933</v>
      </c>
      <c r="BG1075" s="182">
        <f t="shared" si="160"/>
        <v>0.95639864625318283</v>
      </c>
      <c r="BH1075" s="183">
        <f t="shared" si="161"/>
        <v>3.7117699187150244E-4</v>
      </c>
      <c r="BI1075" s="184" t="str">
        <f t="shared" si="162"/>
        <v/>
      </c>
      <c r="BJ1075" s="184" t="str">
        <f t="shared" si="158"/>
        <v/>
      </c>
    </row>
    <row r="1076" spans="3:62" ht="20.100000000000001" customHeight="1" x14ac:dyDescent="0.25">
      <c r="C1076" s="12"/>
      <c r="E1076" s="141"/>
      <c r="F1076" s="141"/>
      <c r="P1076" s="156"/>
      <c r="R1076" s="174"/>
      <c r="S1076" s="174"/>
      <c r="W1076" s="175"/>
      <c r="X1076" s="173"/>
      <c r="AC1076" s="156">
        <v>347</v>
      </c>
      <c r="AD1076" s="150">
        <f t="shared" si="149"/>
        <v>-2.6120000000000001</v>
      </c>
      <c r="AE1076" s="174">
        <f t="shared" si="150"/>
        <v>1.3164775575909208E-2</v>
      </c>
      <c r="AF1076" s="174">
        <f t="shared" si="151"/>
        <v>4.5007127067369194E-3</v>
      </c>
      <c r="AG1076" s="150">
        <f t="shared" si="156"/>
        <v>1.3164775575909208E-2</v>
      </c>
      <c r="AH1076" s="150" t="str">
        <f t="shared" si="157"/>
        <v/>
      </c>
      <c r="AI1076" s="150" t="str">
        <f t="shared" si="152"/>
        <v/>
      </c>
      <c r="AJ1076" s="173">
        <f t="shared" si="153"/>
        <v>0</v>
      </c>
      <c r="AK1076" s="173" t="str">
        <f t="shared" si="154"/>
        <v/>
      </c>
      <c r="AL1076" s="173" t="str">
        <f t="shared" si="155"/>
        <v/>
      </c>
      <c r="AM1076" s="173"/>
      <c r="AN1076" s="173"/>
      <c r="AO1076" s="173"/>
      <c r="AP1076" s="173"/>
      <c r="AQ1076" s="173"/>
      <c r="AR1076" s="173"/>
      <c r="AS1076" s="173"/>
      <c r="AT1076" s="153"/>
      <c r="AU1076" s="154"/>
      <c r="AV1076" s="153"/>
      <c r="AW1076" s="177"/>
      <c r="AX1076" s="178"/>
      <c r="AY1076" s="179"/>
      <c r="AZ1076" s="179"/>
      <c r="BA1076" s="180"/>
      <c r="BB1076" s="180"/>
      <c r="BC1076" s="155"/>
      <c r="BE1076" s="156">
        <v>324</v>
      </c>
      <c r="BF1076" s="181">
        <f t="shared" si="159"/>
        <v>2.0671999999999935</v>
      </c>
      <c r="BG1076" s="182">
        <f t="shared" si="160"/>
        <v>0.95602746926131132</v>
      </c>
      <c r="BH1076" s="183">
        <f t="shared" si="161"/>
        <v>3.728659446282645E-4</v>
      </c>
      <c r="BI1076" s="184" t="str">
        <f t="shared" si="162"/>
        <v/>
      </c>
      <c r="BJ1076" s="184" t="str">
        <f t="shared" si="158"/>
        <v/>
      </c>
    </row>
    <row r="1077" spans="3:62" ht="20.100000000000001" customHeight="1" x14ac:dyDescent="0.25">
      <c r="C1077" s="12"/>
      <c r="E1077" s="141"/>
      <c r="F1077" s="141"/>
      <c r="P1077" s="156"/>
      <c r="R1077" s="174"/>
      <c r="S1077" s="174"/>
      <c r="W1077" s="175"/>
      <c r="X1077" s="173"/>
      <c r="AC1077" s="156">
        <v>348</v>
      </c>
      <c r="AD1077" s="150">
        <f t="shared" si="149"/>
        <v>-2.6079999999999997</v>
      </c>
      <c r="AE1077" s="174">
        <f t="shared" si="150"/>
        <v>1.3302935774278032E-2</v>
      </c>
      <c r="AF1077" s="174">
        <f t="shared" si="151"/>
        <v>4.5536477192205322E-3</v>
      </c>
      <c r="AG1077" s="150">
        <f t="shared" si="156"/>
        <v>1.3302935774278032E-2</v>
      </c>
      <c r="AH1077" s="150" t="str">
        <f t="shared" si="157"/>
        <v/>
      </c>
      <c r="AI1077" s="150" t="str">
        <f t="shared" si="152"/>
        <v/>
      </c>
      <c r="AJ1077" s="173">
        <f t="shared" si="153"/>
        <v>0</v>
      </c>
      <c r="AK1077" s="173" t="str">
        <f t="shared" si="154"/>
        <v/>
      </c>
      <c r="AL1077" s="173" t="str">
        <f t="shared" si="155"/>
        <v/>
      </c>
      <c r="AM1077" s="173"/>
      <c r="AN1077" s="173"/>
      <c r="AO1077" s="173"/>
      <c r="AP1077" s="173"/>
      <c r="AQ1077" s="173"/>
      <c r="AR1077" s="173"/>
      <c r="AS1077" s="173"/>
      <c r="AT1077" s="153"/>
      <c r="AU1077" s="154"/>
      <c r="AV1077" s="153"/>
      <c r="AW1077" s="177"/>
      <c r="AX1077" s="178"/>
      <c r="AY1077" s="179"/>
      <c r="AZ1077" s="179"/>
      <c r="BA1077" s="180"/>
      <c r="BB1077" s="180"/>
      <c r="BC1077" s="155"/>
      <c r="BE1077" s="156">
        <v>325</v>
      </c>
      <c r="BF1077" s="181">
        <f t="shared" si="159"/>
        <v>2.0735999999999937</v>
      </c>
      <c r="BG1077" s="182">
        <f t="shared" si="160"/>
        <v>0.95565460331668306</v>
      </c>
      <c r="BH1077" s="183">
        <f t="shared" si="161"/>
        <v>3.745536348540579E-4</v>
      </c>
      <c r="BI1077" s="184" t="str">
        <f t="shared" si="162"/>
        <v/>
      </c>
      <c r="BJ1077" s="184" t="str">
        <f t="shared" si="158"/>
        <v/>
      </c>
    </row>
    <row r="1078" spans="3:62" ht="20.100000000000001" customHeight="1" x14ac:dyDescent="0.25">
      <c r="C1078" s="12"/>
      <c r="E1078" s="141"/>
      <c r="F1078" s="141"/>
      <c r="P1078" s="156"/>
      <c r="R1078" s="174"/>
      <c r="S1078" s="174"/>
      <c r="W1078" s="175"/>
      <c r="X1078" s="173"/>
      <c r="AC1078" s="156">
        <v>349</v>
      </c>
      <c r="AD1078" s="150">
        <f t="shared" si="149"/>
        <v>-2.6040000000000001</v>
      </c>
      <c r="AE1078" s="174">
        <f t="shared" si="150"/>
        <v>1.3442330841662849E-2</v>
      </c>
      <c r="AF1078" s="174">
        <f t="shared" si="151"/>
        <v>4.6071378394218843E-3</v>
      </c>
      <c r="AG1078" s="150">
        <f t="shared" si="156"/>
        <v>1.3442330841662849E-2</v>
      </c>
      <c r="AH1078" s="150" t="str">
        <f t="shared" si="157"/>
        <v/>
      </c>
      <c r="AI1078" s="150" t="str">
        <f t="shared" si="152"/>
        <v/>
      </c>
      <c r="AJ1078" s="173">
        <f t="shared" si="153"/>
        <v>0</v>
      </c>
      <c r="AK1078" s="173" t="str">
        <f t="shared" si="154"/>
        <v/>
      </c>
      <c r="AL1078" s="173" t="str">
        <f t="shared" si="155"/>
        <v/>
      </c>
      <c r="AM1078" s="173"/>
      <c r="AN1078" s="173"/>
      <c r="AO1078" s="173"/>
      <c r="AP1078" s="173"/>
      <c r="AQ1078" s="173"/>
      <c r="AR1078" s="173"/>
      <c r="AS1078" s="173"/>
      <c r="AT1078" s="153"/>
      <c r="AU1078" s="154"/>
      <c r="AV1078" s="153"/>
      <c r="AW1078" s="177"/>
      <c r="AX1078" s="178"/>
      <c r="AY1078" s="179"/>
      <c r="AZ1078" s="179"/>
      <c r="BA1078" s="180"/>
      <c r="BB1078" s="180"/>
      <c r="BC1078" s="155"/>
      <c r="BE1078" s="156">
        <v>326</v>
      </c>
      <c r="BF1078" s="181">
        <f t="shared" si="159"/>
        <v>2.0799999999999939</v>
      </c>
      <c r="BG1078" s="182">
        <f t="shared" si="160"/>
        <v>0.955280049681829</v>
      </c>
      <c r="BH1078" s="183">
        <f t="shared" si="161"/>
        <v>3.7624003132907813E-4</v>
      </c>
      <c r="BI1078" s="184" t="str">
        <f t="shared" si="162"/>
        <v/>
      </c>
      <c r="BJ1078" s="184" t="str">
        <f t="shared" si="158"/>
        <v/>
      </c>
    </row>
    <row r="1079" spans="3:62" ht="20.100000000000001" customHeight="1" x14ac:dyDescent="0.25">
      <c r="C1079" s="12"/>
      <c r="E1079" s="141"/>
      <c r="F1079" s="141"/>
      <c r="P1079" s="156"/>
      <c r="R1079" s="174"/>
      <c r="S1079" s="174"/>
      <c r="W1079" s="175"/>
      <c r="X1079" s="173"/>
      <c r="AC1079" s="156">
        <v>350</v>
      </c>
      <c r="AD1079" s="150">
        <f t="shared" si="149"/>
        <v>-2.5999999999999996</v>
      </c>
      <c r="AE1079" s="174">
        <f t="shared" si="150"/>
        <v>1.3582969233685634E-2</v>
      </c>
      <c r="AF1079" s="174">
        <f t="shared" si="151"/>
        <v>4.6611880237187493E-3</v>
      </c>
      <c r="AG1079" s="150">
        <f t="shared" si="156"/>
        <v>1.3582969233685634E-2</v>
      </c>
      <c r="AH1079" s="150" t="str">
        <f t="shared" si="157"/>
        <v/>
      </c>
      <c r="AI1079" s="150" t="str">
        <f t="shared" si="152"/>
        <v/>
      </c>
      <c r="AJ1079" s="173">
        <f t="shared" si="153"/>
        <v>0</v>
      </c>
      <c r="AK1079" s="173" t="str">
        <f t="shared" si="154"/>
        <v/>
      </c>
      <c r="AL1079" s="173" t="str">
        <f t="shared" si="155"/>
        <v/>
      </c>
      <c r="AM1079" s="173"/>
      <c r="AN1079" s="173"/>
      <c r="AO1079" s="173"/>
      <c r="AP1079" s="173"/>
      <c r="AQ1079" s="173"/>
      <c r="AR1079" s="173"/>
      <c r="AS1079" s="173"/>
      <c r="AT1079" s="153"/>
      <c r="AU1079" s="154"/>
      <c r="AV1079" s="153"/>
      <c r="AW1079" s="177"/>
      <c r="AX1079" s="178"/>
      <c r="AY1079" s="179"/>
      <c r="AZ1079" s="179"/>
      <c r="BA1079" s="180"/>
      <c r="BB1079" s="180"/>
      <c r="BC1079" s="155"/>
      <c r="BE1079" s="156">
        <v>327</v>
      </c>
      <c r="BF1079" s="181">
        <f t="shared" si="159"/>
        <v>2.086399999999994</v>
      </c>
      <c r="BG1079" s="182">
        <f t="shared" si="160"/>
        <v>0.95490380965049992</v>
      </c>
      <c r="BH1079" s="183">
        <f t="shared" si="161"/>
        <v>3.7792510302003812E-4</v>
      </c>
      <c r="BI1079" s="184" t="str">
        <f t="shared" si="162"/>
        <v/>
      </c>
      <c r="BJ1079" s="184" t="str">
        <f t="shared" si="158"/>
        <v/>
      </c>
    </row>
    <row r="1080" spans="3:62" ht="20.100000000000001" customHeight="1" x14ac:dyDescent="0.25">
      <c r="C1080" s="12"/>
      <c r="E1080" s="141"/>
      <c r="F1080" s="141"/>
      <c r="P1080" s="156"/>
      <c r="R1080" s="174"/>
      <c r="S1080" s="174"/>
      <c r="W1080" s="175"/>
      <c r="X1080" s="173"/>
      <c r="AC1080" s="156">
        <v>351</v>
      </c>
      <c r="AD1080" s="150">
        <f t="shared" si="149"/>
        <v>-2.5960000000000001</v>
      </c>
      <c r="AE1080" s="174">
        <f t="shared" si="150"/>
        <v>1.3724859434510971E-2</v>
      </c>
      <c r="AF1080" s="174">
        <f t="shared" si="151"/>
        <v>4.715803262368516E-3</v>
      </c>
      <c r="AG1080" s="150">
        <f t="shared" si="156"/>
        <v>1.3724859434510971E-2</v>
      </c>
      <c r="AH1080" s="150" t="str">
        <f t="shared" si="157"/>
        <v/>
      </c>
      <c r="AI1080" s="150" t="str">
        <f t="shared" si="152"/>
        <v/>
      </c>
      <c r="AJ1080" s="173">
        <f t="shared" si="153"/>
        <v>0</v>
      </c>
      <c r="AK1080" s="173" t="str">
        <f t="shared" si="154"/>
        <v/>
      </c>
      <c r="AL1080" s="173" t="str">
        <f t="shared" si="155"/>
        <v/>
      </c>
      <c r="AM1080" s="173"/>
      <c r="AN1080" s="173"/>
      <c r="AO1080" s="173"/>
      <c r="AP1080" s="173"/>
      <c r="AQ1080" s="173"/>
      <c r="AR1080" s="173"/>
      <c r="AS1080" s="173"/>
      <c r="AT1080" s="153"/>
      <c r="AU1080" s="154"/>
      <c r="AV1080" s="153"/>
      <c r="AW1080" s="177"/>
      <c r="AX1080" s="178"/>
      <c r="AY1080" s="179"/>
      <c r="AZ1080" s="179"/>
      <c r="BA1080" s="180"/>
      <c r="BB1080" s="180"/>
      <c r="BC1080" s="155"/>
      <c r="BE1080" s="156">
        <v>328</v>
      </c>
      <c r="BF1080" s="181">
        <f t="shared" si="159"/>
        <v>2.0927999999999942</v>
      </c>
      <c r="BG1080" s="182">
        <f t="shared" si="160"/>
        <v>0.95452588454747989</v>
      </c>
      <c r="BH1080" s="183">
        <f t="shared" si="161"/>
        <v>3.7960881907861399E-4</v>
      </c>
      <c r="BI1080" s="184" t="str">
        <f t="shared" si="162"/>
        <v/>
      </c>
      <c r="BJ1080" s="184" t="str">
        <f t="shared" si="158"/>
        <v/>
      </c>
    </row>
    <row r="1081" spans="3:62" ht="20.100000000000001" customHeight="1" x14ac:dyDescent="0.25">
      <c r="C1081" s="12"/>
      <c r="E1081" s="141"/>
      <c r="F1081" s="141"/>
      <c r="P1081" s="156"/>
      <c r="R1081" s="174"/>
      <c r="S1081" s="174"/>
      <c r="W1081" s="175"/>
      <c r="X1081" s="173"/>
      <c r="AC1081" s="156">
        <v>352</v>
      </c>
      <c r="AD1081" s="150">
        <f t="shared" si="149"/>
        <v>-2.5920000000000001</v>
      </c>
      <c r="AE1081" s="174">
        <f t="shared" si="150"/>
        <v>1.3868009956599181E-2</v>
      </c>
      <c r="AF1081" s="174">
        <f t="shared" si="151"/>
        <v>4.7709885796219384E-3</v>
      </c>
      <c r="AG1081" s="150">
        <f t="shared" si="156"/>
        <v>1.3868009956599181E-2</v>
      </c>
      <c r="AH1081" s="150" t="str">
        <f t="shared" si="157"/>
        <v/>
      </c>
      <c r="AI1081" s="150" t="str">
        <f t="shared" si="152"/>
        <v/>
      </c>
      <c r="AJ1081" s="173">
        <f t="shared" si="153"/>
        <v>0</v>
      </c>
      <c r="AK1081" s="173" t="str">
        <f t="shared" si="154"/>
        <v/>
      </c>
      <c r="AL1081" s="173" t="str">
        <f t="shared" si="155"/>
        <v/>
      </c>
      <c r="AM1081" s="173"/>
      <c r="AN1081" s="173"/>
      <c r="AO1081" s="173"/>
      <c r="AP1081" s="173"/>
      <c r="AQ1081" s="173"/>
      <c r="AR1081" s="173"/>
      <c r="AS1081" s="173"/>
      <c r="AT1081" s="153"/>
      <c r="AU1081" s="154"/>
      <c r="AV1081" s="153"/>
      <c r="AW1081" s="177"/>
      <c r="AX1081" s="178"/>
      <c r="AY1081" s="179"/>
      <c r="AZ1081" s="179"/>
      <c r="BA1081" s="180"/>
      <c r="BB1081" s="180"/>
      <c r="BC1081" s="155"/>
      <c r="BE1081" s="156">
        <v>329</v>
      </c>
      <c r="BF1081" s="181">
        <f t="shared" si="159"/>
        <v>2.0991999999999944</v>
      </c>
      <c r="BG1081" s="182">
        <f t="shared" si="160"/>
        <v>0.95414627572840127</v>
      </c>
      <c r="BH1081" s="183">
        <f t="shared" si="161"/>
        <v>3.8129114884244419E-4</v>
      </c>
      <c r="BI1081" s="184" t="str">
        <f t="shared" si="162"/>
        <v/>
      </c>
      <c r="BJ1081" s="184" t="str">
        <f t="shared" si="158"/>
        <v/>
      </c>
    </row>
    <row r="1082" spans="3:62" ht="20.100000000000001" customHeight="1" x14ac:dyDescent="0.25">
      <c r="C1082" s="12"/>
      <c r="E1082" s="141"/>
      <c r="F1082" s="141"/>
      <c r="P1082" s="156"/>
      <c r="R1082" s="174"/>
      <c r="S1082" s="174"/>
      <c r="W1082" s="175"/>
      <c r="X1082" s="173"/>
      <c r="AC1082" s="156">
        <v>353</v>
      </c>
      <c r="AD1082" s="150">
        <f t="shared" si="149"/>
        <v>-2.5880000000000001</v>
      </c>
      <c r="AE1082" s="174">
        <f t="shared" si="150"/>
        <v>1.4012429340453998E-2</v>
      </c>
      <c r="AF1082" s="174">
        <f t="shared" si="151"/>
        <v>4.8267490338357614E-3</v>
      </c>
      <c r="AG1082" s="150">
        <f t="shared" si="156"/>
        <v>1.4012429340453998E-2</v>
      </c>
      <c r="AH1082" s="150" t="str">
        <f t="shared" si="157"/>
        <v/>
      </c>
      <c r="AI1082" s="150" t="str">
        <f t="shared" si="152"/>
        <v/>
      </c>
      <c r="AJ1082" s="173">
        <f t="shared" si="153"/>
        <v>0</v>
      </c>
      <c r="AK1082" s="173" t="str">
        <f t="shared" si="154"/>
        <v/>
      </c>
      <c r="AL1082" s="173" t="str">
        <f t="shared" si="155"/>
        <v/>
      </c>
      <c r="AM1082" s="173"/>
      <c r="AN1082" s="173"/>
      <c r="AO1082" s="173"/>
      <c r="AP1082" s="173"/>
      <c r="AQ1082" s="173"/>
      <c r="AR1082" s="173"/>
      <c r="AS1082" s="173"/>
      <c r="AT1082" s="153"/>
      <c r="AU1082" s="154"/>
      <c r="AV1082" s="153"/>
      <c r="AW1082" s="177"/>
      <c r="AX1082" s="178"/>
      <c r="AY1082" s="179"/>
      <c r="AZ1082" s="179"/>
      <c r="BA1082" s="180"/>
      <c r="BB1082" s="180"/>
      <c r="BC1082" s="155"/>
      <c r="BE1082" s="156">
        <v>330</v>
      </c>
      <c r="BF1082" s="181">
        <f t="shared" si="159"/>
        <v>2.1055999999999946</v>
      </c>
      <c r="BG1082" s="182">
        <f t="shared" si="160"/>
        <v>0.95376498457955883</v>
      </c>
      <c r="BH1082" s="183">
        <f t="shared" si="161"/>
        <v>3.8297206183346422E-4</v>
      </c>
      <c r="BI1082" s="184" t="str">
        <f t="shared" si="162"/>
        <v/>
      </c>
      <c r="BJ1082" s="184" t="str">
        <f t="shared" si="158"/>
        <v/>
      </c>
    </row>
    <row r="1083" spans="3:62" ht="20.100000000000001" customHeight="1" x14ac:dyDescent="0.25">
      <c r="C1083" s="12"/>
      <c r="E1083" s="141"/>
      <c r="F1083" s="141"/>
      <c r="P1083" s="156"/>
      <c r="R1083" s="174"/>
      <c r="S1083" s="174"/>
      <c r="W1083" s="175"/>
      <c r="X1083" s="173"/>
      <c r="AC1083" s="156">
        <v>354</v>
      </c>
      <c r="AD1083" s="150">
        <f t="shared" si="149"/>
        <v>-2.5840000000000001</v>
      </c>
      <c r="AE1083" s="174">
        <f t="shared" si="150"/>
        <v>1.4158126154365801E-2</v>
      </c>
      <c r="AF1083" s="174">
        <f t="shared" si="151"/>
        <v>4.8830897175844226E-3</v>
      </c>
      <c r="AG1083" s="150">
        <f t="shared" si="156"/>
        <v>1.4158126154365801E-2</v>
      </c>
      <c r="AH1083" s="150" t="str">
        <f t="shared" si="157"/>
        <v/>
      </c>
      <c r="AI1083" s="150" t="str">
        <f t="shared" si="152"/>
        <v/>
      </c>
      <c r="AJ1083" s="173">
        <f t="shared" si="153"/>
        <v>0</v>
      </c>
      <c r="AK1083" s="173" t="str">
        <f t="shared" si="154"/>
        <v/>
      </c>
      <c r="AL1083" s="173" t="str">
        <f t="shared" si="155"/>
        <v/>
      </c>
      <c r="AM1083" s="173"/>
      <c r="AN1083" s="173"/>
      <c r="AO1083" s="173"/>
      <c r="AP1083" s="173"/>
      <c r="AQ1083" s="173"/>
      <c r="AR1083" s="173"/>
      <c r="AS1083" s="173"/>
      <c r="AT1083" s="153"/>
      <c r="AU1083" s="154"/>
      <c r="AV1083" s="153"/>
      <c r="AW1083" s="177"/>
      <c r="AX1083" s="178"/>
      <c r="AY1083" s="179"/>
      <c r="AZ1083" s="179"/>
      <c r="BA1083" s="180"/>
      <c r="BB1083" s="180"/>
      <c r="BC1083" s="155"/>
      <c r="BE1083" s="156">
        <v>331</v>
      </c>
      <c r="BF1083" s="181">
        <f t="shared" si="159"/>
        <v>2.1119999999999948</v>
      </c>
      <c r="BG1083" s="182">
        <f t="shared" si="160"/>
        <v>0.95338201251772536</v>
      </c>
      <c r="BH1083" s="183">
        <f t="shared" si="161"/>
        <v>3.8465152775968292E-4</v>
      </c>
      <c r="BI1083" s="184" t="str">
        <f t="shared" si="162"/>
        <v/>
      </c>
      <c r="BJ1083" s="184" t="str">
        <f t="shared" si="158"/>
        <v/>
      </c>
    </row>
    <row r="1084" spans="3:62" ht="20.100000000000001" customHeight="1" x14ac:dyDescent="0.25">
      <c r="C1084" s="12"/>
      <c r="E1084" s="141"/>
      <c r="F1084" s="141"/>
      <c r="P1084" s="156"/>
      <c r="R1084" s="174"/>
      <c r="S1084" s="174"/>
      <c r="W1084" s="175"/>
      <c r="X1084" s="173"/>
      <c r="AC1084" s="156">
        <v>355</v>
      </c>
      <c r="AD1084" s="150">
        <f t="shared" si="149"/>
        <v>-2.58</v>
      </c>
      <c r="AE1084" s="174">
        <f t="shared" si="150"/>
        <v>1.430510899414969E-2</v>
      </c>
      <c r="AF1084" s="174">
        <f t="shared" si="151"/>
        <v>4.9400157577706438E-3</v>
      </c>
      <c r="AG1084" s="150">
        <f t="shared" si="156"/>
        <v>1.430510899414969E-2</v>
      </c>
      <c r="AH1084" s="150" t="str">
        <f t="shared" si="157"/>
        <v/>
      </c>
      <c r="AI1084" s="150" t="str">
        <f t="shared" si="152"/>
        <v/>
      </c>
      <c r="AJ1084" s="173">
        <f t="shared" si="153"/>
        <v>0</v>
      </c>
      <c r="AK1084" s="173" t="str">
        <f t="shared" si="154"/>
        <v/>
      </c>
      <c r="AL1084" s="173" t="str">
        <f t="shared" si="155"/>
        <v/>
      </c>
      <c r="AM1084" s="173"/>
      <c r="AN1084" s="173"/>
      <c r="AO1084" s="173"/>
      <c r="AP1084" s="173"/>
      <c r="AQ1084" s="173"/>
      <c r="AR1084" s="173"/>
      <c r="AS1084" s="173"/>
      <c r="AT1084" s="153"/>
      <c r="AU1084" s="154"/>
      <c r="AV1084" s="153"/>
      <c r="AW1084" s="177"/>
      <c r="AX1084" s="178"/>
      <c r="AY1084" s="179"/>
      <c r="AZ1084" s="179"/>
      <c r="BA1084" s="180"/>
      <c r="BB1084" s="180"/>
      <c r="BC1084" s="155"/>
      <c r="BE1084" s="156">
        <v>332</v>
      </c>
      <c r="BF1084" s="181">
        <f t="shared" si="159"/>
        <v>2.118399999999995</v>
      </c>
      <c r="BG1084" s="182">
        <f t="shared" si="160"/>
        <v>0.95299736098996568</v>
      </c>
      <c r="BH1084" s="183">
        <f t="shared" si="161"/>
        <v>3.8632951651262903E-4</v>
      </c>
      <c r="BI1084" s="184" t="str">
        <f t="shared" si="162"/>
        <v/>
      </c>
      <c r="BJ1084" s="184" t="str">
        <f t="shared" si="158"/>
        <v/>
      </c>
    </row>
    <row r="1085" spans="3:62" ht="20.100000000000001" customHeight="1" x14ac:dyDescent="0.25">
      <c r="C1085" s="12"/>
      <c r="E1085" s="141"/>
      <c r="F1085" s="141"/>
      <c r="P1085" s="156"/>
      <c r="R1085" s="174"/>
      <c r="S1085" s="174"/>
      <c r="W1085" s="175"/>
      <c r="X1085" s="173"/>
      <c r="AC1085" s="156">
        <v>356</v>
      </c>
      <c r="AD1085" s="150">
        <f t="shared" si="149"/>
        <v>-2.5760000000000001</v>
      </c>
      <c r="AE1085" s="174">
        <f t="shared" si="150"/>
        <v>1.4453386482878713E-2</v>
      </c>
      <c r="AF1085" s="174">
        <f t="shared" si="151"/>
        <v>4.9975323157350135E-3</v>
      </c>
      <c r="AG1085" s="150">
        <f t="shared" si="156"/>
        <v>1.4453386482878713E-2</v>
      </c>
      <c r="AH1085" s="150" t="str">
        <f t="shared" si="157"/>
        <v/>
      </c>
      <c r="AI1085" s="150" t="str">
        <f t="shared" si="152"/>
        <v/>
      </c>
      <c r="AJ1085" s="173">
        <f t="shared" si="153"/>
        <v>0</v>
      </c>
      <c r="AK1085" s="173" t="str">
        <f t="shared" si="154"/>
        <v/>
      </c>
      <c r="AL1085" s="173" t="str">
        <f t="shared" si="155"/>
        <v/>
      </c>
      <c r="AM1085" s="173"/>
      <c r="AN1085" s="173"/>
      <c r="AO1085" s="173"/>
      <c r="AP1085" s="173"/>
      <c r="AQ1085" s="173"/>
      <c r="AR1085" s="173"/>
      <c r="AS1085" s="173"/>
      <c r="AT1085" s="153"/>
      <c r="AU1085" s="154"/>
      <c r="AV1085" s="153"/>
      <c r="AW1085" s="177"/>
      <c r="AX1085" s="178"/>
      <c r="AY1085" s="179"/>
      <c r="AZ1085" s="179"/>
      <c r="BA1085" s="180"/>
      <c r="BB1085" s="180"/>
      <c r="BC1085" s="155"/>
      <c r="BE1085" s="156">
        <v>333</v>
      </c>
      <c r="BF1085" s="181">
        <f t="shared" si="159"/>
        <v>2.1247999999999951</v>
      </c>
      <c r="BG1085" s="182">
        <f t="shared" si="160"/>
        <v>0.95261103147345305</v>
      </c>
      <c r="BH1085" s="183">
        <f t="shared" si="161"/>
        <v>3.8800599816868342E-4</v>
      </c>
      <c r="BI1085" s="184" t="str">
        <f t="shared" si="162"/>
        <v/>
      </c>
      <c r="BJ1085" s="184" t="str">
        <f t="shared" si="158"/>
        <v/>
      </c>
    </row>
    <row r="1086" spans="3:62" ht="20.100000000000001" customHeight="1" x14ac:dyDescent="0.25">
      <c r="C1086" s="12"/>
      <c r="E1086" s="141"/>
      <c r="F1086" s="141"/>
      <c r="P1086" s="156"/>
      <c r="R1086" s="174"/>
      <c r="S1086" s="174"/>
      <c r="W1086" s="175"/>
      <c r="X1086" s="173"/>
      <c r="AC1086" s="156">
        <v>357</v>
      </c>
      <c r="AD1086" s="150">
        <f t="shared" si="149"/>
        <v>-2.5720000000000001</v>
      </c>
      <c r="AE1086" s="174">
        <f t="shared" si="150"/>
        <v>1.4602967270612131E-2</v>
      </c>
      <c r="AF1086" s="174">
        <f t="shared" si="151"/>
        <v>5.055644587364491E-3</v>
      </c>
      <c r="AG1086" s="150">
        <f t="shared" si="156"/>
        <v>1.4602967270612131E-2</v>
      </c>
      <c r="AH1086" s="150" t="str">
        <f t="shared" si="157"/>
        <v/>
      </c>
      <c r="AI1086" s="150" t="str">
        <f t="shared" si="152"/>
        <v/>
      </c>
      <c r="AJ1086" s="173">
        <f t="shared" si="153"/>
        <v>0</v>
      </c>
      <c r="AK1086" s="173" t="str">
        <f t="shared" si="154"/>
        <v/>
      </c>
      <c r="AL1086" s="173" t="str">
        <f t="shared" si="155"/>
        <v/>
      </c>
      <c r="AM1086" s="173"/>
      <c r="AN1086" s="173"/>
      <c r="AO1086" s="173"/>
      <c r="AP1086" s="173"/>
      <c r="AQ1086" s="173"/>
      <c r="AR1086" s="173"/>
      <c r="AS1086" s="173"/>
      <c r="AT1086" s="153"/>
      <c r="AU1086" s="154"/>
      <c r="AV1086" s="153"/>
      <c r="AW1086" s="177"/>
      <c r="AX1086" s="178"/>
      <c r="AY1086" s="179"/>
      <c r="AZ1086" s="179"/>
      <c r="BA1086" s="180"/>
      <c r="BB1086" s="180"/>
      <c r="BC1086" s="155"/>
      <c r="BE1086" s="156">
        <v>334</v>
      </c>
      <c r="BF1086" s="181">
        <f t="shared" si="159"/>
        <v>2.1311999999999953</v>
      </c>
      <c r="BG1086" s="182">
        <f t="shared" si="160"/>
        <v>0.95222302547528437</v>
      </c>
      <c r="BH1086" s="183">
        <f t="shared" si="161"/>
        <v>3.8968094298841294E-4</v>
      </c>
      <c r="BI1086" s="184" t="str">
        <f t="shared" si="162"/>
        <v/>
      </c>
      <c r="BJ1086" s="184" t="str">
        <f t="shared" si="158"/>
        <v/>
      </c>
    </row>
    <row r="1087" spans="3:62" ht="20.100000000000001" customHeight="1" x14ac:dyDescent="0.25">
      <c r="C1087" s="12"/>
      <c r="E1087" s="141"/>
      <c r="F1087" s="141"/>
      <c r="P1087" s="156"/>
      <c r="R1087" s="174"/>
      <c r="S1087" s="174"/>
      <c r="W1087" s="175"/>
      <c r="X1087" s="173"/>
      <c r="AC1087" s="156">
        <v>358</v>
      </c>
      <c r="AD1087" s="150">
        <f t="shared" si="149"/>
        <v>-2.5680000000000001</v>
      </c>
      <c r="AE1087" s="174">
        <f t="shared" si="150"/>
        <v>1.4753860034118634E-2</v>
      </c>
      <c r="AF1087" s="174">
        <f t="shared" si="151"/>
        <v>5.114357803199767E-3</v>
      </c>
      <c r="AG1087" s="150">
        <f t="shared" si="156"/>
        <v>1.4753860034118634E-2</v>
      </c>
      <c r="AH1087" s="150" t="str">
        <f t="shared" si="157"/>
        <v/>
      </c>
      <c r="AI1087" s="150" t="str">
        <f t="shared" si="152"/>
        <v/>
      </c>
      <c r="AJ1087" s="173">
        <f t="shared" si="153"/>
        <v>0</v>
      </c>
      <c r="AK1087" s="173" t="str">
        <f t="shared" si="154"/>
        <v/>
      </c>
      <c r="AL1087" s="173" t="str">
        <f t="shared" si="155"/>
        <v/>
      </c>
      <c r="AM1087" s="173"/>
      <c r="AN1087" s="173"/>
      <c r="AO1087" s="173"/>
      <c r="AP1087" s="173"/>
      <c r="AQ1087" s="173"/>
      <c r="AR1087" s="173"/>
      <c r="AS1087" s="173"/>
      <c r="AT1087" s="153"/>
      <c r="AU1087" s="154"/>
      <c r="AV1087" s="153"/>
      <c r="AW1087" s="177"/>
      <c r="AX1087" s="178"/>
      <c r="AY1087" s="179"/>
      <c r="AZ1087" s="179"/>
      <c r="BA1087" s="180"/>
      <c r="BB1087" s="180"/>
      <c r="BC1087" s="155"/>
      <c r="BE1087" s="156">
        <v>335</v>
      </c>
      <c r="BF1087" s="181">
        <f t="shared" si="159"/>
        <v>2.1375999999999955</v>
      </c>
      <c r="BG1087" s="182">
        <f t="shared" si="160"/>
        <v>0.95183334453229596</v>
      </c>
      <c r="BH1087" s="183">
        <f t="shared" si="161"/>
        <v>3.9135432141612636E-4</v>
      </c>
      <c r="BI1087" s="184" t="str">
        <f t="shared" si="162"/>
        <v/>
      </c>
      <c r="BJ1087" s="184" t="str">
        <f t="shared" si="158"/>
        <v/>
      </c>
    </row>
    <row r="1088" spans="3:62" ht="20.100000000000001" customHeight="1" x14ac:dyDescent="0.25">
      <c r="C1088" s="12"/>
      <c r="E1088" s="141"/>
      <c r="F1088" s="141"/>
      <c r="P1088" s="156"/>
      <c r="R1088" s="174"/>
      <c r="S1088" s="174"/>
      <c r="W1088" s="175"/>
      <c r="X1088" s="173"/>
      <c r="AC1088" s="156">
        <v>359</v>
      </c>
      <c r="AD1088" s="150">
        <f t="shared" si="149"/>
        <v>-2.5640000000000001</v>
      </c>
      <c r="AE1088" s="174">
        <f t="shared" si="150"/>
        <v>1.4906073476594639E-2</v>
      </c>
      <c r="AF1088" s="174">
        <f t="shared" si="151"/>
        <v>5.1736772285415709E-3</v>
      </c>
      <c r="AG1088" s="150">
        <f t="shared" si="156"/>
        <v>1.4906073476594639E-2</v>
      </c>
      <c r="AH1088" s="150" t="str">
        <f t="shared" si="157"/>
        <v/>
      </c>
      <c r="AI1088" s="150" t="str">
        <f t="shared" si="152"/>
        <v/>
      </c>
      <c r="AJ1088" s="173">
        <f t="shared" si="153"/>
        <v>0</v>
      </c>
      <c r="AK1088" s="173" t="str">
        <f t="shared" si="154"/>
        <v/>
      </c>
      <c r="AL1088" s="173" t="str">
        <f t="shared" si="155"/>
        <v/>
      </c>
      <c r="AM1088" s="173"/>
      <c r="AN1088" s="173"/>
      <c r="AO1088" s="173"/>
      <c r="AP1088" s="173"/>
      <c r="AQ1088" s="173"/>
      <c r="AR1088" s="173"/>
      <c r="AS1088" s="173"/>
      <c r="AT1088" s="153"/>
      <c r="AU1088" s="154"/>
      <c r="AV1088" s="153"/>
      <c r="AW1088" s="177"/>
      <c r="AX1088" s="178"/>
      <c r="AY1088" s="179"/>
      <c r="AZ1088" s="179"/>
      <c r="BA1088" s="180"/>
      <c r="BB1088" s="180"/>
      <c r="BC1088" s="155"/>
      <c r="BE1088" s="156">
        <v>336</v>
      </c>
      <c r="BF1088" s="181">
        <f t="shared" si="159"/>
        <v>2.1439999999999957</v>
      </c>
      <c r="BG1088" s="182">
        <f t="shared" si="160"/>
        <v>0.95144199021087983</v>
      </c>
      <c r="BH1088" s="183">
        <f t="shared" si="161"/>
        <v>3.9302610407943028E-4</v>
      </c>
      <c r="BI1088" s="184" t="str">
        <f t="shared" si="162"/>
        <v/>
      </c>
      <c r="BJ1088" s="184" t="str">
        <f t="shared" si="158"/>
        <v/>
      </c>
    </row>
    <row r="1089" spans="3:62" ht="20.100000000000001" customHeight="1" x14ac:dyDescent="0.25">
      <c r="C1089" s="12"/>
      <c r="E1089" s="141"/>
      <c r="F1089" s="141"/>
      <c r="P1089" s="156"/>
      <c r="R1089" s="174"/>
      <c r="S1089" s="174"/>
      <c r="W1089" s="175"/>
      <c r="X1089" s="173"/>
      <c r="AC1089" s="156">
        <v>360</v>
      </c>
      <c r="AD1089" s="150">
        <f t="shared" si="149"/>
        <v>-2.56</v>
      </c>
      <c r="AE1089" s="174">
        <f t="shared" si="150"/>
        <v>1.5059616327377449E-2</v>
      </c>
      <c r="AF1089" s="174">
        <f t="shared" si="151"/>
        <v>5.2336081635557816E-3</v>
      </c>
      <c r="AG1089" s="150">
        <f t="shared" si="156"/>
        <v>1.5059616327377449E-2</v>
      </c>
      <c r="AH1089" s="150" t="str">
        <f t="shared" si="157"/>
        <v/>
      </c>
      <c r="AI1089" s="150" t="str">
        <f t="shared" si="152"/>
        <v/>
      </c>
      <c r="AJ1089" s="173">
        <f t="shared" si="153"/>
        <v>0</v>
      </c>
      <c r="AK1089" s="173" t="str">
        <f t="shared" si="154"/>
        <v/>
      </c>
      <c r="AL1089" s="173" t="str">
        <f t="shared" si="155"/>
        <v/>
      </c>
      <c r="AM1089" s="173"/>
      <c r="AN1089" s="173"/>
      <c r="AO1089" s="173"/>
      <c r="AP1089" s="173"/>
      <c r="AQ1089" s="173"/>
      <c r="AR1089" s="173"/>
      <c r="AS1089" s="173"/>
      <c r="AT1089" s="153"/>
      <c r="AU1089" s="154"/>
      <c r="AV1089" s="153"/>
      <c r="AW1089" s="177"/>
      <c r="AX1089" s="178"/>
      <c r="AY1089" s="179"/>
      <c r="AZ1089" s="179"/>
      <c r="BA1089" s="180"/>
      <c r="BB1089" s="180"/>
      <c r="BC1089" s="155"/>
      <c r="BE1089" s="156">
        <v>337</v>
      </c>
      <c r="BF1089" s="181">
        <f t="shared" si="159"/>
        <v>2.1503999999999959</v>
      </c>
      <c r="BG1089" s="182">
        <f t="shared" si="160"/>
        <v>0.9510489641068004</v>
      </c>
      <c r="BH1089" s="183">
        <f t="shared" si="161"/>
        <v>3.9469626178956219E-4</v>
      </c>
      <c r="BI1089" s="184" t="str">
        <f t="shared" si="162"/>
        <v/>
      </c>
      <c r="BJ1089" s="184" t="str">
        <f t="shared" si="158"/>
        <v/>
      </c>
    </row>
    <row r="1090" spans="3:62" ht="20.100000000000001" customHeight="1" x14ac:dyDescent="0.25">
      <c r="C1090" s="12"/>
      <c r="E1090" s="141"/>
      <c r="F1090" s="141"/>
      <c r="P1090" s="156"/>
      <c r="R1090" s="174"/>
      <c r="S1090" s="174"/>
      <c r="W1090" s="175"/>
      <c r="X1090" s="173"/>
      <c r="AC1090" s="156">
        <v>361</v>
      </c>
      <c r="AD1090" s="150">
        <f t="shared" si="149"/>
        <v>-2.556</v>
      </c>
      <c r="AE1090" s="174">
        <f t="shared" si="150"/>
        <v>1.5214497341653437E-2</v>
      </c>
      <c r="AF1090" s="174">
        <f t="shared" si="151"/>
        <v>5.2941559433774465E-3</v>
      </c>
      <c r="AG1090" s="150">
        <f t="shared" si="156"/>
        <v>1.5214497341653437E-2</v>
      </c>
      <c r="AH1090" s="150" t="str">
        <f t="shared" si="157"/>
        <v/>
      </c>
      <c r="AI1090" s="150" t="str">
        <f t="shared" si="152"/>
        <v/>
      </c>
      <c r="AJ1090" s="173">
        <f t="shared" si="153"/>
        <v>0</v>
      </c>
      <c r="AK1090" s="173" t="str">
        <f t="shared" si="154"/>
        <v/>
      </c>
      <c r="AL1090" s="173" t="str">
        <f t="shared" si="155"/>
        <v/>
      </c>
      <c r="AM1090" s="173"/>
      <c r="AN1090" s="173"/>
      <c r="AO1090" s="173"/>
      <c r="AP1090" s="173"/>
      <c r="AQ1090" s="173"/>
      <c r="AR1090" s="173"/>
      <c r="AS1090" s="173"/>
      <c r="AT1090" s="153"/>
      <c r="AU1090" s="154"/>
      <c r="AV1090" s="153"/>
      <c r="AW1090" s="177"/>
      <c r="AX1090" s="178"/>
      <c r="AY1090" s="179"/>
      <c r="AZ1090" s="179"/>
      <c r="BA1090" s="180"/>
      <c r="BB1090" s="180"/>
      <c r="BC1090" s="155"/>
      <c r="BE1090" s="156">
        <v>338</v>
      </c>
      <c r="BF1090" s="181">
        <f t="shared" si="159"/>
        <v>2.1567999999999961</v>
      </c>
      <c r="BG1090" s="182">
        <f t="shared" si="160"/>
        <v>0.95065426784501084</v>
      </c>
      <c r="BH1090" s="183">
        <f t="shared" si="161"/>
        <v>3.9636476554061328E-4</v>
      </c>
      <c r="BI1090" s="184" t="str">
        <f t="shared" si="162"/>
        <v/>
      </c>
      <c r="BJ1090" s="184" t="str">
        <f t="shared" si="158"/>
        <v/>
      </c>
    </row>
    <row r="1091" spans="3:62" ht="20.100000000000001" customHeight="1" x14ac:dyDescent="0.25">
      <c r="C1091" s="12"/>
      <c r="E1091" s="141"/>
      <c r="F1091" s="141"/>
      <c r="P1091" s="156"/>
      <c r="R1091" s="174"/>
      <c r="S1091" s="174"/>
      <c r="W1091" s="175"/>
      <c r="X1091" s="173"/>
      <c r="AC1091" s="156">
        <v>362</v>
      </c>
      <c r="AD1091" s="150">
        <f t="shared" si="149"/>
        <v>-2.552</v>
      </c>
      <c r="AE1091" s="174">
        <f t="shared" si="150"/>
        <v>1.5370725300161052E-2</v>
      </c>
      <c r="AF1091" s="174">
        <f t="shared" si="151"/>
        <v>5.3553259382135348E-3</v>
      </c>
      <c r="AG1091" s="150">
        <f t="shared" si="156"/>
        <v>1.5370725300161052E-2</v>
      </c>
      <c r="AH1091" s="150" t="str">
        <f t="shared" si="157"/>
        <v/>
      </c>
      <c r="AI1091" s="150" t="str">
        <f t="shared" si="152"/>
        <v/>
      </c>
      <c r="AJ1091" s="173">
        <f t="shared" si="153"/>
        <v>0</v>
      </c>
      <c r="AK1091" s="173" t="str">
        <f t="shared" si="154"/>
        <v/>
      </c>
      <c r="AL1091" s="173" t="str">
        <f t="shared" si="155"/>
        <v/>
      </c>
      <c r="AM1091" s="173"/>
      <c r="AN1091" s="173"/>
      <c r="AO1091" s="173"/>
      <c r="AP1091" s="173"/>
      <c r="AQ1091" s="173"/>
      <c r="AR1091" s="173"/>
      <c r="AS1091" s="173"/>
      <c r="AT1091" s="153"/>
      <c r="AU1091" s="154"/>
      <c r="AV1091" s="153"/>
      <c r="AW1091" s="177"/>
      <c r="AX1091" s="178"/>
      <c r="AY1091" s="179"/>
      <c r="AZ1091" s="179"/>
      <c r="BA1091" s="180"/>
      <c r="BB1091" s="180"/>
      <c r="BC1091" s="155"/>
      <c r="BE1091" s="156">
        <v>339</v>
      </c>
      <c r="BF1091" s="181">
        <f t="shared" si="159"/>
        <v>2.1631999999999962</v>
      </c>
      <c r="BG1091" s="182">
        <f t="shared" si="160"/>
        <v>0.95025790307947022</v>
      </c>
      <c r="BH1091" s="183">
        <f t="shared" si="161"/>
        <v>3.9803158650897341E-4</v>
      </c>
      <c r="BI1091" s="184" t="str">
        <f t="shared" si="162"/>
        <v/>
      </c>
      <c r="BJ1091" s="184" t="str">
        <f t="shared" si="158"/>
        <v/>
      </c>
    </row>
    <row r="1092" spans="3:62" ht="20.100000000000001" customHeight="1" x14ac:dyDescent="0.25">
      <c r="C1092" s="12"/>
      <c r="E1092" s="141"/>
      <c r="F1092" s="141"/>
      <c r="P1092" s="156"/>
      <c r="R1092" s="174"/>
      <c r="S1092" s="174"/>
      <c r="W1092" s="175"/>
      <c r="X1092" s="173"/>
      <c r="AC1092" s="156">
        <v>363</v>
      </c>
      <c r="AD1092" s="150">
        <f t="shared" si="149"/>
        <v>-2.548</v>
      </c>
      <c r="AE1092" s="174">
        <f t="shared" si="150"/>
        <v>1.5528309008888823E-2</v>
      </c>
      <c r="AF1092" s="174">
        <f t="shared" si="151"/>
        <v>5.4171235534445838E-3</v>
      </c>
      <c r="AG1092" s="150">
        <f t="shared" si="156"/>
        <v>1.5528309008888823E-2</v>
      </c>
      <c r="AH1092" s="150" t="str">
        <f t="shared" si="157"/>
        <v/>
      </c>
      <c r="AI1092" s="150" t="str">
        <f t="shared" si="152"/>
        <v/>
      </c>
      <c r="AJ1092" s="173">
        <f t="shared" si="153"/>
        <v>0</v>
      </c>
      <c r="AK1092" s="173" t="str">
        <f t="shared" si="154"/>
        <v/>
      </c>
      <c r="AL1092" s="173" t="str">
        <f t="shared" si="155"/>
        <v/>
      </c>
      <c r="AM1092" s="173"/>
      <c r="AN1092" s="173"/>
      <c r="AO1092" s="173"/>
      <c r="AP1092" s="173"/>
      <c r="AQ1092" s="173"/>
      <c r="AR1092" s="173"/>
      <c r="AS1092" s="173"/>
      <c r="AT1092" s="153"/>
      <c r="AU1092" s="154"/>
      <c r="AV1092" s="153"/>
      <c r="AW1092" s="177"/>
      <c r="AX1092" s="178"/>
      <c r="AY1092" s="179"/>
      <c r="AZ1092" s="179"/>
      <c r="BA1092" s="180"/>
      <c r="BB1092" s="180"/>
      <c r="BC1092" s="155"/>
      <c r="BE1092" s="156">
        <v>340</v>
      </c>
      <c r="BF1092" s="181">
        <f t="shared" si="159"/>
        <v>2.1695999999999964</v>
      </c>
      <c r="BG1092" s="182">
        <f t="shared" si="160"/>
        <v>0.94985987149296125</v>
      </c>
      <c r="BH1092" s="183">
        <f t="shared" si="161"/>
        <v>3.996966960542192E-4</v>
      </c>
      <c r="BI1092" s="184" t="str">
        <f t="shared" si="162"/>
        <v/>
      </c>
      <c r="BJ1092" s="184" t="str">
        <f t="shared" si="158"/>
        <v/>
      </c>
    </row>
    <row r="1093" spans="3:62" ht="20.100000000000001" customHeight="1" x14ac:dyDescent="0.25">
      <c r="C1093" s="12"/>
      <c r="E1093" s="141"/>
      <c r="F1093" s="141"/>
      <c r="P1093" s="156"/>
      <c r="R1093" s="174"/>
      <c r="S1093" s="174"/>
      <c r="W1093" s="175"/>
      <c r="X1093" s="173"/>
      <c r="AC1093" s="156">
        <v>364</v>
      </c>
      <c r="AD1093" s="150">
        <f t="shared" si="149"/>
        <v>-2.544</v>
      </c>
      <c r="AE1093" s="174">
        <f t="shared" si="150"/>
        <v>1.5687257298768114E-2</v>
      </c>
      <c r="AF1093" s="174">
        <f t="shared" si="151"/>
        <v>5.4795542297250881E-3</v>
      </c>
      <c r="AG1093" s="150">
        <f t="shared" si="156"/>
        <v>1.5687257298768114E-2</v>
      </c>
      <c r="AH1093" s="150" t="str">
        <f t="shared" si="157"/>
        <v/>
      </c>
      <c r="AI1093" s="150" t="str">
        <f t="shared" si="152"/>
        <v/>
      </c>
      <c r="AJ1093" s="173">
        <f t="shared" si="153"/>
        <v>0</v>
      </c>
      <c r="AK1093" s="173" t="str">
        <f t="shared" si="154"/>
        <v/>
      </c>
      <c r="AL1093" s="173" t="str">
        <f t="shared" si="155"/>
        <v/>
      </c>
      <c r="AM1093" s="173"/>
      <c r="AN1093" s="173"/>
      <c r="AO1093" s="173"/>
      <c r="AP1093" s="173"/>
      <c r="AQ1093" s="173"/>
      <c r="AR1093" s="173"/>
      <c r="AS1093" s="173"/>
      <c r="AT1093" s="153"/>
      <c r="AU1093" s="154"/>
      <c r="AV1093" s="153"/>
      <c r="AW1093" s="177"/>
      <c r="AX1093" s="178"/>
      <c r="AY1093" s="179"/>
      <c r="AZ1093" s="179"/>
      <c r="BA1093" s="180"/>
      <c r="BB1093" s="180"/>
      <c r="BC1093" s="155"/>
      <c r="BE1093" s="156">
        <v>341</v>
      </c>
      <c r="BF1093" s="181">
        <f t="shared" si="159"/>
        <v>2.1759999999999966</v>
      </c>
      <c r="BG1093" s="182">
        <f t="shared" si="160"/>
        <v>0.94946017479690703</v>
      </c>
      <c r="BH1093" s="183">
        <f t="shared" si="161"/>
        <v>4.0136006571722671E-4</v>
      </c>
      <c r="BI1093" s="184" t="str">
        <f t="shared" si="162"/>
        <v/>
      </c>
      <c r="BJ1093" s="184" t="str">
        <f t="shared" si="158"/>
        <v/>
      </c>
    </row>
    <row r="1094" spans="3:62" ht="20.100000000000001" customHeight="1" x14ac:dyDescent="0.25">
      <c r="C1094" s="12"/>
      <c r="E1094" s="141"/>
      <c r="F1094" s="141"/>
      <c r="P1094" s="156"/>
      <c r="R1094" s="174"/>
      <c r="S1094" s="174"/>
      <c r="W1094" s="175"/>
      <c r="X1094" s="173"/>
      <c r="AC1094" s="156">
        <v>365</v>
      </c>
      <c r="AD1094" s="150">
        <f t="shared" si="149"/>
        <v>-2.54</v>
      </c>
      <c r="AE1094" s="174">
        <f t="shared" si="150"/>
        <v>1.5847579025360818E-2</v>
      </c>
      <c r="AF1094" s="174">
        <f t="shared" si="151"/>
        <v>5.5426234430825993E-3</v>
      </c>
      <c r="AG1094" s="150">
        <f t="shared" si="156"/>
        <v>1.5847579025360818E-2</v>
      </c>
      <c r="AH1094" s="150" t="str">
        <f t="shared" si="157"/>
        <v/>
      </c>
      <c r="AI1094" s="150" t="str">
        <f t="shared" si="152"/>
        <v/>
      </c>
      <c r="AJ1094" s="173">
        <f t="shared" si="153"/>
        <v>0</v>
      </c>
      <c r="AK1094" s="173" t="str">
        <f t="shared" si="154"/>
        <v/>
      </c>
      <c r="AL1094" s="173" t="str">
        <f t="shared" si="155"/>
        <v/>
      </c>
      <c r="AM1094" s="173"/>
      <c r="AN1094" s="173"/>
      <c r="AO1094" s="173"/>
      <c r="AP1094" s="173"/>
      <c r="AQ1094" s="173"/>
      <c r="AR1094" s="173"/>
      <c r="AS1094" s="173"/>
      <c r="AT1094" s="153"/>
      <c r="AU1094" s="154"/>
      <c r="AV1094" s="153"/>
      <c r="AW1094" s="177"/>
      <c r="AX1094" s="178"/>
      <c r="AY1094" s="179"/>
      <c r="AZ1094" s="179"/>
      <c r="BA1094" s="180"/>
      <c r="BB1094" s="180"/>
      <c r="BC1094" s="155"/>
      <c r="BE1094" s="156">
        <v>342</v>
      </c>
      <c r="BF1094" s="181">
        <f t="shared" si="159"/>
        <v>2.1823999999999968</v>
      </c>
      <c r="BG1094" s="182">
        <f t="shared" si="160"/>
        <v>0.9490588147311898</v>
      </c>
      <c r="BH1094" s="183">
        <f t="shared" si="161"/>
        <v>4.0302166722094857E-4</v>
      </c>
      <c r="BI1094" s="184" t="str">
        <f t="shared" si="162"/>
        <v/>
      </c>
      <c r="BJ1094" s="184" t="str">
        <f t="shared" si="158"/>
        <v/>
      </c>
    </row>
    <row r="1095" spans="3:62" ht="20.100000000000001" customHeight="1" x14ac:dyDescent="0.25">
      <c r="C1095" s="12"/>
      <c r="E1095" s="141"/>
      <c r="F1095" s="141"/>
      <c r="P1095" s="156"/>
      <c r="R1095" s="174"/>
      <c r="S1095" s="174"/>
      <c r="W1095" s="175"/>
      <c r="X1095" s="173"/>
      <c r="AC1095" s="156">
        <v>366</v>
      </c>
      <c r="AD1095" s="150">
        <f t="shared" si="149"/>
        <v>-2.536</v>
      </c>
      <c r="AE1095" s="174">
        <f t="shared" si="150"/>
        <v>1.6009283068541796E-2</v>
      </c>
      <c r="AF1095" s="174">
        <f t="shared" si="151"/>
        <v>5.6063367050156916E-3</v>
      </c>
      <c r="AG1095" s="150">
        <f t="shared" si="156"/>
        <v>1.6009283068541796E-2</v>
      </c>
      <c r="AH1095" s="150" t="str">
        <f t="shared" si="157"/>
        <v/>
      </c>
      <c r="AI1095" s="150" t="str">
        <f t="shared" si="152"/>
        <v/>
      </c>
      <c r="AJ1095" s="173">
        <f t="shared" si="153"/>
        <v>0</v>
      </c>
      <c r="AK1095" s="173" t="str">
        <f t="shared" si="154"/>
        <v/>
      </c>
      <c r="AL1095" s="173" t="str">
        <f t="shared" si="155"/>
        <v/>
      </c>
      <c r="AM1095" s="173"/>
      <c r="AN1095" s="173"/>
      <c r="AO1095" s="173"/>
      <c r="AP1095" s="173"/>
      <c r="AQ1095" s="173"/>
      <c r="AR1095" s="173"/>
      <c r="AS1095" s="173"/>
      <c r="AT1095" s="153"/>
      <c r="AU1095" s="154"/>
      <c r="AV1095" s="153"/>
      <c r="AW1095" s="177"/>
      <c r="AX1095" s="178"/>
      <c r="AY1095" s="179"/>
      <c r="AZ1095" s="179"/>
      <c r="BA1095" s="180"/>
      <c r="BB1095" s="180"/>
      <c r="BC1095" s="155"/>
      <c r="BE1095" s="156">
        <v>343</v>
      </c>
      <c r="BF1095" s="181">
        <f t="shared" si="159"/>
        <v>2.188799999999997</v>
      </c>
      <c r="BG1095" s="182">
        <f t="shared" si="160"/>
        <v>0.94865579306396886</v>
      </c>
      <c r="BH1095" s="183">
        <f t="shared" si="161"/>
        <v>4.0468147246974784E-4</v>
      </c>
      <c r="BI1095" s="184" t="str">
        <f t="shared" si="162"/>
        <v/>
      </c>
      <c r="BJ1095" s="184" t="str">
        <f t="shared" si="158"/>
        <v/>
      </c>
    </row>
    <row r="1096" spans="3:62" ht="20.100000000000001" customHeight="1" x14ac:dyDescent="0.25">
      <c r="C1096" s="12"/>
      <c r="E1096" s="141"/>
      <c r="F1096" s="141"/>
      <c r="P1096" s="156"/>
      <c r="R1096" s="174"/>
      <c r="S1096" s="174"/>
      <c r="W1096" s="175"/>
      <c r="X1096" s="173"/>
      <c r="AC1096" s="156">
        <v>367</v>
      </c>
      <c r="AD1096" s="150">
        <f t="shared" si="149"/>
        <v>-2.532</v>
      </c>
      <c r="AE1096" s="174">
        <f t="shared" si="150"/>
        <v>1.6172378332176187E-2</v>
      </c>
      <c r="AF1096" s="174">
        <f t="shared" si="151"/>
        <v>5.6706995625904867E-3</v>
      </c>
      <c r="AG1096" s="150">
        <f t="shared" si="156"/>
        <v>1.6172378332176187E-2</v>
      </c>
      <c r="AH1096" s="150" t="str">
        <f t="shared" si="157"/>
        <v/>
      </c>
      <c r="AI1096" s="150" t="str">
        <f t="shared" si="152"/>
        <v/>
      </c>
      <c r="AJ1096" s="173">
        <f t="shared" si="153"/>
        <v>0</v>
      </c>
      <c r="AK1096" s="173" t="str">
        <f t="shared" si="154"/>
        <v/>
      </c>
      <c r="AL1096" s="173" t="str">
        <f t="shared" si="155"/>
        <v/>
      </c>
      <c r="AM1096" s="173"/>
      <c r="AN1096" s="173"/>
      <c r="AO1096" s="173"/>
      <c r="AP1096" s="173"/>
      <c r="AQ1096" s="173"/>
      <c r="AR1096" s="173"/>
      <c r="AS1096" s="173"/>
      <c r="AT1096" s="153"/>
      <c r="AU1096" s="154"/>
      <c r="AV1096" s="153"/>
      <c r="AW1096" s="177"/>
      <c r="AX1096" s="178"/>
      <c r="AY1096" s="179"/>
      <c r="AZ1096" s="179"/>
      <c r="BA1096" s="180"/>
      <c r="BB1096" s="180"/>
      <c r="BC1096" s="155"/>
      <c r="BE1096" s="156">
        <v>344</v>
      </c>
      <c r="BF1096" s="181">
        <f t="shared" si="159"/>
        <v>2.1951999999999972</v>
      </c>
      <c r="BG1096" s="182">
        <f t="shared" si="160"/>
        <v>0.94825111159149911</v>
      </c>
      <c r="BH1096" s="183">
        <f t="shared" si="161"/>
        <v>4.0633945354906498E-4</v>
      </c>
      <c r="BI1096" s="184" t="str">
        <f t="shared" si="162"/>
        <v/>
      </c>
      <c r="BJ1096" s="184" t="str">
        <f t="shared" si="158"/>
        <v/>
      </c>
    </row>
    <row r="1097" spans="3:62" ht="20.100000000000001" customHeight="1" x14ac:dyDescent="0.25">
      <c r="C1097" s="12"/>
      <c r="E1097" s="141"/>
      <c r="F1097" s="141"/>
      <c r="P1097" s="156"/>
      <c r="R1097" s="174"/>
      <c r="S1097" s="174"/>
      <c r="W1097" s="175"/>
      <c r="X1097" s="173"/>
      <c r="AC1097" s="156">
        <v>368</v>
      </c>
      <c r="AD1097" s="150">
        <f t="shared" si="149"/>
        <v>-2.528</v>
      </c>
      <c r="AE1097" s="174">
        <f t="shared" si="150"/>
        <v>1.6336873743791409E-2</v>
      </c>
      <c r="AF1097" s="174">
        <f t="shared" si="151"/>
        <v>5.7357175985360354E-3</v>
      </c>
      <c r="AG1097" s="150">
        <f t="shared" si="156"/>
        <v>1.6336873743791409E-2</v>
      </c>
      <c r="AH1097" s="150" t="str">
        <f t="shared" si="157"/>
        <v/>
      </c>
      <c r="AI1097" s="150" t="str">
        <f t="shared" si="152"/>
        <v/>
      </c>
      <c r="AJ1097" s="173">
        <f t="shared" si="153"/>
        <v>0</v>
      </c>
      <c r="AK1097" s="173" t="str">
        <f t="shared" si="154"/>
        <v/>
      </c>
      <c r="AL1097" s="173" t="str">
        <f t="shared" si="155"/>
        <v/>
      </c>
      <c r="AM1097" s="173"/>
      <c r="AN1097" s="173"/>
      <c r="AO1097" s="173"/>
      <c r="AP1097" s="173"/>
      <c r="AQ1097" s="173"/>
      <c r="AR1097" s="173"/>
      <c r="AS1097" s="173"/>
      <c r="AT1097" s="153"/>
      <c r="AU1097" s="154"/>
      <c r="AV1097" s="153"/>
      <c r="AW1097" s="177"/>
      <c r="AX1097" s="178"/>
      <c r="AY1097" s="179"/>
      <c r="AZ1097" s="179"/>
      <c r="BA1097" s="180"/>
      <c r="BB1097" s="180"/>
      <c r="BC1097" s="155"/>
      <c r="BE1097" s="156">
        <v>345</v>
      </c>
      <c r="BF1097" s="181">
        <f t="shared" si="159"/>
        <v>2.2015999999999973</v>
      </c>
      <c r="BG1097" s="182">
        <f t="shared" si="160"/>
        <v>0.94784477213795004</v>
      </c>
      <c r="BH1097" s="183">
        <f t="shared" si="161"/>
        <v>4.0799558272530678E-4</v>
      </c>
      <c r="BI1097" s="184" t="str">
        <f t="shared" si="162"/>
        <v/>
      </c>
      <c r="BJ1097" s="184" t="str">
        <f t="shared" si="158"/>
        <v/>
      </c>
    </row>
    <row r="1098" spans="3:62" ht="20.100000000000001" customHeight="1" x14ac:dyDescent="0.25">
      <c r="C1098" s="12"/>
      <c r="E1098" s="141"/>
      <c r="F1098" s="141"/>
      <c r="P1098" s="156"/>
      <c r="R1098" s="174"/>
      <c r="S1098" s="174"/>
      <c r="W1098" s="175"/>
      <c r="X1098" s="173"/>
      <c r="AC1098" s="156">
        <v>369</v>
      </c>
      <c r="AD1098" s="150">
        <f t="shared" si="149"/>
        <v>-2.524</v>
      </c>
      <c r="AE1098" s="174">
        <f t="shared" si="150"/>
        <v>1.6502778254243983E-2</v>
      </c>
      <c r="AF1098" s="174">
        <f t="shared" si="151"/>
        <v>5.801396431338245E-3</v>
      </c>
      <c r="AG1098" s="150">
        <f t="shared" si="156"/>
        <v>1.6502778254243983E-2</v>
      </c>
      <c r="AH1098" s="150" t="str">
        <f t="shared" si="157"/>
        <v/>
      </c>
      <c r="AI1098" s="150" t="str">
        <f t="shared" si="152"/>
        <v/>
      </c>
      <c r="AJ1098" s="173">
        <f t="shared" si="153"/>
        <v>0</v>
      </c>
      <c r="AK1098" s="173" t="str">
        <f t="shared" si="154"/>
        <v/>
      </c>
      <c r="AL1098" s="173" t="str">
        <f t="shared" si="155"/>
        <v/>
      </c>
      <c r="AM1098" s="173"/>
      <c r="AN1098" s="173"/>
      <c r="AO1098" s="173"/>
      <c r="AP1098" s="173"/>
      <c r="AQ1098" s="173"/>
      <c r="AR1098" s="173"/>
      <c r="AS1098" s="173"/>
      <c r="AT1098" s="153"/>
      <c r="AU1098" s="154"/>
      <c r="AV1098" s="153"/>
      <c r="AW1098" s="177"/>
      <c r="AX1098" s="178"/>
      <c r="AY1098" s="179"/>
      <c r="AZ1098" s="179"/>
      <c r="BA1098" s="180"/>
      <c r="BB1098" s="180"/>
      <c r="BC1098" s="155"/>
      <c r="BE1098" s="156">
        <v>346</v>
      </c>
      <c r="BF1098" s="181">
        <f t="shared" si="159"/>
        <v>2.2079999999999975</v>
      </c>
      <c r="BG1098" s="182">
        <f t="shared" si="160"/>
        <v>0.94743677655522474</v>
      </c>
      <c r="BH1098" s="183">
        <f t="shared" si="161"/>
        <v>4.0964983244495823E-4</v>
      </c>
      <c r="BI1098" s="184" t="str">
        <f t="shared" si="162"/>
        <v/>
      </c>
      <c r="BJ1098" s="184" t="str">
        <f t="shared" si="158"/>
        <v/>
      </c>
    </row>
    <row r="1099" spans="3:62" ht="20.100000000000001" customHeight="1" x14ac:dyDescent="0.25">
      <c r="C1099" s="12"/>
      <c r="E1099" s="141"/>
      <c r="F1099" s="141"/>
      <c r="P1099" s="156"/>
      <c r="R1099" s="174"/>
      <c r="S1099" s="174"/>
      <c r="W1099" s="175"/>
      <c r="X1099" s="173"/>
      <c r="AC1099" s="156">
        <v>370</v>
      </c>
      <c r="AD1099" s="150">
        <f t="shared" si="149"/>
        <v>-2.52</v>
      </c>
      <c r="AE1099" s="174">
        <f t="shared" si="150"/>
        <v>1.6670100837381057E-2</v>
      </c>
      <c r="AF1099" s="174">
        <f t="shared" si="151"/>
        <v>5.8677417153325615E-3</v>
      </c>
      <c r="AG1099" s="150">
        <f t="shared" si="156"/>
        <v>1.6670100837381057E-2</v>
      </c>
      <c r="AH1099" s="150" t="str">
        <f t="shared" si="157"/>
        <v/>
      </c>
      <c r="AI1099" s="150" t="str">
        <f t="shared" si="152"/>
        <v/>
      </c>
      <c r="AJ1099" s="173">
        <f t="shared" si="153"/>
        <v>0</v>
      </c>
      <c r="AK1099" s="173" t="str">
        <f t="shared" si="154"/>
        <v/>
      </c>
      <c r="AL1099" s="173" t="str">
        <f t="shared" si="155"/>
        <v/>
      </c>
      <c r="AM1099" s="173"/>
      <c r="AN1099" s="173"/>
      <c r="AO1099" s="173"/>
      <c r="AP1099" s="173"/>
      <c r="AQ1099" s="173"/>
      <c r="AR1099" s="173"/>
      <c r="AS1099" s="173"/>
      <c r="AT1099" s="153"/>
      <c r="AU1099" s="154"/>
      <c r="AV1099" s="153"/>
      <c r="AW1099" s="177"/>
      <c r="AX1099" s="178"/>
      <c r="AY1099" s="179"/>
      <c r="AZ1099" s="179"/>
      <c r="BA1099" s="180"/>
      <c r="BB1099" s="180"/>
      <c r="BC1099" s="155"/>
      <c r="BE1099" s="156">
        <v>347</v>
      </c>
      <c r="BF1099" s="181">
        <f t="shared" si="159"/>
        <v>2.2143999999999977</v>
      </c>
      <c r="BG1099" s="182">
        <f t="shared" si="160"/>
        <v>0.94702712672277978</v>
      </c>
      <c r="BH1099" s="183">
        <f t="shared" si="161"/>
        <v>4.1130217533502655E-4</v>
      </c>
      <c r="BI1099" s="184" t="str">
        <f t="shared" si="162"/>
        <v/>
      </c>
      <c r="BJ1099" s="184" t="str">
        <f t="shared" si="158"/>
        <v/>
      </c>
    </row>
    <row r="1100" spans="3:62" ht="20.100000000000001" customHeight="1" x14ac:dyDescent="0.25">
      <c r="C1100" s="12"/>
      <c r="E1100" s="141"/>
      <c r="F1100" s="141"/>
      <c r="P1100" s="156"/>
      <c r="R1100" s="174"/>
      <c r="S1100" s="174"/>
      <c r="W1100" s="175"/>
      <c r="X1100" s="173"/>
      <c r="AC1100" s="156">
        <v>371</v>
      </c>
      <c r="AD1100" s="150">
        <f t="shared" si="149"/>
        <v>-2.516</v>
      </c>
      <c r="AE1100" s="174">
        <f t="shared" si="150"/>
        <v>1.6838850489696671E-2</v>
      </c>
      <c r="AF1100" s="174">
        <f t="shared" si="151"/>
        <v>5.9347591407952118E-3</v>
      </c>
      <c r="AG1100" s="150">
        <f t="shared" si="156"/>
        <v>1.6838850489696671E-2</v>
      </c>
      <c r="AH1100" s="150" t="str">
        <f t="shared" si="157"/>
        <v/>
      </c>
      <c r="AI1100" s="150" t="str">
        <f t="shared" si="152"/>
        <v/>
      </c>
      <c r="AJ1100" s="173">
        <f t="shared" si="153"/>
        <v>0</v>
      </c>
      <c r="AK1100" s="173" t="str">
        <f t="shared" si="154"/>
        <v/>
      </c>
      <c r="AL1100" s="173" t="str">
        <f t="shared" si="155"/>
        <v/>
      </c>
      <c r="AM1100" s="173"/>
      <c r="AN1100" s="173"/>
      <c r="AO1100" s="173"/>
      <c r="AP1100" s="173"/>
      <c r="AQ1100" s="173"/>
      <c r="AR1100" s="173"/>
      <c r="AS1100" s="173"/>
      <c r="AT1100" s="153"/>
      <c r="AU1100" s="154"/>
      <c r="AV1100" s="153"/>
      <c r="AW1100" s="177"/>
      <c r="AX1100" s="178"/>
      <c r="AY1100" s="179"/>
      <c r="AZ1100" s="179"/>
      <c r="BA1100" s="180"/>
      <c r="BB1100" s="180"/>
      <c r="BC1100" s="155"/>
      <c r="BE1100" s="156">
        <v>348</v>
      </c>
      <c r="BF1100" s="181">
        <f t="shared" si="159"/>
        <v>2.2207999999999979</v>
      </c>
      <c r="BG1100" s="182">
        <f t="shared" si="160"/>
        <v>0.94661582454744475</v>
      </c>
      <c r="BH1100" s="183">
        <f t="shared" si="161"/>
        <v>4.1295258420182002E-4</v>
      </c>
      <c r="BI1100" s="184" t="str">
        <f t="shared" si="162"/>
        <v/>
      </c>
      <c r="BJ1100" s="184" t="str">
        <f t="shared" si="158"/>
        <v/>
      </c>
    </row>
    <row r="1101" spans="3:62" ht="20.100000000000001" customHeight="1" x14ac:dyDescent="0.25">
      <c r="C1101" s="12"/>
      <c r="E1101" s="141"/>
      <c r="F1101" s="141"/>
      <c r="P1101" s="156"/>
      <c r="R1101" s="174"/>
      <c r="S1101" s="174"/>
      <c r="W1101" s="175"/>
      <c r="X1101" s="173"/>
      <c r="AC1101" s="156">
        <v>372</v>
      </c>
      <c r="AD1101" s="150">
        <f t="shared" si="149"/>
        <v>-2.512</v>
      </c>
      <c r="AE1101" s="174">
        <f t="shared" si="150"/>
        <v>1.700903622998266E-2</v>
      </c>
      <c r="AF1101" s="174">
        <f t="shared" si="151"/>
        <v>6.0024544340331184E-3</v>
      </c>
      <c r="AG1101" s="150">
        <f t="shared" si="156"/>
        <v>1.700903622998266E-2</v>
      </c>
      <c r="AH1101" s="150" t="str">
        <f t="shared" si="157"/>
        <v/>
      </c>
      <c r="AI1101" s="150" t="str">
        <f t="shared" si="152"/>
        <v/>
      </c>
      <c r="AJ1101" s="173">
        <f t="shared" si="153"/>
        <v>0</v>
      </c>
      <c r="AK1101" s="173" t="str">
        <f t="shared" si="154"/>
        <v/>
      </c>
      <c r="AL1101" s="173" t="str">
        <f t="shared" si="155"/>
        <v/>
      </c>
      <c r="AM1101" s="173"/>
      <c r="AN1101" s="173"/>
      <c r="AO1101" s="173"/>
      <c r="AP1101" s="173"/>
      <c r="AQ1101" s="173"/>
      <c r="AR1101" s="173"/>
      <c r="AS1101" s="173"/>
      <c r="AT1101" s="153"/>
      <c r="AU1101" s="154"/>
      <c r="AV1101" s="153"/>
      <c r="AW1101" s="177"/>
      <c r="AX1101" s="178"/>
      <c r="AY1101" s="179"/>
      <c r="AZ1101" s="179"/>
      <c r="BA1101" s="180"/>
      <c r="BB1101" s="180"/>
      <c r="BC1101" s="155"/>
      <c r="BE1101" s="156">
        <v>349</v>
      </c>
      <c r="BF1101" s="181">
        <f t="shared" si="159"/>
        <v>2.2271999999999981</v>
      </c>
      <c r="BG1101" s="182">
        <f t="shared" si="160"/>
        <v>0.94620287196324293</v>
      </c>
      <c r="BH1101" s="183">
        <f t="shared" si="161"/>
        <v>4.1460103203183607E-4</v>
      </c>
      <c r="BI1101" s="184" t="str">
        <f t="shared" si="162"/>
        <v/>
      </c>
      <c r="BJ1101" s="184" t="str">
        <f t="shared" si="158"/>
        <v/>
      </c>
    </row>
    <row r="1102" spans="3:62" ht="20.100000000000001" customHeight="1" x14ac:dyDescent="0.25">
      <c r="C1102" s="12"/>
      <c r="E1102" s="141"/>
      <c r="F1102" s="141"/>
      <c r="P1102" s="156"/>
      <c r="R1102" s="174"/>
      <c r="S1102" s="174"/>
      <c r="W1102" s="175"/>
      <c r="X1102" s="173"/>
      <c r="AC1102" s="156">
        <v>373</v>
      </c>
      <c r="AD1102" s="150">
        <f t="shared" si="149"/>
        <v>-2.508</v>
      </c>
      <c r="AE1102" s="174">
        <f t="shared" si="150"/>
        <v>1.7180667098974263E-2</v>
      </c>
      <c r="AF1102" s="174">
        <f t="shared" si="151"/>
        <v>6.0708333574723871E-3</v>
      </c>
      <c r="AG1102" s="150">
        <f t="shared" si="156"/>
        <v>1.7180667098974263E-2</v>
      </c>
      <c r="AH1102" s="150" t="str">
        <f t="shared" si="157"/>
        <v/>
      </c>
      <c r="AI1102" s="150" t="str">
        <f t="shared" si="152"/>
        <v/>
      </c>
      <c r="AJ1102" s="173">
        <f t="shared" si="153"/>
        <v>0</v>
      </c>
      <c r="AK1102" s="173" t="str">
        <f t="shared" si="154"/>
        <v/>
      </c>
      <c r="AL1102" s="173" t="str">
        <f t="shared" si="155"/>
        <v/>
      </c>
      <c r="AM1102" s="173"/>
      <c r="AN1102" s="173"/>
      <c r="AO1102" s="173"/>
      <c r="AP1102" s="173"/>
      <c r="AQ1102" s="173"/>
      <c r="AR1102" s="173"/>
      <c r="AS1102" s="173"/>
      <c r="AT1102" s="153"/>
      <c r="AU1102" s="154"/>
      <c r="AV1102" s="153"/>
      <c r="AW1102" s="177"/>
      <c r="AX1102" s="178"/>
      <c r="AY1102" s="179"/>
      <c r="AZ1102" s="179"/>
      <c r="BA1102" s="180"/>
      <c r="BB1102" s="180"/>
      <c r="BC1102" s="155"/>
      <c r="BE1102" s="156">
        <v>350</v>
      </c>
      <c r="BF1102" s="181">
        <f t="shared" si="159"/>
        <v>2.2335999999999983</v>
      </c>
      <c r="BG1102" s="182">
        <f t="shared" si="160"/>
        <v>0.94578827093121109</v>
      </c>
      <c r="BH1102" s="183">
        <f t="shared" si="161"/>
        <v>4.1624749198976296E-4</v>
      </c>
      <c r="BI1102" s="184" t="str">
        <f t="shared" si="162"/>
        <v/>
      </c>
      <c r="BJ1102" s="184" t="str">
        <f t="shared" si="158"/>
        <v/>
      </c>
    </row>
    <row r="1103" spans="3:62" ht="20.100000000000001" customHeight="1" x14ac:dyDescent="0.25">
      <c r="C1103" s="12"/>
      <c r="E1103" s="141"/>
      <c r="F1103" s="141"/>
      <c r="P1103" s="156"/>
      <c r="R1103" s="174"/>
      <c r="S1103" s="174"/>
      <c r="W1103" s="175"/>
      <c r="X1103" s="173"/>
      <c r="AC1103" s="156">
        <v>374</v>
      </c>
      <c r="AD1103" s="150">
        <f t="shared" si="149"/>
        <v>-2.504</v>
      </c>
      <c r="AE1103" s="174">
        <f t="shared" si="150"/>
        <v>1.7353752158990397E-2</v>
      </c>
      <c r="AF1103" s="174">
        <f t="shared" si="151"/>
        <v>6.1399017097453377E-3</v>
      </c>
      <c r="AG1103" s="150">
        <f t="shared" si="156"/>
        <v>1.7353752158990397E-2</v>
      </c>
      <c r="AH1103" s="150" t="str">
        <f t="shared" si="157"/>
        <v/>
      </c>
      <c r="AI1103" s="150" t="str">
        <f t="shared" si="152"/>
        <v/>
      </c>
      <c r="AJ1103" s="173">
        <f t="shared" si="153"/>
        <v>0</v>
      </c>
      <c r="AK1103" s="173" t="str">
        <f t="shared" si="154"/>
        <v/>
      </c>
      <c r="AL1103" s="173" t="str">
        <f t="shared" si="155"/>
        <v/>
      </c>
      <c r="AM1103" s="173"/>
      <c r="AN1103" s="173"/>
      <c r="AO1103" s="173"/>
      <c r="AP1103" s="173"/>
      <c r="AQ1103" s="173"/>
      <c r="AR1103" s="173"/>
      <c r="AS1103" s="173"/>
      <c r="AT1103" s="153"/>
      <c r="AU1103" s="154"/>
      <c r="AV1103" s="153"/>
      <c r="AW1103" s="177"/>
      <c r="AX1103" s="178"/>
      <c r="AY1103" s="179"/>
      <c r="AZ1103" s="179"/>
      <c r="BA1103" s="180"/>
      <c r="BB1103" s="180"/>
      <c r="BC1103" s="155"/>
      <c r="BE1103" s="156">
        <v>351</v>
      </c>
      <c r="BF1103" s="181">
        <f t="shared" si="159"/>
        <v>2.2399999999999984</v>
      </c>
      <c r="BG1103" s="182">
        <f t="shared" si="160"/>
        <v>0.94537202343922133</v>
      </c>
      <c r="BH1103" s="183">
        <f t="shared" si="161"/>
        <v>4.1789193741958996E-4</v>
      </c>
      <c r="BI1103" s="184" t="str">
        <f t="shared" si="162"/>
        <v/>
      </c>
      <c r="BJ1103" s="184" t="str">
        <f t="shared" si="158"/>
        <v/>
      </c>
    </row>
    <row r="1104" spans="3:62" ht="20.100000000000001" customHeight="1" x14ac:dyDescent="0.25">
      <c r="C1104" s="12"/>
      <c r="E1104" s="141"/>
      <c r="F1104" s="141"/>
      <c r="P1104" s="156"/>
      <c r="R1104" s="174"/>
      <c r="S1104" s="174"/>
      <c r="W1104" s="175"/>
      <c r="X1104" s="173"/>
      <c r="AC1104" s="156">
        <v>375</v>
      </c>
      <c r="AD1104" s="150">
        <f t="shared" si="149"/>
        <v>-2.5</v>
      </c>
      <c r="AE1104" s="174">
        <f t="shared" si="150"/>
        <v>1.752830049356854E-2</v>
      </c>
      <c r="AF1104" s="174">
        <f t="shared" si="151"/>
        <v>6.2096653257761331E-3</v>
      </c>
      <c r="AG1104" s="150">
        <f t="shared" si="156"/>
        <v>1.752830049356854E-2</v>
      </c>
      <c r="AH1104" s="150" t="str">
        <f t="shared" si="157"/>
        <v/>
      </c>
      <c r="AI1104" s="150" t="str">
        <f t="shared" si="152"/>
        <v/>
      </c>
      <c r="AJ1104" s="173">
        <f t="shared" si="153"/>
        <v>0</v>
      </c>
      <c r="AK1104" s="173" t="str">
        <f t="shared" si="154"/>
        <v/>
      </c>
      <c r="AL1104" s="173" t="str">
        <f t="shared" si="155"/>
        <v/>
      </c>
      <c r="AM1104" s="173"/>
      <c r="AN1104" s="173"/>
      <c r="AO1104" s="173"/>
      <c r="AP1104" s="173"/>
      <c r="AQ1104" s="173"/>
      <c r="AR1104" s="173"/>
      <c r="AS1104" s="173"/>
      <c r="AT1104" s="153"/>
      <c r="AU1104" s="154"/>
      <c r="AV1104" s="153"/>
      <c r="AW1104" s="177"/>
      <c r="AX1104" s="178"/>
      <c r="AY1104" s="179"/>
      <c r="AZ1104" s="179"/>
      <c r="BA1104" s="180"/>
      <c r="BB1104" s="180"/>
      <c r="BC1104" s="155"/>
      <c r="BE1104" s="156">
        <v>352</v>
      </c>
      <c r="BF1104" s="181">
        <f t="shared" si="159"/>
        <v>2.2463999999999986</v>
      </c>
      <c r="BG1104" s="182">
        <f t="shared" si="160"/>
        <v>0.94495413150180174</v>
      </c>
      <c r="BH1104" s="183">
        <f t="shared" si="161"/>
        <v>4.1953434184316407E-4</v>
      </c>
      <c r="BI1104" s="184" t="str">
        <f t="shared" si="162"/>
        <v/>
      </c>
      <c r="BJ1104" s="184" t="str">
        <f t="shared" si="158"/>
        <v/>
      </c>
    </row>
    <row r="1105" spans="3:62" ht="20.100000000000001" customHeight="1" x14ac:dyDescent="0.25">
      <c r="C1105" s="12"/>
      <c r="E1105" s="141"/>
      <c r="F1105" s="141"/>
      <c r="P1105" s="156"/>
      <c r="R1105" s="174"/>
      <c r="S1105" s="174"/>
      <c r="W1105" s="175"/>
      <c r="X1105" s="173"/>
      <c r="AC1105" s="156">
        <v>376</v>
      </c>
      <c r="AD1105" s="150">
        <f t="shared" si="149"/>
        <v>-2.496</v>
      </c>
      <c r="AE1105" s="174">
        <f t="shared" si="150"/>
        <v>1.7704321207094212E-2</v>
      </c>
      <c r="AF1105" s="174">
        <f t="shared" si="151"/>
        <v>6.2801300768649043E-3</v>
      </c>
      <c r="AG1105" s="150">
        <f t="shared" si="156"/>
        <v>1.7704321207094212E-2</v>
      </c>
      <c r="AH1105" s="150" t="str">
        <f t="shared" si="157"/>
        <v/>
      </c>
      <c r="AI1105" s="150" t="str">
        <f t="shared" si="152"/>
        <v/>
      </c>
      <c r="AJ1105" s="173">
        <f t="shared" si="153"/>
        <v>0</v>
      </c>
      <c r="AK1105" s="173" t="str">
        <f t="shared" si="154"/>
        <v/>
      </c>
      <c r="AL1105" s="173" t="str">
        <f t="shared" si="155"/>
        <v/>
      </c>
      <c r="AM1105" s="173"/>
      <c r="AN1105" s="173"/>
      <c r="AO1105" s="173"/>
      <c r="AP1105" s="173"/>
      <c r="AQ1105" s="173"/>
      <c r="AR1105" s="173"/>
      <c r="AS1105" s="173"/>
      <c r="AT1105" s="153"/>
      <c r="AU1105" s="154"/>
      <c r="AV1105" s="153"/>
      <c r="AW1105" s="177"/>
      <c r="AX1105" s="178"/>
      <c r="AY1105" s="179"/>
      <c r="AZ1105" s="179"/>
      <c r="BA1105" s="180"/>
      <c r="BB1105" s="180"/>
      <c r="BC1105" s="155"/>
      <c r="BE1105" s="156">
        <v>353</v>
      </c>
      <c r="BF1105" s="181">
        <f t="shared" si="159"/>
        <v>2.2527999999999988</v>
      </c>
      <c r="BG1105" s="182">
        <f t="shared" si="160"/>
        <v>0.94453459715995858</v>
      </c>
      <c r="BH1105" s="183">
        <f t="shared" si="161"/>
        <v>4.2117467896130023E-4</v>
      </c>
      <c r="BI1105" s="184" t="str">
        <f t="shared" si="162"/>
        <v/>
      </c>
      <c r="BJ1105" s="184" t="str">
        <f t="shared" si="158"/>
        <v/>
      </c>
    </row>
    <row r="1106" spans="3:62" ht="20.100000000000001" customHeight="1" x14ac:dyDescent="0.25">
      <c r="C1106" s="12"/>
      <c r="E1106" s="141"/>
      <c r="F1106" s="141"/>
      <c r="P1106" s="156"/>
      <c r="R1106" s="174"/>
      <c r="S1106" s="174"/>
      <c r="W1106" s="175"/>
      <c r="X1106" s="173"/>
      <c r="AC1106" s="156">
        <v>377</v>
      </c>
      <c r="AD1106" s="150">
        <f t="shared" si="149"/>
        <v>-2.492</v>
      </c>
      <c r="AE1106" s="174">
        <f t="shared" si="150"/>
        <v>1.7881823424425094E-2</v>
      </c>
      <c r="AF1106" s="174">
        <f t="shared" si="151"/>
        <v>6.3513018707703995E-3</v>
      </c>
      <c r="AG1106" s="150">
        <f t="shared" si="156"/>
        <v>1.7881823424425094E-2</v>
      </c>
      <c r="AH1106" s="150" t="str">
        <f t="shared" si="157"/>
        <v/>
      </c>
      <c r="AI1106" s="150" t="str">
        <f t="shared" si="152"/>
        <v/>
      </c>
      <c r="AJ1106" s="173">
        <f t="shared" si="153"/>
        <v>0</v>
      </c>
      <c r="AK1106" s="173" t="str">
        <f t="shared" si="154"/>
        <v/>
      </c>
      <c r="AL1106" s="173" t="str">
        <f t="shared" si="155"/>
        <v/>
      </c>
      <c r="AM1106" s="173"/>
      <c r="AN1106" s="173"/>
      <c r="AO1106" s="173"/>
      <c r="AP1106" s="173"/>
      <c r="AQ1106" s="173"/>
      <c r="AR1106" s="173"/>
      <c r="AS1106" s="173"/>
      <c r="AT1106" s="153"/>
      <c r="AU1106" s="154"/>
      <c r="AV1106" s="153"/>
      <c r="AW1106" s="177"/>
      <c r="AX1106" s="178"/>
      <c r="AY1106" s="179"/>
      <c r="AZ1106" s="179"/>
      <c r="BA1106" s="180"/>
      <c r="BB1106" s="180"/>
      <c r="BC1106" s="155"/>
      <c r="BE1106" s="156">
        <v>354</v>
      </c>
      <c r="BF1106" s="181">
        <f t="shared" si="159"/>
        <v>2.259199999999999</v>
      </c>
      <c r="BG1106" s="182">
        <f t="shared" si="160"/>
        <v>0.94411342248099728</v>
      </c>
      <c r="BH1106" s="183">
        <f t="shared" si="161"/>
        <v>4.2281292265100578E-4</v>
      </c>
      <c r="BI1106" s="184" t="str">
        <f t="shared" si="162"/>
        <v/>
      </c>
      <c r="BJ1106" s="184" t="str">
        <f t="shared" si="158"/>
        <v/>
      </c>
    </row>
    <row r="1107" spans="3:62" ht="20.100000000000001" customHeight="1" x14ac:dyDescent="0.25">
      <c r="C1107" s="12"/>
      <c r="E1107" s="141"/>
      <c r="F1107" s="141"/>
      <c r="P1107" s="156"/>
      <c r="R1107" s="174"/>
      <c r="S1107" s="174"/>
      <c r="W1107" s="175"/>
      <c r="X1107" s="173"/>
      <c r="AC1107" s="156">
        <v>378</v>
      </c>
      <c r="AD1107" s="150">
        <f t="shared" si="149"/>
        <v>-2.488</v>
      </c>
      <c r="AE1107" s="174">
        <f t="shared" si="150"/>
        <v>1.8060816290509693E-2</v>
      </c>
      <c r="AF1107" s="174">
        <f t="shared" si="151"/>
        <v>6.4231866517910977E-3</v>
      </c>
      <c r="AG1107" s="150">
        <f t="shared" si="156"/>
        <v>1.8060816290509693E-2</v>
      </c>
      <c r="AH1107" s="150" t="str">
        <f t="shared" si="157"/>
        <v/>
      </c>
      <c r="AI1107" s="150" t="str">
        <f t="shared" si="152"/>
        <v/>
      </c>
      <c r="AJ1107" s="173">
        <f t="shared" si="153"/>
        <v>0</v>
      </c>
      <c r="AK1107" s="173" t="str">
        <f t="shared" si="154"/>
        <v/>
      </c>
      <c r="AL1107" s="173" t="str">
        <f t="shared" si="155"/>
        <v/>
      </c>
      <c r="AM1107" s="173"/>
      <c r="AN1107" s="173"/>
      <c r="AO1107" s="173"/>
      <c r="AP1107" s="173"/>
      <c r="AQ1107" s="173"/>
      <c r="AR1107" s="173"/>
      <c r="AS1107" s="173"/>
      <c r="AT1107" s="153"/>
      <c r="AU1107" s="154"/>
      <c r="AV1107" s="153"/>
      <c r="AW1107" s="177"/>
      <c r="AX1107" s="178"/>
      <c r="AY1107" s="179"/>
      <c r="AZ1107" s="179"/>
      <c r="BA1107" s="180"/>
      <c r="BB1107" s="180"/>
      <c r="BC1107" s="155"/>
      <c r="BE1107" s="156">
        <v>355</v>
      </c>
      <c r="BF1107" s="181">
        <f t="shared" si="159"/>
        <v>2.2655999999999992</v>
      </c>
      <c r="BG1107" s="182">
        <f t="shared" si="160"/>
        <v>0.94369060955834627</v>
      </c>
      <c r="BH1107" s="183">
        <f t="shared" si="161"/>
        <v>4.2444904696792296E-4</v>
      </c>
      <c r="BI1107" s="184" t="str">
        <f t="shared" si="162"/>
        <v/>
      </c>
      <c r="BJ1107" s="184" t="str">
        <f t="shared" si="158"/>
        <v/>
      </c>
    </row>
    <row r="1108" spans="3:62" ht="20.100000000000001" customHeight="1" x14ac:dyDescent="0.25">
      <c r="C1108" s="12"/>
      <c r="E1108" s="141"/>
      <c r="F1108" s="141"/>
      <c r="P1108" s="156"/>
      <c r="R1108" s="174"/>
      <c r="S1108" s="174"/>
      <c r="W1108" s="175"/>
      <c r="X1108" s="173"/>
      <c r="AC1108" s="156">
        <v>379</v>
      </c>
      <c r="AD1108" s="150">
        <f t="shared" si="149"/>
        <v>-2.484</v>
      </c>
      <c r="AE1108" s="174">
        <f t="shared" si="150"/>
        <v>1.824130897000055E-2</v>
      </c>
      <c r="AF1108" s="174">
        <f t="shared" si="151"/>
        <v>6.4957904008448265E-3</v>
      </c>
      <c r="AG1108" s="150">
        <f t="shared" si="156"/>
        <v>1.824130897000055E-2</v>
      </c>
      <c r="AH1108" s="150" t="str">
        <f t="shared" si="157"/>
        <v/>
      </c>
      <c r="AI1108" s="150" t="str">
        <f t="shared" si="152"/>
        <v/>
      </c>
      <c r="AJ1108" s="173">
        <f t="shared" si="153"/>
        <v>0</v>
      </c>
      <c r="AK1108" s="173" t="str">
        <f t="shared" si="154"/>
        <v/>
      </c>
      <c r="AL1108" s="173" t="str">
        <f t="shared" si="155"/>
        <v/>
      </c>
      <c r="AM1108" s="173"/>
      <c r="AN1108" s="173"/>
      <c r="AO1108" s="173"/>
      <c r="AP1108" s="173"/>
      <c r="AQ1108" s="173"/>
      <c r="AR1108" s="173"/>
      <c r="AS1108" s="173"/>
      <c r="AT1108" s="153"/>
      <c r="AU1108" s="154"/>
      <c r="AV1108" s="153"/>
      <c r="AW1108" s="177"/>
      <c r="AX1108" s="178"/>
      <c r="AY1108" s="179"/>
      <c r="AZ1108" s="179"/>
      <c r="BA1108" s="180"/>
      <c r="BB1108" s="180"/>
      <c r="BC1108" s="155"/>
      <c r="BE1108" s="156">
        <v>356</v>
      </c>
      <c r="BF1108" s="181">
        <f t="shared" si="159"/>
        <v>2.2719999999999994</v>
      </c>
      <c r="BG1108" s="182">
        <f t="shared" si="160"/>
        <v>0.94326616051137835</v>
      </c>
      <c r="BH1108" s="183">
        <f t="shared" si="161"/>
        <v>4.2608302614355331E-4</v>
      </c>
      <c r="BI1108" s="184" t="str">
        <f t="shared" si="162"/>
        <v/>
      </c>
      <c r="BJ1108" s="184" t="str">
        <f t="shared" si="158"/>
        <v/>
      </c>
    </row>
    <row r="1109" spans="3:62" ht="20.100000000000001" customHeight="1" x14ac:dyDescent="0.25">
      <c r="C1109" s="12"/>
      <c r="E1109" s="141"/>
      <c r="F1109" s="141"/>
      <c r="P1109" s="156"/>
      <c r="R1109" s="174"/>
      <c r="S1109" s="174"/>
      <c r="W1109" s="175"/>
      <c r="X1109" s="173"/>
      <c r="AC1109" s="156">
        <v>380</v>
      </c>
      <c r="AD1109" s="150">
        <f t="shared" si="149"/>
        <v>-2.48</v>
      </c>
      <c r="AE1109" s="174">
        <f t="shared" si="150"/>
        <v>1.8423310646862048E-2</v>
      </c>
      <c r="AF1109" s="174">
        <f t="shared" si="151"/>
        <v>6.569119135546763E-3</v>
      </c>
      <c r="AG1109" s="150">
        <f t="shared" si="156"/>
        <v>1.8423310646862048E-2</v>
      </c>
      <c r="AH1109" s="150" t="str">
        <f t="shared" si="157"/>
        <v/>
      </c>
      <c r="AI1109" s="150" t="str">
        <f t="shared" si="152"/>
        <v/>
      </c>
      <c r="AJ1109" s="173">
        <f t="shared" si="153"/>
        <v>0</v>
      </c>
      <c r="AK1109" s="173" t="str">
        <f t="shared" si="154"/>
        <v/>
      </c>
      <c r="AL1109" s="173" t="str">
        <f t="shared" si="155"/>
        <v/>
      </c>
      <c r="AM1109" s="173"/>
      <c r="AN1109" s="173"/>
      <c r="AO1109" s="173"/>
      <c r="AP1109" s="173"/>
      <c r="AQ1109" s="173"/>
      <c r="AR1109" s="173"/>
      <c r="AS1109" s="173"/>
      <c r="AT1109" s="153"/>
      <c r="AU1109" s="154"/>
      <c r="AV1109" s="153"/>
      <c r="AW1109" s="177"/>
      <c r="AX1109" s="178"/>
      <c r="AY1109" s="179"/>
      <c r="AZ1109" s="179"/>
      <c r="BA1109" s="180"/>
      <c r="BB1109" s="180"/>
      <c r="BC1109" s="155"/>
      <c r="BE1109" s="156">
        <v>357</v>
      </c>
      <c r="BF1109" s="181">
        <f t="shared" si="159"/>
        <v>2.2783999999999995</v>
      </c>
      <c r="BG1109" s="182">
        <f t="shared" si="160"/>
        <v>0.9428400774852348</v>
      </c>
      <c r="BH1109" s="183">
        <f t="shared" si="161"/>
        <v>4.2771483458636794E-4</v>
      </c>
      <c r="BI1109" s="184" t="str">
        <f t="shared" si="162"/>
        <v/>
      </c>
      <c r="BJ1109" s="184" t="str">
        <f t="shared" si="158"/>
        <v/>
      </c>
    </row>
    <row r="1110" spans="3:62" ht="20.100000000000001" customHeight="1" x14ac:dyDescent="0.25">
      <c r="C1110" s="12"/>
      <c r="E1110" s="141"/>
      <c r="F1110" s="141"/>
      <c r="P1110" s="156"/>
      <c r="R1110" s="174"/>
      <c r="S1110" s="174"/>
      <c r="W1110" s="175"/>
      <c r="X1110" s="173"/>
      <c r="AC1110" s="156">
        <v>381</v>
      </c>
      <c r="AD1110" s="150">
        <f t="shared" si="149"/>
        <v>-2.476</v>
      </c>
      <c r="AE1110" s="174">
        <f t="shared" si="150"/>
        <v>1.8606830523972679E-2</v>
      </c>
      <c r="AF1110" s="174">
        <f t="shared" si="151"/>
        <v>6.6431789102859009E-3</v>
      </c>
      <c r="AG1110" s="150">
        <f t="shared" si="156"/>
        <v>1.8606830523972679E-2</v>
      </c>
      <c r="AH1110" s="150" t="str">
        <f t="shared" si="157"/>
        <v/>
      </c>
      <c r="AI1110" s="150" t="str">
        <f t="shared" si="152"/>
        <v/>
      </c>
      <c r="AJ1110" s="173">
        <f t="shared" si="153"/>
        <v>0</v>
      </c>
      <c r="AK1110" s="173" t="str">
        <f t="shared" si="154"/>
        <v/>
      </c>
      <c r="AL1110" s="173" t="str">
        <f t="shared" si="155"/>
        <v/>
      </c>
      <c r="AM1110" s="173"/>
      <c r="AN1110" s="173"/>
      <c r="AO1110" s="173"/>
      <c r="AP1110" s="173"/>
      <c r="AQ1110" s="173"/>
      <c r="AR1110" s="173"/>
      <c r="AS1110" s="173"/>
      <c r="AT1110" s="153"/>
      <c r="AU1110" s="154"/>
      <c r="AV1110" s="153"/>
      <c r="AW1110" s="177"/>
      <c r="AX1110" s="178"/>
      <c r="AY1110" s="179"/>
      <c r="AZ1110" s="179"/>
      <c r="BA1110" s="180"/>
      <c r="BB1110" s="180"/>
      <c r="BC1110" s="155"/>
      <c r="BE1110" s="156">
        <v>358</v>
      </c>
      <c r="BF1110" s="181">
        <f t="shared" si="159"/>
        <v>2.2847999999999997</v>
      </c>
      <c r="BG1110" s="182">
        <f t="shared" si="160"/>
        <v>0.94241236265064843</v>
      </c>
      <c r="BH1110" s="183">
        <f t="shared" si="161"/>
        <v>4.2934444688103035E-4</v>
      </c>
      <c r="BI1110" s="184" t="str">
        <f t="shared" si="162"/>
        <v/>
      </c>
      <c r="BJ1110" s="184" t="str">
        <f t="shared" si="158"/>
        <v/>
      </c>
    </row>
    <row r="1111" spans="3:62" ht="20.100000000000001" customHeight="1" x14ac:dyDescent="0.25">
      <c r="C1111" s="12"/>
      <c r="E1111" s="141"/>
      <c r="F1111" s="141"/>
      <c r="P1111" s="156"/>
      <c r="R1111" s="174"/>
      <c r="S1111" s="174"/>
      <c r="W1111" s="175"/>
      <c r="X1111" s="173"/>
      <c r="AC1111" s="156">
        <v>382</v>
      </c>
      <c r="AD1111" s="150">
        <f t="shared" si="149"/>
        <v>-2.472</v>
      </c>
      <c r="AE1111" s="174">
        <f t="shared" si="150"/>
        <v>1.8791877822721837E-2</v>
      </c>
      <c r="AF1111" s="174">
        <f t="shared" si="151"/>
        <v>6.7179758162999237E-3</v>
      </c>
      <c r="AG1111" s="150">
        <f t="shared" si="156"/>
        <v>1.8791877822721837E-2</v>
      </c>
      <c r="AH1111" s="150" t="str">
        <f t="shared" si="157"/>
        <v/>
      </c>
      <c r="AI1111" s="150" t="str">
        <f t="shared" si="152"/>
        <v/>
      </c>
      <c r="AJ1111" s="173">
        <f t="shared" si="153"/>
        <v>0</v>
      </c>
      <c r="AK1111" s="173" t="str">
        <f t="shared" si="154"/>
        <v/>
      </c>
      <c r="AL1111" s="173" t="str">
        <f t="shared" si="155"/>
        <v/>
      </c>
      <c r="AM1111" s="173"/>
      <c r="AN1111" s="173"/>
      <c r="AO1111" s="173"/>
      <c r="AP1111" s="173"/>
      <c r="AQ1111" s="173"/>
      <c r="AR1111" s="173"/>
      <c r="AS1111" s="173"/>
      <c r="AT1111" s="153"/>
      <c r="AU1111" s="154"/>
      <c r="AV1111" s="153"/>
      <c r="AW1111" s="177"/>
      <c r="AX1111" s="178"/>
      <c r="AY1111" s="179"/>
      <c r="AZ1111" s="179"/>
      <c r="BA1111" s="180"/>
      <c r="BB1111" s="180"/>
      <c r="BC1111" s="155"/>
      <c r="BE1111" s="156">
        <v>359</v>
      </c>
      <c r="BF1111" s="181">
        <f t="shared" si="159"/>
        <v>2.2911999999999999</v>
      </c>
      <c r="BG1111" s="182">
        <f t="shared" si="160"/>
        <v>0.9419830182037674</v>
      </c>
      <c r="BH1111" s="183">
        <f t="shared" si="161"/>
        <v>4.309718377872862E-4</v>
      </c>
      <c r="BI1111" s="184" t="str">
        <f t="shared" si="162"/>
        <v/>
      </c>
      <c r="BJ1111" s="184" t="str">
        <f t="shared" si="158"/>
        <v/>
      </c>
    </row>
    <row r="1112" spans="3:62" ht="20.100000000000001" customHeight="1" x14ac:dyDescent="0.25">
      <c r="C1112" s="12"/>
      <c r="E1112" s="141"/>
      <c r="F1112" s="141"/>
      <c r="P1112" s="156"/>
      <c r="R1112" s="174"/>
      <c r="S1112" s="174"/>
      <c r="W1112" s="175"/>
      <c r="X1112" s="173"/>
      <c r="AC1112" s="156">
        <v>383</v>
      </c>
      <c r="AD1112" s="150">
        <f t="shared" si="149"/>
        <v>-2.468</v>
      </c>
      <c r="AE1112" s="174">
        <f t="shared" si="150"/>
        <v>1.897846178260116E-2</v>
      </c>
      <c r="AF1112" s="174">
        <f t="shared" si="151"/>
        <v>6.7935159817483944E-3</v>
      </c>
      <c r="AG1112" s="150">
        <f t="shared" si="156"/>
        <v>1.897846178260116E-2</v>
      </c>
      <c r="AH1112" s="150" t="str">
        <f t="shared" si="157"/>
        <v/>
      </c>
      <c r="AI1112" s="150" t="str">
        <f t="shared" si="152"/>
        <v/>
      </c>
      <c r="AJ1112" s="173">
        <f t="shared" si="153"/>
        <v>0</v>
      </c>
      <c r="AK1112" s="173" t="str">
        <f t="shared" si="154"/>
        <v/>
      </c>
      <c r="AL1112" s="173" t="str">
        <f t="shared" si="155"/>
        <v/>
      </c>
      <c r="AM1112" s="173"/>
      <c r="AN1112" s="173"/>
      <c r="AO1112" s="173"/>
      <c r="AP1112" s="173"/>
      <c r="AQ1112" s="173"/>
      <c r="AR1112" s="173"/>
      <c r="AS1112" s="173"/>
      <c r="AT1112" s="153"/>
      <c r="AU1112" s="154"/>
      <c r="AV1112" s="153"/>
      <c r="AW1112" s="177"/>
      <c r="AX1112" s="178"/>
      <c r="AY1112" s="179"/>
      <c r="AZ1112" s="179"/>
      <c r="BA1112" s="180"/>
      <c r="BB1112" s="180"/>
      <c r="BC1112" s="155"/>
      <c r="BE1112" s="156">
        <v>360</v>
      </c>
      <c r="BF1112" s="181">
        <f t="shared" si="159"/>
        <v>2.2976000000000001</v>
      </c>
      <c r="BG1112" s="182">
        <f t="shared" si="160"/>
        <v>0.94155204636598011</v>
      </c>
      <c r="BH1112" s="183">
        <f t="shared" si="161"/>
        <v>4.3259698224118459E-4</v>
      </c>
      <c r="BI1112" s="184" t="str">
        <f t="shared" si="162"/>
        <v/>
      </c>
      <c r="BJ1112" s="184" t="str">
        <f t="shared" si="158"/>
        <v/>
      </c>
    </row>
    <row r="1113" spans="3:62" ht="20.100000000000001" customHeight="1" x14ac:dyDescent="0.25">
      <c r="C1113" s="12"/>
      <c r="E1113" s="141"/>
      <c r="F1113" s="141"/>
      <c r="P1113" s="156"/>
      <c r="R1113" s="174"/>
      <c r="S1113" s="174"/>
      <c r="W1113" s="175"/>
      <c r="X1113" s="173"/>
      <c r="AC1113" s="156">
        <v>384</v>
      </c>
      <c r="AD1113" s="150">
        <f t="shared" ref="AD1113:AD1176" si="163">AD$723+(AC1113*AD$726)</f>
        <v>-2.464</v>
      </c>
      <c r="AE1113" s="174">
        <f t="shared" ref="AE1113:AE1176" si="164">_xlfn.NORM.DIST(AD1113,AD$720,AD$721,0)</f>
        <v>1.9166591660790256E-2</v>
      </c>
      <c r="AF1113" s="174">
        <f t="shared" ref="AF1113:AF1176" si="165">_xlfn.NORM.DIST(AD1113,AD$720,AD$721,1)</f>
        <v>6.8698055717843773E-3</v>
      </c>
      <c r="AG1113" s="150">
        <f t="shared" si="156"/>
        <v>1.9166591660790256E-2</v>
      </c>
      <c r="AH1113" s="150" t="str">
        <f t="shared" si="157"/>
        <v/>
      </c>
      <c r="AI1113" s="150" t="str">
        <f t="shared" ref="AI1113:AI1176" si="166">IF(AE1113=MAX(AE$729:AE$2729),AE1113,"")</f>
        <v/>
      </c>
      <c r="AJ1113" s="173">
        <f t="shared" ref="AJ1113:AJ1176" si="167">_xlfn.NORM.DIST(AC1113,AH$721,AH$722,0)</f>
        <v>0</v>
      </c>
      <c r="AK1113" s="173" t="str">
        <f t="shared" ref="AK1113:AK1176" si="168">IF(AJ1113=MAX(AJ$729:AJ$2729),AE1113,"")</f>
        <v/>
      </c>
      <c r="AL1113" s="173" t="str">
        <f t="shared" ref="AL1113:AL1176" si="169">IF(AK1113=MIN(AK$729:AK$2729),AK1113,"")</f>
        <v/>
      </c>
      <c r="AM1113" s="173"/>
      <c r="AN1113" s="173"/>
      <c r="AO1113" s="173"/>
      <c r="AP1113" s="173"/>
      <c r="AQ1113" s="173"/>
      <c r="AR1113" s="173"/>
      <c r="AS1113" s="173"/>
      <c r="AT1113" s="153"/>
      <c r="AU1113" s="154"/>
      <c r="AV1113" s="153"/>
      <c r="AW1113" s="177"/>
      <c r="AX1113" s="178"/>
      <c r="AY1113" s="179"/>
      <c r="AZ1113" s="179"/>
      <c r="BA1113" s="180"/>
      <c r="BB1113" s="180"/>
      <c r="BC1113" s="155"/>
      <c r="BE1113" s="156">
        <v>361</v>
      </c>
      <c r="BF1113" s="181">
        <f t="shared" si="159"/>
        <v>2.3040000000000003</v>
      </c>
      <c r="BG1113" s="182">
        <f t="shared" si="160"/>
        <v>0.94111944938373893</v>
      </c>
      <c r="BH1113" s="183">
        <f t="shared" si="161"/>
        <v>4.3421985535274654E-4</v>
      </c>
      <c r="BI1113" s="184" t="str">
        <f t="shared" si="162"/>
        <v/>
      </c>
      <c r="BJ1113" s="184" t="str">
        <f t="shared" si="158"/>
        <v/>
      </c>
    </row>
    <row r="1114" spans="3:62" ht="20.100000000000001" customHeight="1" x14ac:dyDescent="0.25">
      <c r="C1114" s="12"/>
      <c r="E1114" s="141"/>
      <c r="F1114" s="141"/>
      <c r="P1114" s="156"/>
      <c r="R1114" s="174"/>
      <c r="S1114" s="174"/>
      <c r="W1114" s="175"/>
      <c r="X1114" s="173"/>
      <c r="AC1114" s="156">
        <v>385</v>
      </c>
      <c r="AD1114" s="150">
        <f t="shared" si="163"/>
        <v>-2.46</v>
      </c>
      <c r="AE1114" s="174">
        <f t="shared" si="164"/>
        <v>1.9356276731736961E-2</v>
      </c>
      <c r="AF1114" s="174">
        <f t="shared" si="165"/>
        <v>6.9468507886243092E-3</v>
      </c>
      <c r="AG1114" s="150">
        <f t="shared" ref="AG1114:AG1177" si="170">IF(OR(AF1114&lt;$AH$725,AF1114&gt;$AH$726),AE1114,"")</f>
        <v>1.9356276731736961E-2</v>
      </c>
      <c r="AH1114" s="150" t="str">
        <f t="shared" ref="AH1114:AH1177" si="171">IF(AND(AF1114&gt;$AH$725,AF1114&lt;$AH$726),AE1114,"")</f>
        <v/>
      </c>
      <c r="AI1114" s="150" t="str">
        <f t="shared" si="166"/>
        <v/>
      </c>
      <c r="AJ1114" s="173">
        <f t="shared" si="167"/>
        <v>0</v>
      </c>
      <c r="AK1114" s="173" t="str">
        <f t="shared" si="168"/>
        <v/>
      </c>
      <c r="AL1114" s="173" t="str">
        <f t="shared" si="169"/>
        <v/>
      </c>
      <c r="AM1114" s="173"/>
      <c r="AN1114" s="173"/>
      <c r="AO1114" s="173"/>
      <c r="AP1114" s="173"/>
      <c r="AQ1114" s="173"/>
      <c r="AR1114" s="173"/>
      <c r="AS1114" s="173"/>
      <c r="AT1114" s="153"/>
      <c r="AU1114" s="154"/>
      <c r="AV1114" s="153"/>
      <c r="AW1114" s="177"/>
      <c r="AX1114" s="178"/>
      <c r="AY1114" s="179"/>
      <c r="AZ1114" s="179"/>
      <c r="BA1114" s="180"/>
      <c r="BB1114" s="180"/>
      <c r="BC1114" s="155"/>
      <c r="BE1114" s="156">
        <v>362</v>
      </c>
      <c r="BF1114" s="181">
        <f t="shared" si="159"/>
        <v>2.3104000000000005</v>
      </c>
      <c r="BG1114" s="182">
        <f t="shared" si="160"/>
        <v>0.94068522952838618</v>
      </c>
      <c r="BH1114" s="183">
        <f t="shared" si="161"/>
        <v>4.3584043240707526E-4</v>
      </c>
      <c r="BI1114" s="184" t="str">
        <f t="shared" si="162"/>
        <v/>
      </c>
      <c r="BJ1114" s="184" t="str">
        <f t="shared" si="158"/>
        <v/>
      </c>
    </row>
    <row r="1115" spans="3:62" ht="20.100000000000001" customHeight="1" x14ac:dyDescent="0.25">
      <c r="C1115" s="12"/>
      <c r="E1115" s="141"/>
      <c r="F1115" s="141"/>
      <c r="P1115" s="156"/>
      <c r="R1115" s="174"/>
      <c r="S1115" s="174"/>
      <c r="W1115" s="175"/>
      <c r="X1115" s="173"/>
      <c r="AC1115" s="156">
        <v>386</v>
      </c>
      <c r="AD1115" s="150">
        <f t="shared" si="163"/>
        <v>-2.456</v>
      </c>
      <c r="AE1115" s="174">
        <f t="shared" si="164"/>
        <v>1.9547526286731998E-2</v>
      </c>
      <c r="AF1115" s="174">
        <f t="shared" si="165"/>
        <v>7.0246578716162732E-3</v>
      </c>
      <c r="AG1115" s="150">
        <f t="shared" si="170"/>
        <v>1.9547526286731998E-2</v>
      </c>
      <c r="AH1115" s="150" t="str">
        <f t="shared" si="171"/>
        <v/>
      </c>
      <c r="AI1115" s="150" t="str">
        <f t="shared" si="166"/>
        <v/>
      </c>
      <c r="AJ1115" s="173">
        <f t="shared" si="167"/>
        <v>0</v>
      </c>
      <c r="AK1115" s="173" t="str">
        <f t="shared" si="168"/>
        <v/>
      </c>
      <c r="AL1115" s="173" t="str">
        <f t="shared" si="169"/>
        <v/>
      </c>
      <c r="AM1115" s="173"/>
      <c r="AN1115" s="173"/>
      <c r="AO1115" s="173"/>
      <c r="AP1115" s="173"/>
      <c r="AQ1115" s="173"/>
      <c r="AR1115" s="173"/>
      <c r="AS1115" s="173"/>
      <c r="AT1115" s="153"/>
      <c r="AU1115" s="154"/>
      <c r="AV1115" s="153"/>
      <c r="AW1115" s="177"/>
      <c r="AX1115" s="178"/>
      <c r="AY1115" s="179"/>
      <c r="AZ1115" s="179"/>
      <c r="BA1115" s="180"/>
      <c r="BB1115" s="180"/>
      <c r="BC1115" s="155"/>
      <c r="BE1115" s="156">
        <v>363</v>
      </c>
      <c r="BF1115" s="181">
        <f t="shared" si="159"/>
        <v>2.3168000000000006</v>
      </c>
      <c r="BG1115" s="182">
        <f t="shared" si="160"/>
        <v>0.9402493890959791</v>
      </c>
      <c r="BH1115" s="183">
        <f t="shared" si="161"/>
        <v>4.3745868886302386E-4</v>
      </c>
      <c r="BI1115" s="184" t="str">
        <f t="shared" si="162"/>
        <v/>
      </c>
      <c r="BJ1115" s="184" t="str">
        <f t="shared" si="158"/>
        <v/>
      </c>
    </row>
    <row r="1116" spans="3:62" ht="20.100000000000001" customHeight="1" x14ac:dyDescent="0.25">
      <c r="C1116" s="12"/>
      <c r="E1116" s="141"/>
      <c r="F1116" s="141"/>
      <c r="P1116" s="156"/>
      <c r="R1116" s="174"/>
      <c r="S1116" s="174"/>
      <c r="W1116" s="175"/>
      <c r="X1116" s="173"/>
      <c r="AC1116" s="156">
        <v>387</v>
      </c>
      <c r="AD1116" s="150">
        <f t="shared" si="163"/>
        <v>-2.452</v>
      </c>
      <c r="AE1116" s="174">
        <f t="shared" si="164"/>
        <v>1.9740349633478135E-2</v>
      </c>
      <c r="AF1116" s="174">
        <f t="shared" si="165"/>
        <v>7.1032330973064568E-3</v>
      </c>
      <c r="AG1116" s="150">
        <f t="shared" si="170"/>
        <v>1.9740349633478135E-2</v>
      </c>
      <c r="AH1116" s="150" t="str">
        <f t="shared" si="171"/>
        <v/>
      </c>
      <c r="AI1116" s="150" t="str">
        <f t="shared" si="166"/>
        <v/>
      </c>
      <c r="AJ1116" s="173">
        <f t="shared" si="167"/>
        <v>0</v>
      </c>
      <c r="AK1116" s="173" t="str">
        <f t="shared" si="168"/>
        <v/>
      </c>
      <c r="AL1116" s="173" t="str">
        <f t="shared" si="169"/>
        <v/>
      </c>
      <c r="AM1116" s="173"/>
      <c r="AN1116" s="173"/>
      <c r="AO1116" s="173"/>
      <c r="AP1116" s="173"/>
      <c r="AQ1116" s="173"/>
      <c r="AR1116" s="173"/>
      <c r="AS1116" s="173"/>
      <c r="AT1116" s="153"/>
      <c r="AU1116" s="154"/>
      <c r="AV1116" s="153"/>
      <c r="AW1116" s="177"/>
      <c r="AX1116" s="178"/>
      <c r="AY1116" s="179"/>
      <c r="AZ1116" s="179"/>
      <c r="BA1116" s="180"/>
      <c r="BB1116" s="180"/>
      <c r="BC1116" s="155"/>
      <c r="BE1116" s="156">
        <v>364</v>
      </c>
      <c r="BF1116" s="181">
        <f t="shared" si="159"/>
        <v>2.3232000000000008</v>
      </c>
      <c r="BG1116" s="182">
        <f t="shared" si="160"/>
        <v>0.93981193040711608</v>
      </c>
      <c r="BH1116" s="183">
        <f t="shared" si="161"/>
        <v>4.3907460035363943E-4</v>
      </c>
      <c r="BI1116" s="184" t="str">
        <f t="shared" si="162"/>
        <v/>
      </c>
      <c r="BJ1116" s="184" t="str">
        <f t="shared" si="158"/>
        <v/>
      </c>
    </row>
    <row r="1117" spans="3:62" ht="20.100000000000001" customHeight="1" x14ac:dyDescent="0.25">
      <c r="C1117" s="12"/>
      <c r="E1117" s="141"/>
      <c r="F1117" s="141"/>
      <c r="P1117" s="156"/>
      <c r="R1117" s="174"/>
      <c r="S1117" s="174"/>
      <c r="W1117" s="175"/>
      <c r="X1117" s="173"/>
      <c r="AC1117" s="156">
        <v>388</v>
      </c>
      <c r="AD1117" s="150">
        <f t="shared" si="163"/>
        <v>-2.448</v>
      </c>
      <c r="AE1117" s="174">
        <f t="shared" si="164"/>
        <v>1.993475609565365E-2</v>
      </c>
      <c r="AF1117" s="174">
        <f t="shared" si="165"/>
        <v>7.1825827795039794E-3</v>
      </c>
      <c r="AG1117" s="150">
        <f t="shared" si="170"/>
        <v>1.993475609565365E-2</v>
      </c>
      <c r="AH1117" s="150" t="str">
        <f t="shared" si="171"/>
        <v/>
      </c>
      <c r="AI1117" s="150" t="str">
        <f t="shared" si="166"/>
        <v/>
      </c>
      <c r="AJ1117" s="173">
        <f t="shared" si="167"/>
        <v>0</v>
      </c>
      <c r="AK1117" s="173" t="str">
        <f t="shared" si="168"/>
        <v/>
      </c>
      <c r="AL1117" s="173" t="str">
        <f t="shared" si="169"/>
        <v/>
      </c>
      <c r="AM1117" s="173"/>
      <c r="AN1117" s="173"/>
      <c r="AO1117" s="173"/>
      <c r="AP1117" s="173"/>
      <c r="AQ1117" s="173"/>
      <c r="AR1117" s="173"/>
      <c r="AS1117" s="173"/>
      <c r="AT1117" s="153"/>
      <c r="AU1117" s="154"/>
      <c r="AV1117" s="153"/>
      <c r="AW1117" s="177"/>
      <c r="AX1117" s="178"/>
      <c r="AY1117" s="179"/>
      <c r="AZ1117" s="179"/>
      <c r="BA1117" s="180"/>
      <c r="BB1117" s="180"/>
      <c r="BC1117" s="155"/>
      <c r="BE1117" s="156">
        <v>365</v>
      </c>
      <c r="BF1117" s="181">
        <f t="shared" si="159"/>
        <v>2.329600000000001</v>
      </c>
      <c r="BG1117" s="182">
        <f t="shared" si="160"/>
        <v>0.93937285580676244</v>
      </c>
      <c r="BH1117" s="183">
        <f t="shared" si="161"/>
        <v>4.4068814268471979E-4</v>
      </c>
      <c r="BI1117" s="184" t="str">
        <f t="shared" si="162"/>
        <v/>
      </c>
      <c r="BJ1117" s="184" t="str">
        <f t="shared" si="158"/>
        <v/>
      </c>
    </row>
    <row r="1118" spans="3:62" ht="20.100000000000001" customHeight="1" x14ac:dyDescent="0.25">
      <c r="C1118" s="12"/>
      <c r="E1118" s="141"/>
      <c r="F1118" s="141"/>
      <c r="P1118" s="156"/>
      <c r="R1118" s="174"/>
      <c r="S1118" s="174"/>
      <c r="W1118" s="175"/>
      <c r="X1118" s="173"/>
      <c r="AC1118" s="156">
        <v>389</v>
      </c>
      <c r="AD1118" s="150">
        <f t="shared" si="163"/>
        <v>-2.444</v>
      </c>
      <c r="AE1118" s="174">
        <f t="shared" si="164"/>
        <v>2.0130755012470348E-2</v>
      </c>
      <c r="AF1118" s="174">
        <f t="shared" si="165"/>
        <v>7.2627132693438767E-3</v>
      </c>
      <c r="AG1118" s="150">
        <f t="shared" si="170"/>
        <v>2.0130755012470348E-2</v>
      </c>
      <c r="AH1118" s="150" t="str">
        <f t="shared" si="171"/>
        <v/>
      </c>
      <c r="AI1118" s="150" t="str">
        <f t="shared" si="166"/>
        <v/>
      </c>
      <c r="AJ1118" s="173">
        <f t="shared" si="167"/>
        <v>0</v>
      </c>
      <c r="AK1118" s="173" t="str">
        <f t="shared" si="168"/>
        <v/>
      </c>
      <c r="AL1118" s="173" t="str">
        <f t="shared" si="169"/>
        <v/>
      </c>
      <c r="AM1118" s="173"/>
      <c r="AN1118" s="173"/>
      <c r="AO1118" s="173"/>
      <c r="AP1118" s="173"/>
      <c r="AQ1118" s="173"/>
      <c r="AR1118" s="173"/>
      <c r="AS1118" s="173"/>
      <c r="AT1118" s="153"/>
      <c r="AU1118" s="154"/>
      <c r="AV1118" s="153"/>
      <c r="AW1118" s="177"/>
      <c r="AX1118" s="178"/>
      <c r="AY1118" s="179"/>
      <c r="AZ1118" s="179"/>
      <c r="BA1118" s="180"/>
      <c r="BB1118" s="180"/>
      <c r="BC1118" s="155"/>
      <c r="BE1118" s="156">
        <v>366</v>
      </c>
      <c r="BF1118" s="181">
        <f t="shared" si="159"/>
        <v>2.3360000000000012</v>
      </c>
      <c r="BG1118" s="182">
        <f t="shared" si="160"/>
        <v>0.93893216766407772</v>
      </c>
      <c r="BH1118" s="183">
        <f t="shared" si="161"/>
        <v>4.4229929183514649E-4</v>
      </c>
      <c r="BI1118" s="184" t="str">
        <f t="shared" si="162"/>
        <v/>
      </c>
      <c r="BJ1118" s="184" t="str">
        <f t="shared" si="158"/>
        <v/>
      </c>
    </row>
    <row r="1119" spans="3:62" ht="20.100000000000001" customHeight="1" x14ac:dyDescent="0.25">
      <c r="C1119" s="12"/>
      <c r="E1119" s="141"/>
      <c r="F1119" s="141"/>
      <c r="P1119" s="156"/>
      <c r="R1119" s="174"/>
      <c r="S1119" s="174"/>
      <c r="W1119" s="175"/>
      <c r="X1119" s="173"/>
      <c r="AC1119" s="156">
        <v>390</v>
      </c>
      <c r="AD1119" s="150">
        <f t="shared" si="163"/>
        <v>-2.44</v>
      </c>
      <c r="AE1119" s="174">
        <f t="shared" si="164"/>
        <v>2.0328355738225837E-2</v>
      </c>
      <c r="AF1119" s="174">
        <f t="shared" si="165"/>
        <v>7.3436309553483459E-3</v>
      </c>
      <c r="AG1119" s="150">
        <f t="shared" si="170"/>
        <v>2.0328355738225837E-2</v>
      </c>
      <c r="AH1119" s="150" t="str">
        <f t="shared" si="171"/>
        <v/>
      </c>
      <c r="AI1119" s="150" t="str">
        <f t="shared" si="166"/>
        <v/>
      </c>
      <c r="AJ1119" s="173">
        <f t="shared" si="167"/>
        <v>0</v>
      </c>
      <c r="AK1119" s="173" t="str">
        <f t="shared" si="168"/>
        <v/>
      </c>
      <c r="AL1119" s="173" t="str">
        <f t="shared" si="169"/>
        <v/>
      </c>
      <c r="AM1119" s="173"/>
      <c r="AN1119" s="173"/>
      <c r="AO1119" s="173"/>
      <c r="AP1119" s="173"/>
      <c r="AQ1119" s="173"/>
      <c r="AR1119" s="173"/>
      <c r="AS1119" s="173"/>
      <c r="AT1119" s="153"/>
      <c r="AU1119" s="154"/>
      <c r="AV1119" s="153"/>
      <c r="AW1119" s="177"/>
      <c r="AX1119" s="178"/>
      <c r="AY1119" s="179"/>
      <c r="AZ1119" s="179"/>
      <c r="BA1119" s="180"/>
      <c r="BB1119" s="180"/>
      <c r="BC1119" s="155"/>
      <c r="BE1119" s="156">
        <v>367</v>
      </c>
      <c r="BF1119" s="181">
        <f t="shared" si="159"/>
        <v>2.3424000000000014</v>
      </c>
      <c r="BG1119" s="182">
        <f t="shared" si="160"/>
        <v>0.93848986837224257</v>
      </c>
      <c r="BH1119" s="183">
        <f t="shared" si="161"/>
        <v>4.4390802395655182E-4</v>
      </c>
      <c r="BI1119" s="184" t="str">
        <f t="shared" si="162"/>
        <v/>
      </c>
      <c r="BJ1119" s="184" t="str">
        <f t="shared" si="158"/>
        <v/>
      </c>
    </row>
    <row r="1120" spans="3:62" ht="20.100000000000001" customHeight="1" x14ac:dyDescent="0.25">
      <c r="C1120" s="12"/>
      <c r="E1120" s="141"/>
      <c r="F1120" s="141"/>
      <c r="P1120" s="156"/>
      <c r="R1120" s="174"/>
      <c r="S1120" s="174"/>
      <c r="W1120" s="175"/>
      <c r="X1120" s="173"/>
      <c r="AC1120" s="156">
        <v>391</v>
      </c>
      <c r="AD1120" s="150">
        <f t="shared" si="163"/>
        <v>-2.4359999999999999</v>
      </c>
      <c r="AE1120" s="174">
        <f t="shared" si="164"/>
        <v>2.0527567641850292E-2</v>
      </c>
      <c r="AF1120" s="174">
        <f t="shared" si="165"/>
        <v>7.4253422634862117E-3</v>
      </c>
      <c r="AG1120" s="150">
        <f t="shared" si="170"/>
        <v>2.0527567641850292E-2</v>
      </c>
      <c r="AH1120" s="150" t="str">
        <f t="shared" si="171"/>
        <v/>
      </c>
      <c r="AI1120" s="150" t="str">
        <f t="shared" si="166"/>
        <v/>
      </c>
      <c r="AJ1120" s="173">
        <f t="shared" si="167"/>
        <v>0</v>
      </c>
      <c r="AK1120" s="173" t="str">
        <f t="shared" si="168"/>
        <v/>
      </c>
      <c r="AL1120" s="173" t="str">
        <f t="shared" si="169"/>
        <v/>
      </c>
      <c r="AM1120" s="173"/>
      <c r="AN1120" s="173"/>
      <c r="AO1120" s="173"/>
      <c r="AP1120" s="173"/>
      <c r="AQ1120" s="173"/>
      <c r="AR1120" s="173"/>
      <c r="AS1120" s="173"/>
      <c r="AT1120" s="153"/>
      <c r="AU1120" s="154"/>
      <c r="AV1120" s="153"/>
      <c r="AW1120" s="177"/>
      <c r="AX1120" s="178"/>
      <c r="AY1120" s="179"/>
      <c r="AZ1120" s="179"/>
      <c r="BA1120" s="180"/>
      <c r="BB1120" s="180"/>
      <c r="BC1120" s="155"/>
      <c r="BE1120" s="156">
        <v>368</v>
      </c>
      <c r="BF1120" s="181">
        <f t="shared" si="159"/>
        <v>2.3488000000000016</v>
      </c>
      <c r="BG1120" s="182">
        <f t="shared" si="160"/>
        <v>0.93804596034828602</v>
      </c>
      <c r="BH1120" s="183">
        <f t="shared" si="161"/>
        <v>4.4551431537198649E-4</v>
      </c>
      <c r="BI1120" s="184" t="str">
        <f t="shared" si="162"/>
        <v/>
      </c>
      <c r="BJ1120" s="184" t="str">
        <f t="shared" si="158"/>
        <v/>
      </c>
    </row>
    <row r="1121" spans="3:62" ht="20.100000000000001" customHeight="1" x14ac:dyDescent="0.25">
      <c r="C1121" s="12"/>
      <c r="E1121" s="141"/>
      <c r="F1121" s="141"/>
      <c r="P1121" s="156"/>
      <c r="R1121" s="174"/>
      <c r="S1121" s="174"/>
      <c r="W1121" s="175"/>
      <c r="X1121" s="173"/>
      <c r="AC1121" s="156">
        <v>392</v>
      </c>
      <c r="AD1121" s="150">
        <f t="shared" si="163"/>
        <v>-2.4319999999999999</v>
      </c>
      <c r="AE1121" s="174">
        <f t="shared" si="164"/>
        <v>2.0728400106447484E-2</v>
      </c>
      <c r="AF1121" s="174">
        <f t="shared" si="165"/>
        <v>7.5078536572305002E-3</v>
      </c>
      <c r="AG1121" s="150">
        <f t="shared" si="170"/>
        <v>2.0728400106447484E-2</v>
      </c>
      <c r="AH1121" s="150" t="str">
        <f t="shared" si="171"/>
        <v/>
      </c>
      <c r="AI1121" s="150" t="str">
        <f t="shared" si="166"/>
        <v/>
      </c>
      <c r="AJ1121" s="173">
        <f t="shared" si="167"/>
        <v>0</v>
      </c>
      <c r="AK1121" s="173" t="str">
        <f t="shared" si="168"/>
        <v/>
      </c>
      <c r="AL1121" s="173" t="str">
        <f t="shared" si="169"/>
        <v/>
      </c>
      <c r="AM1121" s="173"/>
      <c r="AN1121" s="173"/>
      <c r="AO1121" s="173"/>
      <c r="AP1121" s="173"/>
      <c r="AQ1121" s="173"/>
      <c r="AR1121" s="173"/>
      <c r="AS1121" s="173"/>
      <c r="AT1121" s="153"/>
      <c r="AU1121" s="154"/>
      <c r="AV1121" s="153"/>
      <c r="AW1121" s="177"/>
      <c r="AX1121" s="178"/>
      <c r="AY1121" s="179"/>
      <c r="AZ1121" s="179"/>
      <c r="BA1121" s="180"/>
      <c r="BB1121" s="180"/>
      <c r="BC1121" s="155"/>
      <c r="BE1121" s="156">
        <v>369</v>
      </c>
      <c r="BF1121" s="181">
        <f t="shared" si="159"/>
        <v>2.3552000000000017</v>
      </c>
      <c r="BG1121" s="182">
        <f t="shared" si="160"/>
        <v>0.93760044603291404</v>
      </c>
      <c r="BH1121" s="183">
        <f t="shared" si="161"/>
        <v>4.471181425766968E-4</v>
      </c>
      <c r="BI1121" s="184" t="str">
        <f t="shared" si="162"/>
        <v/>
      </c>
      <c r="BJ1121" s="184" t="str">
        <f t="shared" si="158"/>
        <v/>
      </c>
    </row>
    <row r="1122" spans="3:62" ht="20.100000000000001" customHeight="1" x14ac:dyDescent="0.25">
      <c r="C1122" s="12"/>
      <c r="E1122" s="141"/>
      <c r="F1122" s="141"/>
      <c r="P1122" s="156"/>
      <c r="R1122" s="174"/>
      <c r="S1122" s="174"/>
      <c r="W1122" s="175"/>
      <c r="X1122" s="173"/>
      <c r="AC1122" s="156">
        <v>393</v>
      </c>
      <c r="AD1122" s="150">
        <f t="shared" si="163"/>
        <v>-2.4279999999999999</v>
      </c>
      <c r="AE1122" s="174">
        <f t="shared" si="164"/>
        <v>2.0930862528830304E-2</v>
      </c>
      <c r="AF1122" s="174">
        <f t="shared" si="165"/>
        <v>7.5911716376142468E-3</v>
      </c>
      <c r="AG1122" s="150">
        <f t="shared" si="170"/>
        <v>2.0930862528830304E-2</v>
      </c>
      <c r="AH1122" s="150" t="str">
        <f t="shared" si="171"/>
        <v/>
      </c>
      <c r="AI1122" s="150" t="str">
        <f t="shared" si="166"/>
        <v/>
      </c>
      <c r="AJ1122" s="173">
        <f t="shared" si="167"/>
        <v>0</v>
      </c>
      <c r="AK1122" s="173" t="str">
        <f t="shared" si="168"/>
        <v/>
      </c>
      <c r="AL1122" s="173" t="str">
        <f t="shared" si="169"/>
        <v/>
      </c>
      <c r="AM1122" s="173"/>
      <c r="AN1122" s="173"/>
      <c r="AO1122" s="173"/>
      <c r="AP1122" s="173"/>
      <c r="AQ1122" s="173"/>
      <c r="AR1122" s="173"/>
      <c r="AS1122" s="173"/>
      <c r="AT1122" s="153"/>
      <c r="AU1122" s="154"/>
      <c r="AV1122" s="153"/>
      <c r="AW1122" s="177"/>
      <c r="AX1122" s="178"/>
      <c r="AY1122" s="179"/>
      <c r="AZ1122" s="179"/>
      <c r="BA1122" s="180"/>
      <c r="BB1122" s="180"/>
      <c r="BC1122" s="155"/>
      <c r="BE1122" s="156">
        <v>370</v>
      </c>
      <c r="BF1122" s="181">
        <f t="shared" si="159"/>
        <v>2.3616000000000019</v>
      </c>
      <c r="BG1122" s="182">
        <f t="shared" si="160"/>
        <v>0.93715332789033734</v>
      </c>
      <c r="BH1122" s="183">
        <f t="shared" si="161"/>
        <v>4.4871948223668134E-4</v>
      </c>
      <c r="BI1122" s="184" t="str">
        <f t="shared" si="162"/>
        <v/>
      </c>
      <c r="BJ1122" s="184" t="str">
        <f t="shared" si="158"/>
        <v/>
      </c>
    </row>
    <row r="1123" spans="3:62" ht="20.100000000000001" customHeight="1" x14ac:dyDescent="0.25">
      <c r="C1123" s="12"/>
      <c r="E1123" s="141"/>
      <c r="F1123" s="141"/>
      <c r="P1123" s="156"/>
      <c r="R1123" s="174"/>
      <c r="S1123" s="174"/>
      <c r="W1123" s="175"/>
      <c r="X1123" s="173"/>
      <c r="AC1123" s="156">
        <v>394</v>
      </c>
      <c r="AD1123" s="150">
        <f t="shared" si="163"/>
        <v>-2.4239999999999999</v>
      </c>
      <c r="AE1123" s="174">
        <f t="shared" si="164"/>
        <v>2.1134964319050476E-2</v>
      </c>
      <c r="AF1123" s="174">
        <f t="shared" si="165"/>
        <v>7.6753027432843587E-3</v>
      </c>
      <c r="AG1123" s="150">
        <f t="shared" si="170"/>
        <v>2.1134964319050476E-2</v>
      </c>
      <c r="AH1123" s="150" t="str">
        <f t="shared" si="171"/>
        <v/>
      </c>
      <c r="AI1123" s="150" t="str">
        <f t="shared" si="166"/>
        <v/>
      </c>
      <c r="AJ1123" s="173">
        <f t="shared" si="167"/>
        <v>0</v>
      </c>
      <c r="AK1123" s="173" t="str">
        <f t="shared" si="168"/>
        <v/>
      </c>
      <c r="AL1123" s="173" t="str">
        <f t="shared" si="169"/>
        <v/>
      </c>
      <c r="AM1123" s="173"/>
      <c r="AN1123" s="173"/>
      <c r="AO1123" s="173"/>
      <c r="AP1123" s="173"/>
      <c r="AQ1123" s="173"/>
      <c r="AR1123" s="173"/>
      <c r="AS1123" s="173"/>
      <c r="AT1123" s="153"/>
      <c r="AU1123" s="154"/>
      <c r="AV1123" s="153"/>
      <c r="AW1123" s="177"/>
      <c r="AX1123" s="178"/>
      <c r="AY1123" s="179"/>
      <c r="AZ1123" s="179"/>
      <c r="BA1123" s="180"/>
      <c r="BB1123" s="180"/>
      <c r="BC1123" s="155"/>
      <c r="BE1123" s="156">
        <v>371</v>
      </c>
      <c r="BF1123" s="181">
        <f t="shared" si="159"/>
        <v>2.3680000000000021</v>
      </c>
      <c r="BG1123" s="182">
        <f t="shared" si="160"/>
        <v>0.93670460840810066</v>
      </c>
      <c r="BH1123" s="183">
        <f t="shared" si="161"/>
        <v>4.503183111890241E-4</v>
      </c>
      <c r="BI1123" s="184" t="str">
        <f t="shared" si="162"/>
        <v/>
      </c>
      <c r="BJ1123" s="184" t="str">
        <f t="shared" si="158"/>
        <v/>
      </c>
    </row>
    <row r="1124" spans="3:62" ht="20.100000000000001" customHeight="1" x14ac:dyDescent="0.25">
      <c r="C1124" s="12"/>
      <c r="E1124" s="141"/>
      <c r="F1124" s="141"/>
      <c r="P1124" s="156"/>
      <c r="R1124" s="174"/>
      <c r="S1124" s="174"/>
      <c r="W1124" s="175"/>
      <c r="X1124" s="173"/>
      <c r="AC1124" s="156">
        <v>395</v>
      </c>
      <c r="AD1124" s="150">
        <f t="shared" si="163"/>
        <v>-2.42</v>
      </c>
      <c r="AE1124" s="174">
        <f t="shared" si="164"/>
        <v>2.1340714899922782E-2</v>
      </c>
      <c r="AF1124" s="174">
        <f t="shared" si="165"/>
        <v>7.7602535505536425E-3</v>
      </c>
      <c r="AG1124" s="150">
        <f t="shared" si="170"/>
        <v>2.1340714899922782E-2</v>
      </c>
      <c r="AH1124" s="150" t="str">
        <f t="shared" si="171"/>
        <v/>
      </c>
      <c r="AI1124" s="150" t="str">
        <f t="shared" si="166"/>
        <v/>
      </c>
      <c r="AJ1124" s="173">
        <f t="shared" si="167"/>
        <v>0</v>
      </c>
      <c r="AK1124" s="173" t="str">
        <f t="shared" si="168"/>
        <v/>
      </c>
      <c r="AL1124" s="173" t="str">
        <f t="shared" si="169"/>
        <v/>
      </c>
      <c r="AM1124" s="173"/>
      <c r="AN1124" s="173"/>
      <c r="AO1124" s="173"/>
      <c r="AP1124" s="173"/>
      <c r="AQ1124" s="173"/>
      <c r="AR1124" s="173"/>
      <c r="AS1124" s="173"/>
      <c r="AT1124" s="153"/>
      <c r="AU1124" s="154"/>
      <c r="AV1124" s="153"/>
      <c r="AW1124" s="177"/>
      <c r="AX1124" s="178"/>
      <c r="AY1124" s="179"/>
      <c r="AZ1124" s="179"/>
      <c r="BA1124" s="180"/>
      <c r="BB1124" s="180"/>
      <c r="BC1124" s="155"/>
      <c r="BE1124" s="156">
        <v>372</v>
      </c>
      <c r="BF1124" s="181">
        <f t="shared" si="159"/>
        <v>2.3744000000000023</v>
      </c>
      <c r="BG1124" s="182">
        <f t="shared" si="160"/>
        <v>0.93625429009691163</v>
      </c>
      <c r="BH1124" s="183">
        <f t="shared" si="161"/>
        <v>4.5191460644067316E-4</v>
      </c>
      <c r="BI1124" s="184" t="str">
        <f t="shared" si="162"/>
        <v/>
      </c>
      <c r="BJ1124" s="184" t="str">
        <f t="shared" si="158"/>
        <v/>
      </c>
    </row>
    <row r="1125" spans="3:62" ht="20.100000000000001" customHeight="1" x14ac:dyDescent="0.25">
      <c r="C1125" s="12"/>
      <c r="E1125" s="141"/>
      <c r="F1125" s="141"/>
      <c r="P1125" s="156"/>
      <c r="R1125" s="174"/>
      <c r="S1125" s="174"/>
      <c r="W1125" s="175"/>
      <c r="X1125" s="173"/>
      <c r="AC1125" s="156">
        <v>396</v>
      </c>
      <c r="AD1125" s="150">
        <f t="shared" si="163"/>
        <v>-2.4159999999999999</v>
      </c>
      <c r="AE1125" s="174">
        <f t="shared" si="164"/>
        <v>2.1548123706543448E-2</v>
      </c>
      <c r="AF1125" s="174">
        <f t="shared" si="165"/>
        <v>7.846030673450877E-3</v>
      </c>
      <c r="AG1125" s="150">
        <f t="shared" si="170"/>
        <v>2.1548123706543448E-2</v>
      </c>
      <c r="AH1125" s="150" t="str">
        <f t="shared" si="171"/>
        <v/>
      </c>
      <c r="AI1125" s="150" t="str">
        <f t="shared" si="166"/>
        <v/>
      </c>
      <c r="AJ1125" s="173">
        <f t="shared" si="167"/>
        <v>0</v>
      </c>
      <c r="AK1125" s="173" t="str">
        <f t="shared" si="168"/>
        <v/>
      </c>
      <c r="AL1125" s="173" t="str">
        <f t="shared" si="169"/>
        <v/>
      </c>
      <c r="AM1125" s="173"/>
      <c r="AN1125" s="173"/>
      <c r="AO1125" s="173"/>
      <c r="AP1125" s="173"/>
      <c r="AQ1125" s="173"/>
      <c r="AR1125" s="173"/>
      <c r="AS1125" s="173"/>
      <c r="AT1125" s="153"/>
      <c r="AU1125" s="154"/>
      <c r="AV1125" s="153"/>
      <c r="AW1125" s="177"/>
      <c r="AX1125" s="178"/>
      <c r="AY1125" s="179"/>
      <c r="AZ1125" s="179"/>
      <c r="BA1125" s="180"/>
      <c r="BB1125" s="180"/>
      <c r="BC1125" s="155"/>
      <c r="BE1125" s="156">
        <v>373</v>
      </c>
      <c r="BF1125" s="181">
        <f t="shared" si="159"/>
        <v>2.3808000000000025</v>
      </c>
      <c r="BG1125" s="182">
        <f t="shared" si="160"/>
        <v>0.93580237549047096</v>
      </c>
      <c r="BH1125" s="183">
        <f t="shared" si="161"/>
        <v>4.5350834516910687E-4</v>
      </c>
      <c r="BI1125" s="184" t="str">
        <f t="shared" si="162"/>
        <v/>
      </c>
      <c r="BJ1125" s="184" t="str">
        <f t="shared" si="158"/>
        <v/>
      </c>
    </row>
    <row r="1126" spans="3:62" ht="20.100000000000001" customHeight="1" x14ac:dyDescent="0.25">
      <c r="C1126" s="12"/>
      <c r="E1126" s="141"/>
      <c r="F1126" s="141"/>
      <c r="P1126" s="156"/>
      <c r="R1126" s="174"/>
      <c r="S1126" s="174"/>
      <c r="W1126" s="175"/>
      <c r="X1126" s="173"/>
      <c r="AC1126" s="156">
        <v>397</v>
      </c>
      <c r="AD1126" s="150">
        <f t="shared" si="163"/>
        <v>-2.4119999999999999</v>
      </c>
      <c r="AE1126" s="174">
        <f t="shared" si="164"/>
        <v>2.1757200185802975E-2</v>
      </c>
      <c r="AF1126" s="174">
        <f t="shared" si="165"/>
        <v>7.9326407637690076E-3</v>
      </c>
      <c r="AG1126" s="150">
        <f t="shared" si="170"/>
        <v>2.1757200185802975E-2</v>
      </c>
      <c r="AH1126" s="150" t="str">
        <f t="shared" si="171"/>
        <v/>
      </c>
      <c r="AI1126" s="150" t="str">
        <f t="shared" si="166"/>
        <v/>
      </c>
      <c r="AJ1126" s="173">
        <f t="shared" si="167"/>
        <v>0</v>
      </c>
      <c r="AK1126" s="173" t="str">
        <f t="shared" si="168"/>
        <v/>
      </c>
      <c r="AL1126" s="173" t="str">
        <f t="shared" si="169"/>
        <v/>
      </c>
      <c r="AM1126" s="173"/>
      <c r="AN1126" s="173"/>
      <c r="AO1126" s="173"/>
      <c r="AP1126" s="173"/>
      <c r="AQ1126" s="173"/>
      <c r="AR1126" s="173"/>
      <c r="AS1126" s="173"/>
      <c r="AT1126" s="153"/>
      <c r="AU1126" s="154"/>
      <c r="AV1126" s="153"/>
      <c r="AW1126" s="177"/>
      <c r="AX1126" s="178"/>
      <c r="AY1126" s="179"/>
      <c r="AZ1126" s="179"/>
      <c r="BA1126" s="180"/>
      <c r="BB1126" s="180"/>
      <c r="BC1126" s="155"/>
      <c r="BE1126" s="156">
        <v>374</v>
      </c>
      <c r="BF1126" s="181">
        <f t="shared" si="159"/>
        <v>2.3872000000000027</v>
      </c>
      <c r="BG1126" s="182">
        <f t="shared" si="160"/>
        <v>0.93534886714530185</v>
      </c>
      <c r="BH1126" s="183">
        <f t="shared" si="161"/>
        <v>4.5509950472055749E-4</v>
      </c>
      <c r="BI1126" s="184" t="str">
        <f t="shared" si="162"/>
        <v/>
      </c>
      <c r="BJ1126" s="184" t="str">
        <f t="shared" si="158"/>
        <v/>
      </c>
    </row>
    <row r="1127" spans="3:62" ht="20.100000000000001" customHeight="1" x14ac:dyDescent="0.25">
      <c r="C1127" s="12"/>
      <c r="E1127" s="141"/>
      <c r="F1127" s="141"/>
      <c r="P1127" s="156"/>
      <c r="R1127" s="174"/>
      <c r="S1127" s="174"/>
      <c r="W1127" s="175"/>
      <c r="X1127" s="173"/>
      <c r="AC1127" s="156">
        <v>398</v>
      </c>
      <c r="AD1127" s="150">
        <f t="shared" si="163"/>
        <v>-2.4079999999999999</v>
      </c>
      <c r="AE1127" s="174">
        <f t="shared" si="164"/>
        <v>2.1967953795893221E-2</v>
      </c>
      <c r="AF1127" s="174">
        <f t="shared" si="165"/>
        <v>8.0200905111112702E-3</v>
      </c>
      <c r="AG1127" s="150">
        <f t="shared" si="170"/>
        <v>2.1967953795893221E-2</v>
      </c>
      <c r="AH1127" s="150" t="str">
        <f t="shared" si="171"/>
        <v/>
      </c>
      <c r="AI1127" s="150" t="str">
        <f t="shared" si="166"/>
        <v/>
      </c>
      <c r="AJ1127" s="173">
        <f t="shared" si="167"/>
        <v>0</v>
      </c>
      <c r="AK1127" s="173" t="str">
        <f t="shared" si="168"/>
        <v/>
      </c>
      <c r="AL1127" s="173" t="str">
        <f t="shared" si="169"/>
        <v/>
      </c>
      <c r="AM1127" s="173"/>
      <c r="AN1127" s="173"/>
      <c r="AO1127" s="173"/>
      <c r="AP1127" s="173"/>
      <c r="AQ1127" s="173"/>
      <c r="AR1127" s="173"/>
      <c r="AS1127" s="173"/>
      <c r="AT1127" s="153"/>
      <c r="AU1127" s="154"/>
      <c r="AV1127" s="153"/>
      <c r="AW1127" s="177"/>
      <c r="AX1127" s="178"/>
      <c r="AY1127" s="179"/>
      <c r="AZ1127" s="179"/>
      <c r="BA1127" s="180"/>
      <c r="BB1127" s="180"/>
      <c r="BC1127" s="155"/>
      <c r="BE1127" s="156">
        <v>375</v>
      </c>
      <c r="BF1127" s="181">
        <f t="shared" si="159"/>
        <v>2.3936000000000028</v>
      </c>
      <c r="BG1127" s="182">
        <f t="shared" si="160"/>
        <v>0.9348937676405813</v>
      </c>
      <c r="BH1127" s="183">
        <f t="shared" si="161"/>
        <v>4.5668806261045525E-4</v>
      </c>
      <c r="BI1127" s="184" t="str">
        <f t="shared" si="162"/>
        <v/>
      </c>
      <c r="BJ1127" s="184" t="str">
        <f t="shared" si="158"/>
        <v/>
      </c>
    </row>
    <row r="1128" spans="3:62" ht="20.100000000000001" customHeight="1" x14ac:dyDescent="0.25">
      <c r="C1128" s="12"/>
      <c r="E1128" s="141"/>
      <c r="F1128" s="141"/>
      <c r="P1128" s="156"/>
      <c r="R1128" s="174"/>
      <c r="S1128" s="174"/>
      <c r="W1128" s="175"/>
      <c r="X1128" s="173"/>
      <c r="AC1128" s="156">
        <v>399</v>
      </c>
      <c r="AD1128" s="150">
        <f t="shared" si="163"/>
        <v>-2.4039999999999999</v>
      </c>
      <c r="AE1128" s="174">
        <f t="shared" si="164"/>
        <v>2.2180394005808821E-2</v>
      </c>
      <c r="AF1128" s="174">
        <f t="shared" si="165"/>
        <v>8.1083866429354588E-3</v>
      </c>
      <c r="AG1128" s="150">
        <f t="shared" si="170"/>
        <v>2.2180394005808821E-2</v>
      </c>
      <c r="AH1128" s="150" t="str">
        <f t="shared" si="171"/>
        <v/>
      </c>
      <c r="AI1128" s="150" t="str">
        <f t="shared" si="166"/>
        <v/>
      </c>
      <c r="AJ1128" s="173">
        <f t="shared" si="167"/>
        <v>0</v>
      </c>
      <c r="AK1128" s="173" t="str">
        <f t="shared" si="168"/>
        <v/>
      </c>
      <c r="AL1128" s="173" t="str">
        <f t="shared" si="169"/>
        <v/>
      </c>
      <c r="AM1128" s="173"/>
      <c r="AN1128" s="173"/>
      <c r="AO1128" s="173"/>
      <c r="AP1128" s="173"/>
      <c r="AQ1128" s="173"/>
      <c r="AR1128" s="173"/>
      <c r="AS1128" s="173"/>
      <c r="AT1128" s="153"/>
      <c r="AU1128" s="154"/>
      <c r="AV1128" s="153"/>
      <c r="AW1128" s="177"/>
      <c r="AX1128" s="178"/>
      <c r="AY1128" s="179"/>
      <c r="AZ1128" s="179"/>
      <c r="BA1128" s="180"/>
      <c r="BB1128" s="180"/>
      <c r="BC1128" s="155"/>
      <c r="BE1128" s="156">
        <v>376</v>
      </c>
      <c r="BF1128" s="181">
        <f t="shared" si="159"/>
        <v>2.400000000000003</v>
      </c>
      <c r="BG1128" s="182">
        <f t="shared" si="160"/>
        <v>0.93443707957797084</v>
      </c>
      <c r="BH1128" s="183">
        <f t="shared" si="161"/>
        <v>4.5827399652320633E-4</v>
      </c>
      <c r="BI1128" s="184" t="str">
        <f t="shared" si="162"/>
        <v/>
      </c>
      <c r="BJ1128" s="184" t="str">
        <f t="shared" si="158"/>
        <v/>
      </c>
    </row>
    <row r="1129" spans="3:62" ht="20.100000000000001" customHeight="1" x14ac:dyDescent="0.25">
      <c r="C1129" s="12"/>
      <c r="E1129" s="141"/>
      <c r="F1129" s="141"/>
      <c r="P1129" s="156"/>
      <c r="R1129" s="174"/>
      <c r="S1129" s="174"/>
      <c r="W1129" s="175"/>
      <c r="X1129" s="173"/>
      <c r="AC1129" s="156">
        <v>400</v>
      </c>
      <c r="AD1129" s="150">
        <f t="shared" si="163"/>
        <v>-2.4</v>
      </c>
      <c r="AE1129" s="174">
        <f t="shared" si="164"/>
        <v>2.2394530294842899E-2</v>
      </c>
      <c r="AF1129" s="174">
        <f t="shared" si="165"/>
        <v>8.1975359245961311E-3</v>
      </c>
      <c r="AG1129" s="150">
        <f t="shared" si="170"/>
        <v>2.2394530294842899E-2</v>
      </c>
      <c r="AH1129" s="150" t="str">
        <f t="shared" si="171"/>
        <v/>
      </c>
      <c r="AI1129" s="150" t="str">
        <f t="shared" si="166"/>
        <v/>
      </c>
      <c r="AJ1129" s="173">
        <f t="shared" si="167"/>
        <v>0</v>
      </c>
      <c r="AK1129" s="173" t="str">
        <f t="shared" si="168"/>
        <v/>
      </c>
      <c r="AL1129" s="173" t="str">
        <f t="shared" si="169"/>
        <v/>
      </c>
      <c r="AM1129" s="173"/>
      <c r="AN1129" s="173"/>
      <c r="AO1129" s="173"/>
      <c r="AP1129" s="173"/>
      <c r="AQ1129" s="173"/>
      <c r="AR1129" s="173"/>
      <c r="AS1129" s="173"/>
      <c r="AT1129" s="153"/>
      <c r="AU1129" s="154"/>
      <c r="AV1129" s="153"/>
      <c r="AW1129" s="177"/>
      <c r="AX1129" s="178"/>
      <c r="AY1129" s="179"/>
      <c r="AZ1129" s="179"/>
      <c r="BA1129" s="180"/>
      <c r="BB1129" s="180"/>
      <c r="BC1129" s="155"/>
      <c r="BE1129" s="156">
        <v>377</v>
      </c>
      <c r="BF1129" s="181">
        <f t="shared" si="159"/>
        <v>2.4064000000000032</v>
      </c>
      <c r="BG1129" s="182">
        <f t="shared" si="160"/>
        <v>0.93397880558144764</v>
      </c>
      <c r="BH1129" s="183">
        <f t="shared" si="161"/>
        <v>4.5985728431063855E-4</v>
      </c>
      <c r="BI1129" s="184" t="str">
        <f t="shared" si="162"/>
        <v/>
      </c>
      <c r="BJ1129" s="184" t="str">
        <f t="shared" si="158"/>
        <v/>
      </c>
    </row>
    <row r="1130" spans="3:62" ht="20.100000000000001" customHeight="1" x14ac:dyDescent="0.25">
      <c r="C1130" s="12"/>
      <c r="E1130" s="141"/>
      <c r="F1130" s="141"/>
      <c r="P1130" s="156"/>
      <c r="R1130" s="174"/>
      <c r="S1130" s="174"/>
      <c r="W1130" s="175"/>
      <c r="X1130" s="173"/>
      <c r="AC1130" s="156">
        <v>401</v>
      </c>
      <c r="AD1130" s="150">
        <f t="shared" si="163"/>
        <v>-2.3959999999999999</v>
      </c>
      <c r="AE1130" s="174">
        <f t="shared" si="164"/>
        <v>2.2610372152077028E-2</v>
      </c>
      <c r="AF1130" s="174">
        <f t="shared" si="165"/>
        <v>8.2875451593847245E-3</v>
      </c>
      <c r="AG1130" s="150">
        <f t="shared" si="170"/>
        <v>2.2610372152077028E-2</v>
      </c>
      <c r="AH1130" s="150" t="str">
        <f t="shared" si="171"/>
        <v/>
      </c>
      <c r="AI1130" s="150" t="str">
        <f t="shared" si="166"/>
        <v/>
      </c>
      <c r="AJ1130" s="173">
        <f t="shared" si="167"/>
        <v>0</v>
      </c>
      <c r="AK1130" s="173" t="str">
        <f t="shared" si="168"/>
        <v/>
      </c>
      <c r="AL1130" s="173" t="str">
        <f t="shared" si="169"/>
        <v/>
      </c>
      <c r="AM1130" s="173"/>
      <c r="AN1130" s="173"/>
      <c r="AO1130" s="173"/>
      <c r="AP1130" s="173"/>
      <c r="AQ1130" s="173"/>
      <c r="AR1130" s="173"/>
      <c r="AS1130" s="173"/>
      <c r="AT1130" s="153"/>
      <c r="AU1130" s="154"/>
      <c r="AV1130" s="153"/>
      <c r="AW1130" s="177"/>
      <c r="AX1130" s="178"/>
      <c r="AY1130" s="179"/>
      <c r="AZ1130" s="179"/>
      <c r="BA1130" s="180"/>
      <c r="BB1130" s="180"/>
      <c r="BC1130" s="155"/>
      <c r="BE1130" s="156">
        <v>378</v>
      </c>
      <c r="BF1130" s="181">
        <f t="shared" si="159"/>
        <v>2.4128000000000034</v>
      </c>
      <c r="BG1130" s="182">
        <f t="shared" si="160"/>
        <v>0.933518948297137</v>
      </c>
      <c r="BH1130" s="183">
        <f t="shared" si="161"/>
        <v>4.6143790399266749E-4</v>
      </c>
      <c r="BI1130" s="184" t="str">
        <f t="shared" si="162"/>
        <v/>
      </c>
      <c r="BJ1130" s="184" t="str">
        <f t="shared" si="158"/>
        <v/>
      </c>
    </row>
    <row r="1131" spans="3:62" ht="20.100000000000001" customHeight="1" x14ac:dyDescent="0.25">
      <c r="C1131" s="12"/>
      <c r="E1131" s="141"/>
      <c r="F1131" s="141"/>
      <c r="P1131" s="156"/>
      <c r="R1131" s="174"/>
      <c r="S1131" s="174"/>
      <c r="W1131" s="175"/>
      <c r="X1131" s="173"/>
      <c r="AC1131" s="156">
        <v>402</v>
      </c>
      <c r="AD1131" s="150">
        <f t="shared" si="163"/>
        <v>-2.3919999999999999</v>
      </c>
      <c r="AE1131" s="174">
        <f t="shared" si="164"/>
        <v>2.2827929075865526E-2</v>
      </c>
      <c r="AF1131" s="174">
        <f t="shared" si="165"/>
        <v>8.3784211885677643E-3</v>
      </c>
      <c r="AG1131" s="150">
        <f t="shared" si="170"/>
        <v>2.2827929075865526E-2</v>
      </c>
      <c r="AH1131" s="150" t="str">
        <f t="shared" si="171"/>
        <v/>
      </c>
      <c r="AI1131" s="150" t="str">
        <f t="shared" si="166"/>
        <v/>
      </c>
      <c r="AJ1131" s="173">
        <f t="shared" si="167"/>
        <v>0</v>
      </c>
      <c r="AK1131" s="173" t="str">
        <f t="shared" si="168"/>
        <v/>
      </c>
      <c r="AL1131" s="173" t="str">
        <f t="shared" si="169"/>
        <v/>
      </c>
      <c r="AM1131" s="173"/>
      <c r="AN1131" s="173"/>
      <c r="AO1131" s="173"/>
      <c r="AP1131" s="173"/>
      <c r="AQ1131" s="173"/>
      <c r="AR1131" s="173"/>
      <c r="AS1131" s="173"/>
      <c r="AT1131" s="153"/>
      <c r="AU1131" s="154"/>
      <c r="AV1131" s="153"/>
      <c r="AW1131" s="177"/>
      <c r="AX1131" s="178"/>
      <c r="AY1131" s="179"/>
      <c r="AZ1131" s="179"/>
      <c r="BA1131" s="180"/>
      <c r="BB1131" s="180"/>
      <c r="BC1131" s="155"/>
      <c r="BE1131" s="156">
        <v>379</v>
      </c>
      <c r="BF1131" s="181">
        <f t="shared" si="159"/>
        <v>2.4192000000000036</v>
      </c>
      <c r="BG1131" s="182">
        <f t="shared" si="160"/>
        <v>0.93305751039314433</v>
      </c>
      <c r="BH1131" s="183">
        <f t="shared" si="161"/>
        <v>4.6301583375607525E-4</v>
      </c>
      <c r="BI1131" s="184" t="str">
        <f t="shared" si="162"/>
        <v/>
      </c>
      <c r="BJ1131" s="184" t="str">
        <f t="shared" si="158"/>
        <v/>
      </c>
    </row>
    <row r="1132" spans="3:62" ht="20.100000000000001" customHeight="1" x14ac:dyDescent="0.25">
      <c r="C1132" s="12"/>
      <c r="E1132" s="141"/>
      <c r="F1132" s="141"/>
      <c r="P1132" s="156"/>
      <c r="R1132" s="174"/>
      <c r="S1132" s="174"/>
      <c r="W1132" s="175"/>
      <c r="X1132" s="173"/>
      <c r="AC1132" s="156">
        <v>403</v>
      </c>
      <c r="AD1132" s="150">
        <f t="shared" si="163"/>
        <v>-2.3879999999999999</v>
      </c>
      <c r="AE1132" s="174">
        <f t="shared" si="164"/>
        <v>2.3047210573314027E-2</v>
      </c>
      <c r="AF1132" s="174">
        <f t="shared" si="165"/>
        <v>8.4701708914228305E-3</v>
      </c>
      <c r="AG1132" s="150">
        <f t="shared" si="170"/>
        <v>2.3047210573314027E-2</v>
      </c>
      <c r="AH1132" s="150" t="str">
        <f t="shared" si="171"/>
        <v/>
      </c>
      <c r="AI1132" s="150" t="str">
        <f t="shared" si="166"/>
        <v/>
      </c>
      <c r="AJ1132" s="173">
        <f t="shared" si="167"/>
        <v>0</v>
      </c>
      <c r="AK1132" s="173" t="str">
        <f t="shared" si="168"/>
        <v/>
      </c>
      <c r="AL1132" s="173" t="str">
        <f t="shared" si="169"/>
        <v/>
      </c>
      <c r="AM1132" s="173"/>
      <c r="AN1132" s="173"/>
      <c r="AO1132" s="173"/>
      <c r="AP1132" s="173"/>
      <c r="AQ1132" s="173"/>
      <c r="AR1132" s="173"/>
      <c r="AS1132" s="173"/>
      <c r="AT1132" s="153"/>
      <c r="AU1132" s="154"/>
      <c r="AV1132" s="153"/>
      <c r="AW1132" s="177"/>
      <c r="AX1132" s="178"/>
      <c r="AY1132" s="179"/>
      <c r="AZ1132" s="179"/>
      <c r="BA1132" s="180"/>
      <c r="BB1132" s="180"/>
      <c r="BC1132" s="155"/>
      <c r="BE1132" s="156">
        <v>380</v>
      </c>
      <c r="BF1132" s="181">
        <f t="shared" si="159"/>
        <v>2.4256000000000038</v>
      </c>
      <c r="BG1132" s="182">
        <f t="shared" si="160"/>
        <v>0.93259449455938825</v>
      </c>
      <c r="BH1132" s="183">
        <f t="shared" si="161"/>
        <v>4.6459105195462147E-4</v>
      </c>
      <c r="BI1132" s="184" t="str">
        <f t="shared" si="162"/>
        <v/>
      </c>
      <c r="BJ1132" s="184" t="str">
        <f t="shared" si="158"/>
        <v/>
      </c>
    </row>
    <row r="1133" spans="3:62" ht="20.100000000000001" customHeight="1" x14ac:dyDescent="0.25">
      <c r="C1133" s="12"/>
      <c r="E1133" s="141"/>
      <c r="F1133" s="141"/>
      <c r="P1133" s="156"/>
      <c r="R1133" s="174"/>
      <c r="S1133" s="174"/>
      <c r="W1133" s="175"/>
      <c r="X1133" s="173"/>
      <c r="AC1133" s="156">
        <v>404</v>
      </c>
      <c r="AD1133" s="150">
        <f t="shared" si="163"/>
        <v>-2.3839999999999999</v>
      </c>
      <c r="AE1133" s="174">
        <f t="shared" si="164"/>
        <v>2.3268226159752301E-2</v>
      </c>
      <c r="AF1133" s="174">
        <f t="shared" si="165"/>
        <v>8.5628011852725838E-3</v>
      </c>
      <c r="AG1133" s="150">
        <f t="shared" si="170"/>
        <v>2.3268226159752301E-2</v>
      </c>
      <c r="AH1133" s="150" t="str">
        <f t="shared" si="171"/>
        <v/>
      </c>
      <c r="AI1133" s="150" t="str">
        <f t="shared" si="166"/>
        <v/>
      </c>
      <c r="AJ1133" s="173">
        <f t="shared" si="167"/>
        <v>0</v>
      </c>
      <c r="AK1133" s="173" t="str">
        <f t="shared" si="168"/>
        <v/>
      </c>
      <c r="AL1133" s="173" t="str">
        <f t="shared" si="169"/>
        <v/>
      </c>
      <c r="AM1133" s="173"/>
      <c r="AN1133" s="173"/>
      <c r="AO1133" s="173"/>
      <c r="AP1133" s="173"/>
      <c r="AQ1133" s="173"/>
      <c r="AR1133" s="173"/>
      <c r="AS1133" s="173"/>
      <c r="AT1133" s="153"/>
      <c r="AU1133" s="154"/>
      <c r="AV1133" s="153"/>
      <c r="AW1133" s="177"/>
      <c r="AX1133" s="178"/>
      <c r="AY1133" s="179"/>
      <c r="AZ1133" s="179"/>
      <c r="BA1133" s="180"/>
      <c r="BB1133" s="180"/>
      <c r="BC1133" s="155"/>
      <c r="BE1133" s="156">
        <v>381</v>
      </c>
      <c r="BF1133" s="181">
        <f t="shared" si="159"/>
        <v>2.4320000000000039</v>
      </c>
      <c r="BG1133" s="182">
        <f t="shared" si="160"/>
        <v>0.93212990350743363</v>
      </c>
      <c r="BH1133" s="183">
        <f t="shared" si="161"/>
        <v>4.6616353710837721E-4</v>
      </c>
      <c r="BI1133" s="184" t="str">
        <f t="shared" si="162"/>
        <v/>
      </c>
      <c r="BJ1133" s="184" t="str">
        <f t="shared" si="158"/>
        <v/>
      </c>
    </row>
    <row r="1134" spans="3:62" ht="20.100000000000001" customHeight="1" x14ac:dyDescent="0.25">
      <c r="C1134" s="12"/>
      <c r="E1134" s="141"/>
      <c r="F1134" s="141"/>
      <c r="P1134" s="156"/>
      <c r="R1134" s="174"/>
      <c r="S1134" s="174"/>
      <c r="W1134" s="175"/>
      <c r="X1134" s="173"/>
      <c r="AC1134" s="156">
        <v>405</v>
      </c>
      <c r="AD1134" s="150">
        <f t="shared" si="163"/>
        <v>-2.38</v>
      </c>
      <c r="AE1134" s="174">
        <f t="shared" si="164"/>
        <v>2.3490985358201363E-2</v>
      </c>
      <c r="AF1134" s="174">
        <f t="shared" si="165"/>
        <v>8.6563190255165429E-3</v>
      </c>
      <c r="AG1134" s="150">
        <f t="shared" si="170"/>
        <v>2.3490985358201363E-2</v>
      </c>
      <c r="AH1134" s="150" t="str">
        <f t="shared" si="171"/>
        <v/>
      </c>
      <c r="AI1134" s="150" t="str">
        <f t="shared" si="166"/>
        <v/>
      </c>
      <c r="AJ1134" s="173">
        <f t="shared" si="167"/>
        <v>0</v>
      </c>
      <c r="AK1134" s="173" t="str">
        <f t="shared" si="168"/>
        <v/>
      </c>
      <c r="AL1134" s="173" t="str">
        <f t="shared" si="169"/>
        <v/>
      </c>
      <c r="AM1134" s="173"/>
      <c r="AN1134" s="173"/>
      <c r="AO1134" s="173"/>
      <c r="AP1134" s="173"/>
      <c r="AQ1134" s="173"/>
      <c r="AR1134" s="173"/>
      <c r="AS1134" s="173"/>
      <c r="AT1134" s="153"/>
      <c r="AU1134" s="154"/>
      <c r="AV1134" s="153"/>
      <c r="AW1134" s="177"/>
      <c r="AX1134" s="178"/>
      <c r="AY1134" s="179"/>
      <c r="AZ1134" s="179"/>
      <c r="BA1134" s="180"/>
      <c r="BB1134" s="180"/>
      <c r="BC1134" s="155"/>
      <c r="BE1134" s="156">
        <v>382</v>
      </c>
      <c r="BF1134" s="181">
        <f t="shared" si="159"/>
        <v>2.4384000000000041</v>
      </c>
      <c r="BG1134" s="182">
        <f t="shared" si="160"/>
        <v>0.93166373997032526</v>
      </c>
      <c r="BH1134" s="183">
        <f t="shared" si="161"/>
        <v>4.6773326790272574E-4</v>
      </c>
      <c r="BI1134" s="184" t="str">
        <f t="shared" si="162"/>
        <v/>
      </c>
      <c r="BJ1134" s="184" t="str">
        <f t="shared" si="158"/>
        <v/>
      </c>
    </row>
    <row r="1135" spans="3:62" ht="20.100000000000001" customHeight="1" x14ac:dyDescent="0.25">
      <c r="C1135" s="12"/>
      <c r="E1135" s="141"/>
      <c r="F1135" s="141"/>
      <c r="P1135" s="156"/>
      <c r="R1135" s="174"/>
      <c r="S1135" s="174"/>
      <c r="W1135" s="175"/>
      <c r="X1135" s="173"/>
      <c r="AC1135" s="156">
        <v>406</v>
      </c>
      <c r="AD1135" s="150">
        <f t="shared" si="163"/>
        <v>-2.3759999999999999</v>
      </c>
      <c r="AE1135" s="174">
        <f t="shared" si="164"/>
        <v>2.3715497698834857E-2</v>
      </c>
      <c r="AF1135" s="174">
        <f t="shared" si="165"/>
        <v>8.7507314056608134E-3</v>
      </c>
      <c r="AG1135" s="150">
        <f t="shared" si="170"/>
        <v>2.3715497698834857E-2</v>
      </c>
      <c r="AH1135" s="150" t="str">
        <f t="shared" si="171"/>
        <v/>
      </c>
      <c r="AI1135" s="150" t="str">
        <f t="shared" si="166"/>
        <v/>
      </c>
      <c r="AJ1135" s="173">
        <f t="shared" si="167"/>
        <v>0</v>
      </c>
      <c r="AK1135" s="173" t="str">
        <f t="shared" si="168"/>
        <v/>
      </c>
      <c r="AL1135" s="173" t="str">
        <f t="shared" si="169"/>
        <v/>
      </c>
      <c r="AM1135" s="173"/>
      <c r="AN1135" s="173"/>
      <c r="AO1135" s="173"/>
      <c r="AP1135" s="173"/>
      <c r="AQ1135" s="173"/>
      <c r="AR1135" s="173"/>
      <c r="AS1135" s="173"/>
      <c r="AT1135" s="153"/>
      <c r="AU1135" s="154"/>
      <c r="AV1135" s="153"/>
      <c r="AW1135" s="177"/>
      <c r="AX1135" s="178"/>
      <c r="AY1135" s="179"/>
      <c r="AZ1135" s="179"/>
      <c r="BA1135" s="180"/>
      <c r="BB1135" s="180"/>
      <c r="BC1135" s="155"/>
      <c r="BE1135" s="156">
        <v>383</v>
      </c>
      <c r="BF1135" s="181">
        <f t="shared" si="159"/>
        <v>2.4448000000000043</v>
      </c>
      <c r="BG1135" s="182">
        <f t="shared" si="160"/>
        <v>0.93119600670242253</v>
      </c>
      <c r="BH1135" s="183">
        <f t="shared" si="161"/>
        <v>4.6930022318902864E-4</v>
      </c>
      <c r="BI1135" s="184" t="str">
        <f t="shared" si="162"/>
        <v/>
      </c>
      <c r="BJ1135" s="184" t="str">
        <f t="shared" si="158"/>
        <v/>
      </c>
    </row>
    <row r="1136" spans="3:62" ht="20.100000000000001" customHeight="1" x14ac:dyDescent="0.25">
      <c r="C1136" s="12"/>
      <c r="E1136" s="141"/>
      <c r="F1136" s="141"/>
      <c r="P1136" s="156"/>
      <c r="R1136" s="174"/>
      <c r="S1136" s="174"/>
      <c r="W1136" s="175"/>
      <c r="X1136" s="173"/>
      <c r="AC1136" s="156">
        <v>407</v>
      </c>
      <c r="AD1136" s="150">
        <f t="shared" si="163"/>
        <v>-2.3719999999999999</v>
      </c>
      <c r="AE1136" s="174">
        <f t="shared" si="164"/>
        <v>2.3941772718434669E-2</v>
      </c>
      <c r="AF1136" s="174">
        <f t="shared" si="165"/>
        <v>8.8460453573455822E-3</v>
      </c>
      <c r="AG1136" s="150">
        <f t="shared" si="170"/>
        <v>2.3941772718434669E-2</v>
      </c>
      <c r="AH1136" s="150" t="str">
        <f t="shared" si="171"/>
        <v/>
      </c>
      <c r="AI1136" s="150" t="str">
        <f t="shared" si="166"/>
        <v/>
      </c>
      <c r="AJ1136" s="173">
        <f t="shared" si="167"/>
        <v>0</v>
      </c>
      <c r="AK1136" s="173" t="str">
        <f t="shared" si="168"/>
        <v/>
      </c>
      <c r="AL1136" s="173" t="str">
        <f t="shared" si="169"/>
        <v/>
      </c>
      <c r="AM1136" s="173"/>
      <c r="AN1136" s="173"/>
      <c r="AO1136" s="173"/>
      <c r="AP1136" s="173"/>
      <c r="AQ1136" s="173"/>
      <c r="AR1136" s="173"/>
      <c r="AS1136" s="173"/>
      <c r="AT1136" s="153"/>
      <c r="AU1136" s="154"/>
      <c r="AV1136" s="153"/>
      <c r="AW1136" s="177"/>
      <c r="AX1136" s="178"/>
      <c r="AY1136" s="179"/>
      <c r="AZ1136" s="179"/>
      <c r="BA1136" s="180"/>
      <c r="BB1136" s="180"/>
      <c r="BC1136" s="155"/>
      <c r="BE1136" s="156">
        <v>384</v>
      </c>
      <c r="BF1136" s="181">
        <f t="shared" si="159"/>
        <v>2.4512000000000045</v>
      </c>
      <c r="BG1136" s="182">
        <f t="shared" si="160"/>
        <v>0.9307267064792335</v>
      </c>
      <c r="BH1136" s="183">
        <f t="shared" si="161"/>
        <v>4.7086438198307157E-4</v>
      </c>
      <c r="BI1136" s="184" t="str">
        <f t="shared" si="162"/>
        <v/>
      </c>
      <c r="BJ1136" s="184" t="str">
        <f t="shared" si="158"/>
        <v/>
      </c>
    </row>
    <row r="1137" spans="3:62" ht="20.100000000000001" customHeight="1" x14ac:dyDescent="0.25">
      <c r="C1137" s="12"/>
      <c r="E1137" s="141"/>
      <c r="F1137" s="141"/>
      <c r="P1137" s="156"/>
      <c r="R1137" s="174"/>
      <c r="S1137" s="174"/>
      <c r="W1137" s="175"/>
      <c r="X1137" s="173"/>
      <c r="AC1137" s="156">
        <v>408</v>
      </c>
      <c r="AD1137" s="150">
        <f t="shared" si="163"/>
        <v>-2.3679999999999999</v>
      </c>
      <c r="AE1137" s="174">
        <f t="shared" si="164"/>
        <v>2.4169819959840865E-2</v>
      </c>
      <c r="AF1137" s="174">
        <f t="shared" si="165"/>
        <v>8.9422679503704527E-3</v>
      </c>
      <c r="AG1137" s="150">
        <f t="shared" si="170"/>
        <v>2.4169819959840865E-2</v>
      </c>
      <c r="AH1137" s="150" t="str">
        <f t="shared" si="171"/>
        <v/>
      </c>
      <c r="AI1137" s="150" t="str">
        <f t="shared" si="166"/>
        <v/>
      </c>
      <c r="AJ1137" s="173">
        <f t="shared" si="167"/>
        <v>0</v>
      </c>
      <c r="AK1137" s="173" t="str">
        <f t="shared" si="168"/>
        <v/>
      </c>
      <c r="AL1137" s="173" t="str">
        <f t="shared" si="169"/>
        <v/>
      </c>
      <c r="AM1137" s="173"/>
      <c r="AN1137" s="173"/>
      <c r="AO1137" s="173"/>
      <c r="AP1137" s="173"/>
      <c r="AQ1137" s="173"/>
      <c r="AR1137" s="173"/>
      <c r="AS1137" s="173"/>
      <c r="AT1137" s="153"/>
      <c r="AU1137" s="154"/>
      <c r="AV1137" s="153"/>
      <c r="AW1137" s="177"/>
      <c r="AX1137" s="178"/>
      <c r="AY1137" s="179"/>
      <c r="AZ1137" s="179"/>
      <c r="BA1137" s="180"/>
      <c r="BB1137" s="180"/>
      <c r="BC1137" s="155"/>
      <c r="BE1137" s="156">
        <v>385</v>
      </c>
      <c r="BF1137" s="181">
        <f t="shared" si="159"/>
        <v>2.4576000000000047</v>
      </c>
      <c r="BG1137" s="182">
        <f t="shared" si="160"/>
        <v>0.93025584209725043</v>
      </c>
      <c r="BH1137" s="183">
        <f t="shared" si="161"/>
        <v>4.724257234651752E-4</v>
      </c>
      <c r="BI1137" s="184" t="str">
        <f t="shared" si="162"/>
        <v/>
      </c>
      <c r="BJ1137" s="184" t="str">
        <f t="shared" ref="BJ1137:BJ1200" si="172">IF($BG1137&lt;(1-$BC$765),$BH1137,"")</f>
        <v/>
      </c>
    </row>
    <row r="1138" spans="3:62" ht="20.100000000000001" customHeight="1" x14ac:dyDescent="0.25">
      <c r="C1138" s="12"/>
      <c r="E1138" s="141"/>
      <c r="F1138" s="141"/>
      <c r="P1138" s="156"/>
      <c r="R1138" s="174"/>
      <c r="S1138" s="174"/>
      <c r="W1138" s="175"/>
      <c r="X1138" s="173"/>
      <c r="AC1138" s="156">
        <v>409</v>
      </c>
      <c r="AD1138" s="150">
        <f t="shared" si="163"/>
        <v>-2.3639999999999999</v>
      </c>
      <c r="AE1138" s="174">
        <f t="shared" si="164"/>
        <v>2.4399648971395776E-2</v>
      </c>
      <c r="AF1138" s="174">
        <f t="shared" si="165"/>
        <v>9.0394062927176173E-3</v>
      </c>
      <c r="AG1138" s="150">
        <f t="shared" si="170"/>
        <v>2.4399648971395776E-2</v>
      </c>
      <c r="AH1138" s="150" t="str">
        <f t="shared" si="171"/>
        <v/>
      </c>
      <c r="AI1138" s="150" t="str">
        <f t="shared" si="166"/>
        <v/>
      </c>
      <c r="AJ1138" s="173">
        <f t="shared" si="167"/>
        <v>0</v>
      </c>
      <c r="AK1138" s="173" t="str">
        <f t="shared" si="168"/>
        <v/>
      </c>
      <c r="AL1138" s="173" t="str">
        <f t="shared" si="169"/>
        <v/>
      </c>
      <c r="AM1138" s="173"/>
      <c r="AN1138" s="173"/>
      <c r="AO1138" s="173"/>
      <c r="AP1138" s="173"/>
      <c r="AQ1138" s="173"/>
      <c r="AR1138" s="173"/>
      <c r="AS1138" s="173"/>
      <c r="AT1138" s="153"/>
      <c r="AU1138" s="154"/>
      <c r="AV1138" s="153"/>
      <c r="AW1138" s="177"/>
      <c r="AX1138" s="178"/>
      <c r="AY1138" s="179"/>
      <c r="AZ1138" s="179"/>
      <c r="BA1138" s="180"/>
      <c r="BB1138" s="180"/>
      <c r="BC1138" s="155"/>
      <c r="BE1138" s="156">
        <v>386</v>
      </c>
      <c r="BF1138" s="181">
        <f t="shared" ref="BF1138:BF1201" si="173">BF1137+$BI$750</f>
        <v>2.4640000000000049</v>
      </c>
      <c r="BG1138" s="182">
        <f t="shared" ref="BG1138:BG1201" si="174">_xlfn.CHISQ.DIST.RT(BF1138,7)</f>
        <v>0.92978341637378525</v>
      </c>
      <c r="BH1138" s="183">
        <f t="shared" ref="BH1138:BH1201" si="175">BG1138-BG1139</f>
        <v>4.7398422697964016E-4</v>
      </c>
      <c r="BI1138" s="184" t="str">
        <f t="shared" ref="BI1138:BI1201" si="176">IF(BG1138&lt;(1-$BC$757),BH1138,"")</f>
        <v/>
      </c>
      <c r="BJ1138" s="184" t="str">
        <f t="shared" si="172"/>
        <v/>
      </c>
    </row>
    <row r="1139" spans="3:62" ht="20.100000000000001" customHeight="1" x14ac:dyDescent="0.25">
      <c r="C1139" s="12"/>
      <c r="E1139" s="141"/>
      <c r="F1139" s="141"/>
      <c r="P1139" s="156"/>
      <c r="R1139" s="174"/>
      <c r="S1139" s="174"/>
      <c r="W1139" s="175"/>
      <c r="X1139" s="173"/>
      <c r="AC1139" s="156">
        <v>410</v>
      </c>
      <c r="AD1139" s="150">
        <f t="shared" si="163"/>
        <v>-2.36</v>
      </c>
      <c r="AE1139" s="174">
        <f t="shared" si="164"/>
        <v>2.4631269306382507E-2</v>
      </c>
      <c r="AF1139" s="174">
        <f t="shared" si="165"/>
        <v>9.1374675305726672E-3</v>
      </c>
      <c r="AG1139" s="150">
        <f t="shared" si="170"/>
        <v>2.4631269306382507E-2</v>
      </c>
      <c r="AH1139" s="150" t="str">
        <f t="shared" si="171"/>
        <v/>
      </c>
      <c r="AI1139" s="150" t="str">
        <f t="shared" si="166"/>
        <v/>
      </c>
      <c r="AJ1139" s="173">
        <f t="shared" si="167"/>
        <v>0</v>
      </c>
      <c r="AK1139" s="173" t="str">
        <f t="shared" si="168"/>
        <v/>
      </c>
      <c r="AL1139" s="173" t="str">
        <f t="shared" si="169"/>
        <v/>
      </c>
      <c r="AM1139" s="173"/>
      <c r="AN1139" s="173"/>
      <c r="AO1139" s="173"/>
      <c r="AP1139" s="173"/>
      <c r="AQ1139" s="173"/>
      <c r="AR1139" s="173"/>
      <c r="AS1139" s="173"/>
      <c r="AT1139" s="153"/>
      <c r="AU1139" s="154"/>
      <c r="AV1139" s="153"/>
      <c r="AW1139" s="177"/>
      <c r="AX1139" s="178"/>
      <c r="AY1139" s="179"/>
      <c r="AZ1139" s="179"/>
      <c r="BA1139" s="180"/>
      <c r="BB1139" s="180"/>
      <c r="BC1139" s="155"/>
      <c r="BE1139" s="156">
        <v>387</v>
      </c>
      <c r="BF1139" s="181">
        <f t="shared" si="173"/>
        <v>2.470400000000005</v>
      </c>
      <c r="BG1139" s="182">
        <f t="shared" si="174"/>
        <v>0.92930943214680561</v>
      </c>
      <c r="BH1139" s="183">
        <f t="shared" si="175"/>
        <v>4.7553987203396986E-4</v>
      </c>
      <c r="BI1139" s="184" t="str">
        <f t="shared" si="176"/>
        <v/>
      </c>
      <c r="BJ1139" s="184" t="str">
        <f t="shared" si="172"/>
        <v/>
      </c>
    </row>
    <row r="1140" spans="3:62" ht="20.100000000000001" customHeight="1" x14ac:dyDescent="0.25">
      <c r="C1140" s="12"/>
      <c r="E1140" s="141"/>
      <c r="F1140" s="141"/>
      <c r="P1140" s="156"/>
      <c r="R1140" s="174"/>
      <c r="S1140" s="174"/>
      <c r="W1140" s="175"/>
      <c r="X1140" s="173"/>
      <c r="AC1140" s="156">
        <v>411</v>
      </c>
      <c r="AD1140" s="150">
        <f t="shared" si="163"/>
        <v>-2.3559999999999999</v>
      </c>
      <c r="AE1140" s="174">
        <f t="shared" si="164"/>
        <v>2.4864690522457555E-2</v>
      </c>
      <c r="AF1140" s="174">
        <f t="shared" si="165"/>
        <v>9.2364588483432944E-3</v>
      </c>
      <c r="AG1140" s="150">
        <f t="shared" si="170"/>
        <v>2.4864690522457555E-2</v>
      </c>
      <c r="AH1140" s="150" t="str">
        <f t="shared" si="171"/>
        <v/>
      </c>
      <c r="AI1140" s="150" t="str">
        <f t="shared" si="166"/>
        <v/>
      </c>
      <c r="AJ1140" s="173">
        <f t="shared" si="167"/>
        <v>0</v>
      </c>
      <c r="AK1140" s="173" t="str">
        <f t="shared" si="168"/>
        <v/>
      </c>
      <c r="AL1140" s="173" t="str">
        <f t="shared" si="169"/>
        <v/>
      </c>
      <c r="AM1140" s="173"/>
      <c r="AN1140" s="173"/>
      <c r="AO1140" s="173"/>
      <c r="AP1140" s="173"/>
      <c r="AQ1140" s="173"/>
      <c r="AR1140" s="173"/>
      <c r="AS1140" s="173"/>
      <c r="AT1140" s="153"/>
      <c r="AU1140" s="154"/>
      <c r="AV1140" s="153"/>
      <c r="AW1140" s="177"/>
      <c r="AX1140" s="178"/>
      <c r="AY1140" s="179"/>
      <c r="AZ1140" s="179"/>
      <c r="BA1140" s="180"/>
      <c r="BB1140" s="180"/>
      <c r="BC1140" s="155"/>
      <c r="BE1140" s="156">
        <v>388</v>
      </c>
      <c r="BF1140" s="181">
        <f t="shared" si="173"/>
        <v>2.4768000000000052</v>
      </c>
      <c r="BG1140" s="182">
        <f t="shared" si="174"/>
        <v>0.92883389227477164</v>
      </c>
      <c r="BH1140" s="183">
        <f t="shared" si="175"/>
        <v>4.7709263829909254E-4</v>
      </c>
      <c r="BI1140" s="184" t="str">
        <f t="shared" si="176"/>
        <v/>
      </c>
      <c r="BJ1140" s="184" t="str">
        <f t="shared" si="172"/>
        <v/>
      </c>
    </row>
    <row r="1141" spans="3:62" ht="20.100000000000001" customHeight="1" x14ac:dyDescent="0.25">
      <c r="C1141" s="12"/>
      <c r="E1141" s="141"/>
      <c r="F1141" s="141"/>
      <c r="P1141" s="156"/>
      <c r="R1141" s="174"/>
      <c r="S1141" s="174"/>
      <c r="W1141" s="175"/>
      <c r="X1141" s="173"/>
      <c r="AC1141" s="156">
        <v>412</v>
      </c>
      <c r="AD1141" s="150">
        <f t="shared" si="163"/>
        <v>-2.3519999999999999</v>
      </c>
      <c r="AE1141" s="174">
        <f t="shared" si="164"/>
        <v>2.5099922181077771E-2</v>
      </c>
      <c r="AF1141" s="174">
        <f t="shared" si="165"/>
        <v>9.3363874686755773E-3</v>
      </c>
      <c r="AG1141" s="150">
        <f t="shared" si="170"/>
        <v>2.5099922181077771E-2</v>
      </c>
      <c r="AH1141" s="150" t="str">
        <f t="shared" si="171"/>
        <v/>
      </c>
      <c r="AI1141" s="150" t="str">
        <f t="shared" si="166"/>
        <v/>
      </c>
      <c r="AJ1141" s="173">
        <f t="shared" si="167"/>
        <v>0</v>
      </c>
      <c r="AK1141" s="173" t="str">
        <f t="shared" si="168"/>
        <v/>
      </c>
      <c r="AL1141" s="173" t="str">
        <f t="shared" si="169"/>
        <v/>
      </c>
      <c r="AM1141" s="173"/>
      <c r="AN1141" s="173"/>
      <c r="AO1141" s="173"/>
      <c r="AP1141" s="173"/>
      <c r="AQ1141" s="173"/>
      <c r="AR1141" s="173"/>
      <c r="AS1141" s="173"/>
      <c r="AT1141" s="153"/>
      <c r="AU1141" s="154"/>
      <c r="AV1141" s="153"/>
      <c r="AW1141" s="177"/>
      <c r="AX1141" s="178"/>
      <c r="AY1141" s="179"/>
      <c r="AZ1141" s="179"/>
      <c r="BA1141" s="180"/>
      <c r="BB1141" s="180"/>
      <c r="BC1141" s="155"/>
      <c r="BE1141" s="156">
        <v>389</v>
      </c>
      <c r="BF1141" s="181">
        <f t="shared" si="173"/>
        <v>2.4832000000000054</v>
      </c>
      <c r="BG1141" s="182">
        <f t="shared" si="174"/>
        <v>0.92835679963647255</v>
      </c>
      <c r="BH1141" s="183">
        <f t="shared" si="175"/>
        <v>4.7864250560791799E-4</v>
      </c>
      <c r="BI1141" s="184" t="str">
        <f t="shared" si="176"/>
        <v/>
      </c>
      <c r="BJ1141" s="184" t="str">
        <f t="shared" si="172"/>
        <v/>
      </c>
    </row>
    <row r="1142" spans="3:62" ht="20.100000000000001" customHeight="1" x14ac:dyDescent="0.25">
      <c r="C1142" s="12"/>
      <c r="E1142" s="141"/>
      <c r="F1142" s="141"/>
      <c r="P1142" s="156"/>
      <c r="R1142" s="174"/>
      <c r="S1142" s="174"/>
      <c r="W1142" s="175"/>
      <c r="X1142" s="173"/>
      <c r="AC1142" s="156">
        <v>413</v>
      </c>
      <c r="AD1142" s="150">
        <f t="shared" si="163"/>
        <v>-2.3479999999999999</v>
      </c>
      <c r="AE1142" s="174">
        <f t="shared" si="164"/>
        <v>2.53369738469215E-2</v>
      </c>
      <c r="AF1142" s="174">
        <f t="shared" si="165"/>
        <v>9.4372606524680963E-3</v>
      </c>
      <c r="AG1142" s="150">
        <f t="shared" si="170"/>
        <v>2.53369738469215E-2</v>
      </c>
      <c r="AH1142" s="150" t="str">
        <f t="shared" si="171"/>
        <v/>
      </c>
      <c r="AI1142" s="150" t="str">
        <f t="shared" si="166"/>
        <v/>
      </c>
      <c r="AJ1142" s="173">
        <f t="shared" si="167"/>
        <v>0</v>
      </c>
      <c r="AK1142" s="173" t="str">
        <f t="shared" si="168"/>
        <v/>
      </c>
      <c r="AL1142" s="173" t="str">
        <f t="shared" si="169"/>
        <v/>
      </c>
      <c r="AM1142" s="173"/>
      <c r="AN1142" s="173"/>
      <c r="AO1142" s="173"/>
      <c r="AP1142" s="173"/>
      <c r="AQ1142" s="173"/>
      <c r="AR1142" s="173"/>
      <c r="AS1142" s="173"/>
      <c r="AT1142" s="153"/>
      <c r="AU1142" s="154"/>
      <c r="AV1142" s="153"/>
      <c r="AW1142" s="177"/>
      <c r="AX1142" s="178"/>
      <c r="AY1142" s="179"/>
      <c r="AZ1142" s="179"/>
      <c r="BA1142" s="180"/>
      <c r="BB1142" s="180"/>
      <c r="BC1142" s="155"/>
      <c r="BE1142" s="156">
        <v>390</v>
      </c>
      <c r="BF1142" s="181">
        <f t="shared" si="173"/>
        <v>2.4896000000000056</v>
      </c>
      <c r="BG1142" s="182">
        <f t="shared" si="174"/>
        <v>0.92787815713086463</v>
      </c>
      <c r="BH1142" s="183">
        <f t="shared" si="175"/>
        <v>4.8018945395578161E-4</v>
      </c>
      <c r="BI1142" s="184" t="str">
        <f t="shared" si="176"/>
        <v/>
      </c>
      <c r="BJ1142" s="184" t="str">
        <f t="shared" si="172"/>
        <v/>
      </c>
    </row>
    <row r="1143" spans="3:62" ht="20.100000000000001" customHeight="1" x14ac:dyDescent="0.25">
      <c r="C1143" s="12"/>
      <c r="E1143" s="141"/>
      <c r="F1143" s="141"/>
      <c r="P1143" s="156"/>
      <c r="R1143" s="174"/>
      <c r="S1143" s="174"/>
      <c r="W1143" s="175"/>
      <c r="X1143" s="173"/>
      <c r="AC1143" s="156">
        <v>414</v>
      </c>
      <c r="AD1143" s="150">
        <f t="shared" si="163"/>
        <v>-2.3439999999999999</v>
      </c>
      <c r="AE1143" s="174">
        <f t="shared" si="164"/>
        <v>2.5575855087304117E-2</v>
      </c>
      <c r="AF1143" s="174">
        <f t="shared" si="165"/>
        <v>9.5390856988835752E-3</v>
      </c>
      <c r="AG1143" s="150">
        <f t="shared" si="170"/>
        <v>2.5575855087304117E-2</v>
      </c>
      <c r="AH1143" s="150" t="str">
        <f t="shared" si="171"/>
        <v/>
      </c>
      <c r="AI1143" s="150" t="str">
        <f t="shared" si="166"/>
        <v/>
      </c>
      <c r="AJ1143" s="173">
        <f t="shared" si="167"/>
        <v>0</v>
      </c>
      <c r="AK1143" s="173" t="str">
        <f t="shared" si="168"/>
        <v/>
      </c>
      <c r="AL1143" s="173" t="str">
        <f t="shared" si="169"/>
        <v/>
      </c>
      <c r="AM1143" s="173"/>
      <c r="AN1143" s="173"/>
      <c r="AO1143" s="173"/>
      <c r="AP1143" s="173"/>
      <c r="AQ1143" s="173"/>
      <c r="AR1143" s="173"/>
      <c r="AS1143" s="173"/>
      <c r="AT1143" s="153"/>
      <c r="AU1143" s="154"/>
      <c r="AV1143" s="153"/>
      <c r="AW1143" s="177"/>
      <c r="AX1143" s="178"/>
      <c r="AY1143" s="179"/>
      <c r="AZ1143" s="179"/>
      <c r="BA1143" s="180"/>
      <c r="BB1143" s="180"/>
      <c r="BC1143" s="155"/>
      <c r="BE1143" s="156">
        <v>391</v>
      </c>
      <c r="BF1143" s="181">
        <f t="shared" si="173"/>
        <v>2.4960000000000058</v>
      </c>
      <c r="BG1143" s="182">
        <f t="shared" si="174"/>
        <v>0.92739796767690885</v>
      </c>
      <c r="BH1143" s="183">
        <f t="shared" si="175"/>
        <v>4.8173346349922319E-4</v>
      </c>
      <c r="BI1143" s="184" t="str">
        <f t="shared" si="176"/>
        <v/>
      </c>
      <c r="BJ1143" s="184" t="str">
        <f t="shared" si="172"/>
        <v/>
      </c>
    </row>
    <row r="1144" spans="3:62" ht="20.100000000000001" customHeight="1" x14ac:dyDescent="0.25">
      <c r="C1144" s="12"/>
      <c r="E1144" s="141"/>
      <c r="F1144" s="141"/>
      <c r="P1144" s="156"/>
      <c r="R1144" s="174"/>
      <c r="S1144" s="174"/>
      <c r="W1144" s="175"/>
      <c r="X1144" s="173"/>
      <c r="AC1144" s="156">
        <v>415</v>
      </c>
      <c r="AD1144" s="150">
        <f t="shared" si="163"/>
        <v>-2.34</v>
      </c>
      <c r="AE1144" s="174">
        <f t="shared" si="164"/>
        <v>2.581657547158769E-2</v>
      </c>
      <c r="AF1144" s="174">
        <f t="shared" si="165"/>
        <v>9.6418699453583289E-3</v>
      </c>
      <c r="AG1144" s="150">
        <f t="shared" si="170"/>
        <v>2.581657547158769E-2</v>
      </c>
      <c r="AH1144" s="150" t="str">
        <f t="shared" si="171"/>
        <v/>
      </c>
      <c r="AI1144" s="150" t="str">
        <f t="shared" si="166"/>
        <v/>
      </c>
      <c r="AJ1144" s="173">
        <f t="shared" si="167"/>
        <v>0</v>
      </c>
      <c r="AK1144" s="173" t="str">
        <f t="shared" si="168"/>
        <v/>
      </c>
      <c r="AL1144" s="173" t="str">
        <f t="shared" si="169"/>
        <v/>
      </c>
      <c r="AM1144" s="173"/>
      <c r="AN1144" s="173"/>
      <c r="AO1144" s="173"/>
      <c r="AP1144" s="173"/>
      <c r="AQ1144" s="173"/>
      <c r="AR1144" s="173"/>
      <c r="AS1144" s="173"/>
      <c r="AT1144" s="153"/>
      <c r="AU1144" s="154"/>
      <c r="AV1144" s="153"/>
      <c r="AW1144" s="177"/>
      <c r="AX1144" s="178"/>
      <c r="AY1144" s="179"/>
      <c r="AZ1144" s="179"/>
      <c r="BA1144" s="180"/>
      <c r="BB1144" s="180"/>
      <c r="BC1144" s="155"/>
      <c r="BE1144" s="156">
        <v>392</v>
      </c>
      <c r="BF1144" s="181">
        <f t="shared" si="173"/>
        <v>2.502400000000006</v>
      </c>
      <c r="BG1144" s="182">
        <f t="shared" si="174"/>
        <v>0.92691623421340963</v>
      </c>
      <c r="BH1144" s="183">
        <f t="shared" si="175"/>
        <v>4.8327451455598691E-4</v>
      </c>
      <c r="BI1144" s="184" t="str">
        <f t="shared" si="176"/>
        <v/>
      </c>
      <c r="BJ1144" s="184" t="str">
        <f t="shared" si="172"/>
        <v/>
      </c>
    </row>
    <row r="1145" spans="3:62" ht="20.100000000000001" customHeight="1" x14ac:dyDescent="0.25">
      <c r="C1145" s="12"/>
      <c r="E1145" s="141"/>
      <c r="F1145" s="141"/>
      <c r="P1145" s="156"/>
      <c r="R1145" s="174"/>
      <c r="S1145" s="174"/>
      <c r="W1145" s="175"/>
      <c r="X1145" s="173"/>
      <c r="AC1145" s="156">
        <v>416</v>
      </c>
      <c r="AD1145" s="150">
        <f t="shared" si="163"/>
        <v>-2.3359999999999999</v>
      </c>
      <c r="AE1145" s="174">
        <f t="shared" si="164"/>
        <v>2.6059144570584954E-2</v>
      </c>
      <c r="AF1145" s="174">
        <f t="shared" si="165"/>
        <v>9.7456207676091984E-3</v>
      </c>
      <c r="AG1145" s="150">
        <f t="shared" si="170"/>
        <v>2.6059144570584954E-2</v>
      </c>
      <c r="AH1145" s="150" t="str">
        <f t="shared" si="171"/>
        <v/>
      </c>
      <c r="AI1145" s="150" t="str">
        <f t="shared" si="166"/>
        <v/>
      </c>
      <c r="AJ1145" s="173">
        <f t="shared" si="167"/>
        <v>0</v>
      </c>
      <c r="AK1145" s="173" t="str">
        <f t="shared" si="168"/>
        <v/>
      </c>
      <c r="AL1145" s="173" t="str">
        <f t="shared" si="169"/>
        <v/>
      </c>
      <c r="AM1145" s="173"/>
      <c r="AN1145" s="173"/>
      <c r="AO1145" s="173"/>
      <c r="AP1145" s="173"/>
      <c r="AQ1145" s="173"/>
      <c r="AR1145" s="173"/>
      <c r="AS1145" s="173"/>
      <c r="AT1145" s="153"/>
      <c r="AU1145" s="154"/>
      <c r="AV1145" s="153"/>
      <c r="AW1145" s="177"/>
      <c r="AX1145" s="178"/>
      <c r="AY1145" s="179"/>
      <c r="AZ1145" s="179"/>
      <c r="BA1145" s="180"/>
      <c r="BB1145" s="180"/>
      <c r="BC1145" s="155"/>
      <c r="BE1145" s="156">
        <v>393</v>
      </c>
      <c r="BF1145" s="181">
        <f t="shared" si="173"/>
        <v>2.5088000000000061</v>
      </c>
      <c r="BG1145" s="182">
        <f t="shared" si="174"/>
        <v>0.92643295969885364</v>
      </c>
      <c r="BH1145" s="183">
        <f t="shared" si="175"/>
        <v>4.8481258760446622E-4</v>
      </c>
      <c r="BI1145" s="184" t="str">
        <f t="shared" si="176"/>
        <v/>
      </c>
      <c r="BJ1145" s="184" t="str">
        <f t="shared" si="172"/>
        <v/>
      </c>
    </row>
    <row r="1146" spans="3:62" ht="20.100000000000001" customHeight="1" x14ac:dyDescent="0.25">
      <c r="C1146" s="12"/>
      <c r="E1146" s="141"/>
      <c r="F1146" s="141"/>
      <c r="P1146" s="156"/>
      <c r="R1146" s="174"/>
      <c r="S1146" s="174"/>
      <c r="W1146" s="175"/>
      <c r="X1146" s="173"/>
      <c r="AC1146" s="156">
        <v>417</v>
      </c>
      <c r="AD1146" s="150">
        <f t="shared" si="163"/>
        <v>-2.3319999999999999</v>
      </c>
      <c r="AE1146" s="174">
        <f t="shared" si="164"/>
        <v>2.6303571955957613E-2</v>
      </c>
      <c r="AF1146" s="174">
        <f t="shared" si="165"/>
        <v>9.8503455796381673E-3</v>
      </c>
      <c r="AG1146" s="150">
        <f t="shared" si="170"/>
        <v>2.6303571955957613E-2</v>
      </c>
      <c r="AH1146" s="150" t="str">
        <f t="shared" si="171"/>
        <v/>
      </c>
      <c r="AI1146" s="150" t="str">
        <f t="shared" si="166"/>
        <v/>
      </c>
      <c r="AJ1146" s="173">
        <f t="shared" si="167"/>
        <v>0</v>
      </c>
      <c r="AK1146" s="173" t="str">
        <f t="shared" si="168"/>
        <v/>
      </c>
      <c r="AL1146" s="173" t="str">
        <f t="shared" si="169"/>
        <v/>
      </c>
      <c r="AM1146" s="173"/>
      <c r="AN1146" s="173"/>
      <c r="AO1146" s="173"/>
      <c r="AP1146" s="173"/>
      <c r="AQ1146" s="173"/>
      <c r="AR1146" s="173"/>
      <c r="AS1146" s="173"/>
      <c r="AT1146" s="153"/>
      <c r="AU1146" s="154"/>
      <c r="AV1146" s="153"/>
      <c r="AW1146" s="177"/>
      <c r="AX1146" s="178"/>
      <c r="AY1146" s="179"/>
      <c r="AZ1146" s="179"/>
      <c r="BA1146" s="180"/>
      <c r="BB1146" s="180"/>
      <c r="BC1146" s="155"/>
      <c r="BE1146" s="156">
        <v>394</v>
      </c>
      <c r="BF1146" s="181">
        <f t="shared" si="173"/>
        <v>2.5152000000000063</v>
      </c>
      <c r="BG1146" s="182">
        <f t="shared" si="174"/>
        <v>0.92594814711124918</v>
      </c>
      <c r="BH1146" s="183">
        <f t="shared" si="175"/>
        <v>4.8634766328303769E-4</v>
      </c>
      <c r="BI1146" s="184" t="str">
        <f t="shared" si="176"/>
        <v/>
      </c>
      <c r="BJ1146" s="184" t="str">
        <f t="shared" si="172"/>
        <v/>
      </c>
    </row>
    <row r="1147" spans="3:62" ht="20.100000000000001" customHeight="1" x14ac:dyDescent="0.25">
      <c r="C1147" s="12"/>
      <c r="E1147" s="141"/>
      <c r="F1147" s="141"/>
      <c r="P1147" s="156"/>
      <c r="R1147" s="174"/>
      <c r="S1147" s="174"/>
      <c r="W1147" s="175"/>
      <c r="X1147" s="173"/>
      <c r="AC1147" s="156">
        <v>418</v>
      </c>
      <c r="AD1147" s="150">
        <f t="shared" si="163"/>
        <v>-2.3280000000000003</v>
      </c>
      <c r="AE1147" s="174">
        <f t="shared" si="164"/>
        <v>2.6549867199608775E-2</v>
      </c>
      <c r="AF1147" s="174">
        <f t="shared" si="165"/>
        <v>9.9560518337345662E-3</v>
      </c>
      <c r="AG1147" s="150">
        <f t="shared" si="170"/>
        <v>2.6549867199608775E-2</v>
      </c>
      <c r="AH1147" s="150" t="str">
        <f t="shared" si="171"/>
        <v/>
      </c>
      <c r="AI1147" s="150" t="str">
        <f t="shared" si="166"/>
        <v/>
      </c>
      <c r="AJ1147" s="173">
        <f t="shared" si="167"/>
        <v>0</v>
      </c>
      <c r="AK1147" s="173" t="str">
        <f t="shared" si="168"/>
        <v/>
      </c>
      <c r="AL1147" s="173" t="str">
        <f t="shared" si="169"/>
        <v/>
      </c>
      <c r="AM1147" s="173"/>
      <c r="AN1147" s="173"/>
      <c r="AO1147" s="173"/>
      <c r="AP1147" s="173"/>
      <c r="AQ1147" s="173"/>
      <c r="AR1147" s="173"/>
      <c r="AS1147" s="173"/>
      <c r="AT1147" s="153"/>
      <c r="AU1147" s="154"/>
      <c r="AV1147" s="153"/>
      <c r="AW1147" s="177"/>
      <c r="AX1147" s="178"/>
      <c r="AY1147" s="179"/>
      <c r="AZ1147" s="179"/>
      <c r="BA1147" s="180"/>
      <c r="BB1147" s="180"/>
      <c r="BC1147" s="155"/>
      <c r="BE1147" s="156">
        <v>395</v>
      </c>
      <c r="BF1147" s="181">
        <f t="shared" si="173"/>
        <v>2.5216000000000065</v>
      </c>
      <c r="BG1147" s="182">
        <f t="shared" si="174"/>
        <v>0.92546179944796614</v>
      </c>
      <c r="BH1147" s="183">
        <f t="shared" si="175"/>
        <v>4.878797223892839E-4</v>
      </c>
      <c r="BI1147" s="184" t="str">
        <f t="shared" si="176"/>
        <v/>
      </c>
      <c r="BJ1147" s="184" t="str">
        <f t="shared" si="172"/>
        <v/>
      </c>
    </row>
    <row r="1148" spans="3:62" ht="20.100000000000001" customHeight="1" x14ac:dyDescent="0.25">
      <c r="C1148" s="12"/>
      <c r="E1148" s="141"/>
      <c r="F1148" s="141"/>
      <c r="P1148" s="156"/>
      <c r="R1148" s="174"/>
      <c r="S1148" s="174"/>
      <c r="W1148" s="175"/>
      <c r="X1148" s="173"/>
      <c r="AC1148" s="156">
        <v>419</v>
      </c>
      <c r="AD1148" s="150">
        <f t="shared" si="163"/>
        <v>-2.3239999999999998</v>
      </c>
      <c r="AE1148" s="174">
        <f t="shared" si="164"/>
        <v>2.6798039873069942E-2</v>
      </c>
      <c r="AF1148" s="174">
        <f t="shared" si="165"/>
        <v>1.0062747020474831E-2</v>
      </c>
      <c r="AG1148" s="150">
        <f t="shared" si="170"/>
        <v>2.6798039873069942E-2</v>
      </c>
      <c r="AH1148" s="150" t="str">
        <f t="shared" si="171"/>
        <v/>
      </c>
      <c r="AI1148" s="150" t="str">
        <f t="shared" si="166"/>
        <v/>
      </c>
      <c r="AJ1148" s="173">
        <f t="shared" si="167"/>
        <v>0</v>
      </c>
      <c r="AK1148" s="173" t="str">
        <f t="shared" si="168"/>
        <v/>
      </c>
      <c r="AL1148" s="173" t="str">
        <f t="shared" si="169"/>
        <v/>
      </c>
      <c r="AM1148" s="173"/>
      <c r="AN1148" s="173"/>
      <c r="AO1148" s="173"/>
      <c r="AP1148" s="173"/>
      <c r="AQ1148" s="173"/>
      <c r="AR1148" s="173"/>
      <c r="AS1148" s="173"/>
      <c r="AT1148" s="153"/>
      <c r="AU1148" s="154"/>
      <c r="AV1148" s="153"/>
      <c r="AW1148" s="177"/>
      <c r="AX1148" s="178"/>
      <c r="AY1148" s="179"/>
      <c r="AZ1148" s="179"/>
      <c r="BA1148" s="180"/>
      <c r="BB1148" s="180"/>
      <c r="BC1148" s="155"/>
      <c r="BE1148" s="156">
        <v>396</v>
      </c>
      <c r="BF1148" s="181">
        <f t="shared" si="173"/>
        <v>2.5280000000000067</v>
      </c>
      <c r="BG1148" s="182">
        <f t="shared" si="174"/>
        <v>0.92497391972557685</v>
      </c>
      <c r="BH1148" s="183">
        <f t="shared" si="175"/>
        <v>4.8940874588065952E-4</v>
      </c>
      <c r="BI1148" s="184" t="str">
        <f t="shared" si="176"/>
        <v/>
      </c>
      <c r="BJ1148" s="184" t="str">
        <f t="shared" si="172"/>
        <v/>
      </c>
    </row>
    <row r="1149" spans="3:62" ht="20.100000000000001" customHeight="1" x14ac:dyDescent="0.25">
      <c r="C1149" s="12"/>
      <c r="E1149" s="141"/>
      <c r="F1149" s="141"/>
      <c r="P1149" s="156"/>
      <c r="R1149" s="174"/>
      <c r="S1149" s="174"/>
      <c r="W1149" s="175"/>
      <c r="X1149" s="173"/>
      <c r="AC1149" s="156">
        <v>420</v>
      </c>
      <c r="AD1149" s="150">
        <f t="shared" si="163"/>
        <v>-2.3200000000000003</v>
      </c>
      <c r="AE1149" s="174">
        <f t="shared" si="164"/>
        <v>2.7048099546881761E-2</v>
      </c>
      <c r="AF1149" s="174">
        <f t="shared" si="165"/>
        <v>1.0170438668719665E-2</v>
      </c>
      <c r="AG1149" s="150">
        <f t="shared" si="170"/>
        <v>2.7048099546881761E-2</v>
      </c>
      <c r="AH1149" s="150" t="str">
        <f t="shared" si="171"/>
        <v/>
      </c>
      <c r="AI1149" s="150" t="str">
        <f t="shared" si="166"/>
        <v/>
      </c>
      <c r="AJ1149" s="173">
        <f t="shared" si="167"/>
        <v>0</v>
      </c>
      <c r="AK1149" s="173" t="str">
        <f t="shared" si="168"/>
        <v/>
      </c>
      <c r="AL1149" s="173" t="str">
        <f t="shared" si="169"/>
        <v/>
      </c>
      <c r="AM1149" s="173"/>
      <c r="AN1149" s="173"/>
      <c r="AO1149" s="173"/>
      <c r="AP1149" s="173"/>
      <c r="AQ1149" s="173"/>
      <c r="AR1149" s="173"/>
      <c r="AS1149" s="173"/>
      <c r="AT1149" s="153"/>
      <c r="AU1149" s="154"/>
      <c r="AV1149" s="153"/>
      <c r="AW1149" s="177"/>
      <c r="AX1149" s="178"/>
      <c r="AY1149" s="179"/>
      <c r="AZ1149" s="179"/>
      <c r="BA1149" s="180"/>
      <c r="BB1149" s="180"/>
      <c r="BC1149" s="155"/>
      <c r="BE1149" s="156">
        <v>397</v>
      </c>
      <c r="BF1149" s="181">
        <f t="shared" si="173"/>
        <v>2.5344000000000069</v>
      </c>
      <c r="BG1149" s="182">
        <f t="shared" si="174"/>
        <v>0.92448451097969619</v>
      </c>
      <c r="BH1149" s="183">
        <f t="shared" si="175"/>
        <v>4.9093471487238194E-4</v>
      </c>
      <c r="BI1149" s="184" t="str">
        <f t="shared" si="176"/>
        <v/>
      </c>
      <c r="BJ1149" s="184" t="str">
        <f t="shared" si="172"/>
        <v/>
      </c>
    </row>
    <row r="1150" spans="3:62" ht="20.100000000000001" customHeight="1" x14ac:dyDescent="0.25">
      <c r="C1150" s="12"/>
      <c r="E1150" s="141"/>
      <c r="F1150" s="141"/>
      <c r="P1150" s="156"/>
      <c r="R1150" s="174"/>
      <c r="S1150" s="174"/>
      <c r="W1150" s="175"/>
      <c r="X1150" s="173"/>
      <c r="AC1150" s="156">
        <v>421</v>
      </c>
      <c r="AD1150" s="150">
        <f t="shared" si="163"/>
        <v>-2.3159999999999998</v>
      </c>
      <c r="AE1150" s="174">
        <f t="shared" si="164"/>
        <v>2.730005578996984E-2</v>
      </c>
      <c r="AF1150" s="174">
        <f t="shared" si="165"/>
        <v>1.0279134345609018E-2</v>
      </c>
      <c r="AG1150" s="150">
        <f t="shared" si="170"/>
        <v>2.730005578996984E-2</v>
      </c>
      <c r="AH1150" s="150" t="str">
        <f t="shared" si="171"/>
        <v/>
      </c>
      <c r="AI1150" s="150" t="str">
        <f t="shared" si="166"/>
        <v/>
      </c>
      <c r="AJ1150" s="173">
        <f t="shared" si="167"/>
        <v>0</v>
      </c>
      <c r="AK1150" s="173" t="str">
        <f t="shared" si="168"/>
        <v/>
      </c>
      <c r="AL1150" s="173" t="str">
        <f t="shared" si="169"/>
        <v/>
      </c>
      <c r="AM1150" s="173"/>
      <c r="AN1150" s="173"/>
      <c r="AO1150" s="173"/>
      <c r="AP1150" s="173"/>
      <c r="AQ1150" s="173"/>
      <c r="AR1150" s="173"/>
      <c r="AS1150" s="173"/>
      <c r="AT1150" s="153"/>
      <c r="AU1150" s="154"/>
      <c r="AV1150" s="153"/>
      <c r="AW1150" s="177"/>
      <c r="AX1150" s="178"/>
      <c r="AY1150" s="179"/>
      <c r="AZ1150" s="179"/>
      <c r="BA1150" s="180"/>
      <c r="BB1150" s="180"/>
      <c r="BC1150" s="155"/>
      <c r="BE1150" s="156">
        <v>398</v>
      </c>
      <c r="BF1150" s="181">
        <f t="shared" si="173"/>
        <v>2.5408000000000071</v>
      </c>
      <c r="BG1150" s="182">
        <f t="shared" si="174"/>
        <v>0.92399357626482381</v>
      </c>
      <c r="BH1150" s="183">
        <f t="shared" si="175"/>
        <v>4.9245761063854143E-4</v>
      </c>
      <c r="BI1150" s="184" t="str">
        <f t="shared" si="176"/>
        <v/>
      </c>
      <c r="BJ1150" s="184" t="str">
        <f t="shared" si="172"/>
        <v/>
      </c>
    </row>
    <row r="1151" spans="3:62" ht="20.100000000000001" customHeight="1" x14ac:dyDescent="0.25">
      <c r="C1151" s="12"/>
      <c r="E1151" s="141"/>
      <c r="F1151" s="141"/>
      <c r="P1151" s="156"/>
      <c r="R1151" s="174"/>
      <c r="S1151" s="174"/>
      <c r="W1151" s="175"/>
      <c r="X1151" s="173"/>
      <c r="AC1151" s="156">
        <v>422</v>
      </c>
      <c r="AD1151" s="150">
        <f t="shared" si="163"/>
        <v>-2.3120000000000003</v>
      </c>
      <c r="AE1151" s="174">
        <f t="shared" si="164"/>
        <v>2.7553918169013935E-2</v>
      </c>
      <c r="AF1151" s="174">
        <f t="shared" si="165"/>
        <v>1.0388841656554163E-2</v>
      </c>
      <c r="AG1151" s="150">
        <f t="shared" si="170"/>
        <v>2.7553918169013935E-2</v>
      </c>
      <c r="AH1151" s="150" t="str">
        <f t="shared" si="171"/>
        <v/>
      </c>
      <c r="AI1151" s="150" t="str">
        <f t="shared" si="166"/>
        <v/>
      </c>
      <c r="AJ1151" s="173">
        <f t="shared" si="167"/>
        <v>0</v>
      </c>
      <c r="AK1151" s="173" t="str">
        <f t="shared" si="168"/>
        <v/>
      </c>
      <c r="AL1151" s="173" t="str">
        <f t="shared" si="169"/>
        <v/>
      </c>
      <c r="AM1151" s="173"/>
      <c r="AN1151" s="173"/>
      <c r="AO1151" s="173"/>
      <c r="AP1151" s="173"/>
      <c r="AQ1151" s="173"/>
      <c r="AR1151" s="173"/>
      <c r="AS1151" s="173"/>
      <c r="AT1151" s="153"/>
      <c r="AU1151" s="154"/>
      <c r="AV1151" s="153"/>
      <c r="AW1151" s="177"/>
      <c r="AX1151" s="178"/>
      <c r="AY1151" s="179"/>
      <c r="AZ1151" s="179"/>
      <c r="BA1151" s="180"/>
      <c r="BB1151" s="180"/>
      <c r="BC1151" s="155"/>
      <c r="BE1151" s="156">
        <v>399</v>
      </c>
      <c r="BF1151" s="181">
        <f t="shared" si="173"/>
        <v>2.5472000000000072</v>
      </c>
      <c r="BG1151" s="182">
        <f t="shared" si="174"/>
        <v>0.92350111865418527</v>
      </c>
      <c r="BH1151" s="183">
        <f t="shared" si="175"/>
        <v>4.9397741461021383E-4</v>
      </c>
      <c r="BI1151" s="184" t="str">
        <f t="shared" si="176"/>
        <v/>
      </c>
      <c r="BJ1151" s="184" t="str">
        <f t="shared" si="172"/>
        <v/>
      </c>
    </row>
    <row r="1152" spans="3:62" ht="20.100000000000001" customHeight="1" x14ac:dyDescent="0.25">
      <c r="C1152" s="12"/>
      <c r="E1152" s="141"/>
      <c r="F1152" s="141"/>
      <c r="P1152" s="156"/>
      <c r="R1152" s="174"/>
      <c r="S1152" s="174"/>
      <c r="W1152" s="175"/>
      <c r="X1152" s="173"/>
      <c r="AC1152" s="156">
        <v>423</v>
      </c>
      <c r="AD1152" s="150">
        <f t="shared" si="163"/>
        <v>-2.3079999999999998</v>
      </c>
      <c r="AE1152" s="174">
        <f t="shared" si="164"/>
        <v>2.7809696247812415E-2</v>
      </c>
      <c r="AF1152" s="174">
        <f t="shared" si="165"/>
        <v>1.0499568245227629E-2</v>
      </c>
      <c r="AG1152" s="150">
        <f t="shared" si="170"/>
        <v>2.7809696247812415E-2</v>
      </c>
      <c r="AH1152" s="150" t="str">
        <f t="shared" si="171"/>
        <v/>
      </c>
      <c r="AI1152" s="150" t="str">
        <f t="shared" si="166"/>
        <v/>
      </c>
      <c r="AJ1152" s="173">
        <f t="shared" si="167"/>
        <v>0</v>
      </c>
      <c r="AK1152" s="173" t="str">
        <f t="shared" si="168"/>
        <v/>
      </c>
      <c r="AL1152" s="173" t="str">
        <f t="shared" si="169"/>
        <v/>
      </c>
      <c r="AM1152" s="173"/>
      <c r="AN1152" s="173"/>
      <c r="AO1152" s="173"/>
      <c r="AP1152" s="173"/>
      <c r="AQ1152" s="173"/>
      <c r="AR1152" s="173"/>
      <c r="AS1152" s="173"/>
      <c r="AT1152" s="153"/>
      <c r="AU1152" s="154"/>
      <c r="AV1152" s="153"/>
      <c r="AW1152" s="177"/>
      <c r="AX1152" s="178"/>
      <c r="AY1152" s="179"/>
      <c r="AZ1152" s="179"/>
      <c r="BA1152" s="180"/>
      <c r="BB1152" s="180"/>
      <c r="BC1152" s="155"/>
      <c r="BE1152" s="156">
        <v>400</v>
      </c>
      <c r="BF1152" s="181">
        <f t="shared" si="173"/>
        <v>2.5536000000000074</v>
      </c>
      <c r="BG1152" s="182">
        <f t="shared" si="174"/>
        <v>0.92300714123957506</v>
      </c>
      <c r="BH1152" s="183">
        <f t="shared" si="175"/>
        <v>4.9549410837546048E-4</v>
      </c>
      <c r="BI1152" s="184" t="str">
        <f t="shared" si="176"/>
        <v/>
      </c>
      <c r="BJ1152" s="184" t="str">
        <f t="shared" si="172"/>
        <v/>
      </c>
    </row>
    <row r="1153" spans="3:62" ht="20.100000000000001" customHeight="1" x14ac:dyDescent="0.25">
      <c r="C1153" s="12"/>
      <c r="E1153" s="141"/>
      <c r="F1153" s="141"/>
      <c r="P1153" s="156"/>
      <c r="R1153" s="174"/>
      <c r="S1153" s="174"/>
      <c r="W1153" s="175"/>
      <c r="X1153" s="173"/>
      <c r="AC1153" s="156">
        <v>424</v>
      </c>
      <c r="AD1153" s="150">
        <f t="shared" si="163"/>
        <v>-2.3040000000000003</v>
      </c>
      <c r="AE1153" s="174">
        <f t="shared" si="164"/>
        <v>2.8067399586640077E-2</v>
      </c>
      <c r="AF1153" s="174">
        <f t="shared" si="165"/>
        <v>1.0611321793550222E-2</v>
      </c>
      <c r="AG1153" s="150">
        <f t="shared" si="170"/>
        <v>2.8067399586640077E-2</v>
      </c>
      <c r="AH1153" s="150" t="str">
        <f t="shared" si="171"/>
        <v/>
      </c>
      <c r="AI1153" s="150" t="str">
        <f t="shared" si="166"/>
        <v/>
      </c>
      <c r="AJ1153" s="173">
        <f t="shared" si="167"/>
        <v>0</v>
      </c>
      <c r="AK1153" s="173" t="str">
        <f t="shared" si="168"/>
        <v/>
      </c>
      <c r="AL1153" s="173" t="str">
        <f t="shared" si="169"/>
        <v/>
      </c>
      <c r="AM1153" s="173"/>
      <c r="AN1153" s="173"/>
      <c r="AO1153" s="173"/>
      <c r="AP1153" s="173"/>
      <c r="AQ1153" s="173"/>
      <c r="AR1153" s="173"/>
      <c r="AS1153" s="173"/>
      <c r="AT1153" s="153"/>
      <c r="AU1153" s="154"/>
      <c r="AV1153" s="153"/>
      <c r="AW1153" s="177"/>
      <c r="AX1153" s="178"/>
      <c r="AY1153" s="179"/>
      <c r="AZ1153" s="179"/>
      <c r="BA1153" s="180"/>
      <c r="BB1153" s="180"/>
      <c r="BC1153" s="155"/>
      <c r="BE1153" s="156">
        <v>401</v>
      </c>
      <c r="BF1153" s="181">
        <f t="shared" si="173"/>
        <v>2.5600000000000076</v>
      </c>
      <c r="BG1153" s="182">
        <f t="shared" si="174"/>
        <v>0.9225116471311996</v>
      </c>
      <c r="BH1153" s="183">
        <f t="shared" si="175"/>
        <v>4.9700767367999443E-4</v>
      </c>
      <c r="BI1153" s="184" t="str">
        <f t="shared" si="176"/>
        <v/>
      </c>
      <c r="BJ1153" s="184" t="str">
        <f t="shared" si="172"/>
        <v/>
      </c>
    </row>
    <row r="1154" spans="3:62" ht="20.100000000000001" customHeight="1" x14ac:dyDescent="0.25">
      <c r="C1154" s="12"/>
      <c r="E1154" s="141"/>
      <c r="F1154" s="141"/>
      <c r="P1154" s="156"/>
      <c r="R1154" s="174"/>
      <c r="S1154" s="174"/>
      <c r="W1154" s="175"/>
      <c r="X1154" s="173"/>
      <c r="AC1154" s="156">
        <v>425</v>
      </c>
      <c r="AD1154" s="150">
        <f t="shared" si="163"/>
        <v>-2.2999999999999998</v>
      </c>
      <c r="AE1154" s="174">
        <f t="shared" si="164"/>
        <v>2.8327037741601186E-2</v>
      </c>
      <c r="AF1154" s="174">
        <f t="shared" si="165"/>
        <v>1.0724110021675811E-2</v>
      </c>
      <c r="AG1154" s="150">
        <f t="shared" si="170"/>
        <v>2.8327037741601186E-2</v>
      </c>
      <c r="AH1154" s="150" t="str">
        <f t="shared" si="171"/>
        <v/>
      </c>
      <c r="AI1154" s="150" t="str">
        <f t="shared" si="166"/>
        <v/>
      </c>
      <c r="AJ1154" s="173">
        <f t="shared" si="167"/>
        <v>0</v>
      </c>
      <c r="AK1154" s="173" t="str">
        <f t="shared" si="168"/>
        <v/>
      </c>
      <c r="AL1154" s="173" t="str">
        <f t="shared" si="169"/>
        <v/>
      </c>
      <c r="AM1154" s="173"/>
      <c r="AN1154" s="173"/>
      <c r="AO1154" s="173"/>
      <c r="AP1154" s="173"/>
      <c r="AQ1154" s="173"/>
      <c r="AR1154" s="173"/>
      <c r="AS1154" s="173"/>
      <c r="AT1154" s="153"/>
      <c r="AU1154" s="154"/>
      <c r="AV1154" s="153"/>
      <c r="AW1154" s="177"/>
      <c r="AX1154" s="178"/>
      <c r="AY1154" s="179"/>
      <c r="AZ1154" s="179"/>
      <c r="BA1154" s="180"/>
      <c r="BB1154" s="180"/>
      <c r="BC1154" s="155"/>
      <c r="BE1154" s="156">
        <v>402</v>
      </c>
      <c r="BF1154" s="181">
        <f t="shared" si="173"/>
        <v>2.5664000000000078</v>
      </c>
      <c r="BG1154" s="182">
        <f t="shared" si="174"/>
        <v>0.9220146394575196</v>
      </c>
      <c r="BH1154" s="183">
        <f t="shared" si="175"/>
        <v>4.9851809242407175E-4</v>
      </c>
      <c r="BI1154" s="184" t="str">
        <f t="shared" si="176"/>
        <v/>
      </c>
      <c r="BJ1154" s="184" t="str">
        <f t="shared" si="172"/>
        <v/>
      </c>
    </row>
    <row r="1155" spans="3:62" ht="20.100000000000001" customHeight="1" x14ac:dyDescent="0.25">
      <c r="C1155" s="12"/>
      <c r="E1155" s="141"/>
      <c r="F1155" s="141"/>
      <c r="P1155" s="156"/>
      <c r="R1155" s="174"/>
      <c r="S1155" s="174"/>
      <c r="W1155" s="175"/>
      <c r="X1155" s="173"/>
      <c r="AC1155" s="156">
        <v>426</v>
      </c>
      <c r="AD1155" s="150">
        <f t="shared" si="163"/>
        <v>-2.2960000000000003</v>
      </c>
      <c r="AE1155" s="174">
        <f t="shared" si="164"/>
        <v>2.8588620263976003E-2</v>
      </c>
      <c r="AF1155" s="174">
        <f t="shared" si="165"/>
        <v>1.0837940687973157E-2</v>
      </c>
      <c r="AG1155" s="150">
        <f t="shared" si="170"/>
        <v>2.8588620263976003E-2</v>
      </c>
      <c r="AH1155" s="150" t="str">
        <f t="shared" si="171"/>
        <v/>
      </c>
      <c r="AI1155" s="150" t="str">
        <f t="shared" si="166"/>
        <v/>
      </c>
      <c r="AJ1155" s="173">
        <f t="shared" si="167"/>
        <v>0</v>
      </c>
      <c r="AK1155" s="173" t="str">
        <f t="shared" si="168"/>
        <v/>
      </c>
      <c r="AL1155" s="173" t="str">
        <f t="shared" si="169"/>
        <v/>
      </c>
      <c r="AM1155" s="173"/>
      <c r="AN1155" s="173"/>
      <c r="AO1155" s="173"/>
      <c r="AP1155" s="173"/>
      <c r="AQ1155" s="173"/>
      <c r="AR1155" s="173"/>
      <c r="AS1155" s="173"/>
      <c r="AT1155" s="153"/>
      <c r="AU1155" s="154"/>
      <c r="AV1155" s="153"/>
      <c r="AW1155" s="177"/>
      <c r="AX1155" s="178"/>
      <c r="AY1155" s="179"/>
      <c r="AZ1155" s="179"/>
      <c r="BA1155" s="180"/>
      <c r="BB1155" s="180"/>
      <c r="BC1155" s="155"/>
      <c r="BE1155" s="156">
        <v>403</v>
      </c>
      <c r="BF1155" s="181">
        <f t="shared" si="173"/>
        <v>2.572800000000008</v>
      </c>
      <c r="BG1155" s="182">
        <f t="shared" si="174"/>
        <v>0.92151612136509553</v>
      </c>
      <c r="BH1155" s="183">
        <f t="shared" si="175"/>
        <v>5.0002534666493403E-4</v>
      </c>
      <c r="BI1155" s="184" t="str">
        <f t="shared" si="176"/>
        <v/>
      </c>
      <c r="BJ1155" s="184" t="str">
        <f t="shared" si="172"/>
        <v/>
      </c>
    </row>
    <row r="1156" spans="3:62" ht="20.100000000000001" customHeight="1" x14ac:dyDescent="0.25">
      <c r="C1156" s="12"/>
      <c r="E1156" s="141"/>
      <c r="F1156" s="141"/>
      <c r="P1156" s="156"/>
      <c r="R1156" s="174"/>
      <c r="S1156" s="174"/>
      <c r="W1156" s="175"/>
      <c r="X1156" s="173"/>
      <c r="AC1156" s="156">
        <v>427</v>
      </c>
      <c r="AD1156" s="150">
        <f t="shared" si="163"/>
        <v>-2.2919999999999998</v>
      </c>
      <c r="AE1156" s="174">
        <f t="shared" si="164"/>
        <v>2.8852156699562519E-2</v>
      </c>
      <c r="AF1156" s="174">
        <f t="shared" si="165"/>
        <v>1.0952821589005502E-2</v>
      </c>
      <c r="AG1156" s="150">
        <f t="shared" si="170"/>
        <v>2.8852156699562519E-2</v>
      </c>
      <c r="AH1156" s="150" t="str">
        <f t="shared" si="171"/>
        <v/>
      </c>
      <c r="AI1156" s="150" t="str">
        <f t="shared" si="166"/>
        <v/>
      </c>
      <c r="AJ1156" s="173">
        <f t="shared" si="167"/>
        <v>0</v>
      </c>
      <c r="AK1156" s="173" t="str">
        <f t="shared" si="168"/>
        <v/>
      </c>
      <c r="AL1156" s="173" t="str">
        <f t="shared" si="169"/>
        <v/>
      </c>
      <c r="AM1156" s="173"/>
      <c r="AN1156" s="173"/>
      <c r="AO1156" s="173"/>
      <c r="AP1156" s="173"/>
      <c r="AQ1156" s="173"/>
      <c r="AR1156" s="173"/>
      <c r="AS1156" s="173"/>
      <c r="AT1156" s="153"/>
      <c r="AU1156" s="154"/>
      <c r="AV1156" s="153"/>
      <c r="AW1156" s="177"/>
      <c r="AX1156" s="178"/>
      <c r="AY1156" s="179"/>
      <c r="AZ1156" s="179"/>
      <c r="BA1156" s="180"/>
      <c r="BB1156" s="180"/>
      <c r="BC1156" s="155"/>
      <c r="BE1156" s="156">
        <v>404</v>
      </c>
      <c r="BF1156" s="181">
        <f t="shared" si="173"/>
        <v>2.5792000000000082</v>
      </c>
      <c r="BG1156" s="182">
        <f t="shared" si="174"/>
        <v>0.9210160960184306</v>
      </c>
      <c r="BH1156" s="183">
        <f t="shared" si="175"/>
        <v>5.0152941861414391E-4</v>
      </c>
      <c r="BI1156" s="184" t="str">
        <f t="shared" si="176"/>
        <v/>
      </c>
      <c r="BJ1156" s="184" t="str">
        <f t="shared" si="172"/>
        <v/>
      </c>
    </row>
    <row r="1157" spans="3:62" ht="20.100000000000001" customHeight="1" x14ac:dyDescent="0.25">
      <c r="C1157" s="12"/>
      <c r="E1157" s="141"/>
      <c r="F1157" s="141"/>
      <c r="P1157" s="156"/>
      <c r="R1157" s="174"/>
      <c r="S1157" s="174"/>
      <c r="W1157" s="175"/>
      <c r="X1157" s="173"/>
      <c r="AC1157" s="156">
        <v>428</v>
      </c>
      <c r="AD1157" s="150">
        <f t="shared" si="163"/>
        <v>-2.2880000000000003</v>
      </c>
      <c r="AE1157" s="174">
        <f t="shared" si="164"/>
        <v>2.9117656588011548E-2</v>
      </c>
      <c r="AF1157" s="174">
        <f t="shared" si="165"/>
        <v>1.1068760559507113E-2</v>
      </c>
      <c r="AG1157" s="150">
        <f t="shared" si="170"/>
        <v>2.9117656588011548E-2</v>
      </c>
      <c r="AH1157" s="150" t="str">
        <f t="shared" si="171"/>
        <v/>
      </c>
      <c r="AI1157" s="150" t="str">
        <f t="shared" si="166"/>
        <v/>
      </c>
      <c r="AJ1157" s="173">
        <f t="shared" si="167"/>
        <v>0</v>
      </c>
      <c r="AK1157" s="173" t="str">
        <f t="shared" si="168"/>
        <v/>
      </c>
      <c r="AL1157" s="173" t="str">
        <f t="shared" si="169"/>
        <v/>
      </c>
      <c r="AM1157" s="173"/>
      <c r="AN1157" s="173"/>
      <c r="AO1157" s="173"/>
      <c r="AP1157" s="173"/>
      <c r="AQ1157" s="173"/>
      <c r="AR1157" s="173"/>
      <c r="AS1157" s="173"/>
      <c r="AT1157" s="153"/>
      <c r="AU1157" s="154"/>
      <c r="AV1157" s="153"/>
      <c r="AW1157" s="177"/>
      <c r="AX1157" s="178"/>
      <c r="AY1157" s="179"/>
      <c r="AZ1157" s="179"/>
      <c r="BA1157" s="180"/>
      <c r="BB1157" s="180"/>
      <c r="BC1157" s="155"/>
      <c r="BE1157" s="156">
        <v>405</v>
      </c>
      <c r="BF1157" s="181">
        <f t="shared" si="173"/>
        <v>2.5856000000000083</v>
      </c>
      <c r="BG1157" s="182">
        <f t="shared" si="174"/>
        <v>0.92051456659981645</v>
      </c>
      <c r="BH1157" s="183">
        <f t="shared" si="175"/>
        <v>5.0303029063791804E-4</v>
      </c>
      <c r="BI1157" s="184" t="str">
        <f t="shared" si="176"/>
        <v/>
      </c>
      <c r="BJ1157" s="184" t="str">
        <f t="shared" si="172"/>
        <v/>
      </c>
    </row>
    <row r="1158" spans="3:62" ht="20.100000000000001" customHeight="1" x14ac:dyDescent="0.25">
      <c r="C1158" s="12"/>
      <c r="E1158" s="141"/>
      <c r="F1158" s="141"/>
      <c r="P1158" s="156"/>
      <c r="R1158" s="174"/>
      <c r="S1158" s="174"/>
      <c r="W1158" s="175"/>
      <c r="X1158" s="173"/>
      <c r="AC1158" s="156">
        <v>429</v>
      </c>
      <c r="AD1158" s="150">
        <f t="shared" si="163"/>
        <v>-2.2839999999999998</v>
      </c>
      <c r="AE1158" s="174">
        <f t="shared" si="164"/>
        <v>2.9385129462157305E-2</v>
      </c>
      <c r="AF1158" s="174">
        <f t="shared" si="165"/>
        <v>1.1185765472357525E-2</v>
      </c>
      <c r="AG1158" s="150">
        <f t="shared" si="170"/>
        <v>2.9385129462157305E-2</v>
      </c>
      <c r="AH1158" s="150" t="str">
        <f t="shared" si="171"/>
        <v/>
      </c>
      <c r="AI1158" s="150" t="str">
        <f t="shared" si="166"/>
        <v/>
      </c>
      <c r="AJ1158" s="173">
        <f t="shared" si="167"/>
        <v>0</v>
      </c>
      <c r="AK1158" s="173" t="str">
        <f t="shared" si="168"/>
        <v/>
      </c>
      <c r="AL1158" s="173" t="str">
        <f t="shared" si="169"/>
        <v/>
      </c>
      <c r="AM1158" s="173"/>
      <c r="AN1158" s="173"/>
      <c r="AO1158" s="173"/>
      <c r="AP1158" s="173"/>
      <c r="AQ1158" s="173"/>
      <c r="AR1158" s="173"/>
      <c r="AS1158" s="173"/>
      <c r="AT1158" s="153"/>
      <c r="AU1158" s="154"/>
      <c r="AV1158" s="153"/>
      <c r="AW1158" s="177"/>
      <c r="AX1158" s="178"/>
      <c r="AY1158" s="179"/>
      <c r="AZ1158" s="179"/>
      <c r="BA1158" s="180"/>
      <c r="BB1158" s="180"/>
      <c r="BC1158" s="155"/>
      <c r="BE1158" s="156">
        <v>406</v>
      </c>
      <c r="BF1158" s="181">
        <f t="shared" si="173"/>
        <v>2.5920000000000085</v>
      </c>
      <c r="BG1158" s="182">
        <f t="shared" si="174"/>
        <v>0.92001153630917853</v>
      </c>
      <c r="BH1158" s="183">
        <f t="shared" si="175"/>
        <v>5.045279452566831E-4</v>
      </c>
      <c r="BI1158" s="184" t="str">
        <f t="shared" si="176"/>
        <v/>
      </c>
      <c r="BJ1158" s="184" t="str">
        <f t="shared" si="172"/>
        <v/>
      </c>
    </row>
    <row r="1159" spans="3:62" ht="20.100000000000001" customHeight="1" x14ac:dyDescent="0.25">
      <c r="C1159" s="12"/>
      <c r="E1159" s="141"/>
      <c r="F1159" s="141"/>
      <c r="P1159" s="156"/>
      <c r="R1159" s="174"/>
      <c r="S1159" s="174"/>
      <c r="W1159" s="175"/>
      <c r="X1159" s="173"/>
      <c r="AC1159" s="156">
        <v>430</v>
      </c>
      <c r="AD1159" s="150">
        <f t="shared" si="163"/>
        <v>-2.2800000000000002</v>
      </c>
      <c r="AE1159" s="174">
        <f t="shared" si="164"/>
        <v>2.965458484734125E-2</v>
      </c>
      <c r="AF1159" s="174">
        <f t="shared" si="165"/>
        <v>1.1303844238552777E-2</v>
      </c>
      <c r="AG1159" s="150">
        <f t="shared" si="170"/>
        <v>2.965458484734125E-2</v>
      </c>
      <c r="AH1159" s="150" t="str">
        <f t="shared" si="171"/>
        <v/>
      </c>
      <c r="AI1159" s="150" t="str">
        <f t="shared" si="166"/>
        <v/>
      </c>
      <c r="AJ1159" s="173">
        <f t="shared" si="167"/>
        <v>0</v>
      </c>
      <c r="AK1159" s="173" t="str">
        <f t="shared" si="168"/>
        <v/>
      </c>
      <c r="AL1159" s="173" t="str">
        <f t="shared" si="169"/>
        <v/>
      </c>
      <c r="AM1159" s="173"/>
      <c r="AN1159" s="173"/>
      <c r="AO1159" s="173"/>
      <c r="AP1159" s="173"/>
      <c r="AQ1159" s="173"/>
      <c r="AR1159" s="173"/>
      <c r="AS1159" s="173"/>
      <c r="AT1159" s="153"/>
      <c r="AU1159" s="154"/>
      <c r="AV1159" s="153"/>
      <c r="AW1159" s="177"/>
      <c r="AX1159" s="178"/>
      <c r="AY1159" s="179"/>
      <c r="AZ1159" s="179"/>
      <c r="BA1159" s="180"/>
      <c r="BB1159" s="180"/>
      <c r="BC1159" s="155"/>
      <c r="BE1159" s="156">
        <v>407</v>
      </c>
      <c r="BF1159" s="181">
        <f t="shared" si="173"/>
        <v>2.5984000000000087</v>
      </c>
      <c r="BG1159" s="182">
        <f t="shared" si="174"/>
        <v>0.91950700836392185</v>
      </c>
      <c r="BH1159" s="183">
        <f t="shared" si="175"/>
        <v>5.0602236514452059E-4</v>
      </c>
      <c r="BI1159" s="184" t="str">
        <f t="shared" si="176"/>
        <v/>
      </c>
      <c r="BJ1159" s="184" t="str">
        <f t="shared" si="172"/>
        <v/>
      </c>
    </row>
    <row r="1160" spans="3:62" ht="20.100000000000001" customHeight="1" x14ac:dyDescent="0.25">
      <c r="C1160" s="12"/>
      <c r="E1160" s="141"/>
      <c r="F1160" s="141"/>
      <c r="P1160" s="156"/>
      <c r="R1160" s="174"/>
      <c r="S1160" s="174"/>
      <c r="W1160" s="175"/>
      <c r="X1160" s="173"/>
      <c r="AC1160" s="156">
        <v>431</v>
      </c>
      <c r="AD1160" s="150">
        <f t="shared" si="163"/>
        <v>-2.2759999999999998</v>
      </c>
      <c r="AE1160" s="174">
        <f t="shared" si="164"/>
        <v>2.9926032260731296E-2</v>
      </c>
      <c r="AF1160" s="174">
        <f t="shared" si="165"/>
        <v>1.1423004807174258E-2</v>
      </c>
      <c r="AG1160" s="150">
        <f t="shared" si="170"/>
        <v>2.9926032260731296E-2</v>
      </c>
      <c r="AH1160" s="150" t="str">
        <f t="shared" si="171"/>
        <v/>
      </c>
      <c r="AI1160" s="150" t="str">
        <f t="shared" si="166"/>
        <v/>
      </c>
      <c r="AJ1160" s="173">
        <f t="shared" si="167"/>
        <v>0</v>
      </c>
      <c r="AK1160" s="173" t="str">
        <f t="shared" si="168"/>
        <v/>
      </c>
      <c r="AL1160" s="173" t="str">
        <f t="shared" si="169"/>
        <v/>
      </c>
      <c r="AM1160" s="173"/>
      <c r="AN1160" s="173"/>
      <c r="AO1160" s="173"/>
      <c r="AP1160" s="173"/>
      <c r="AQ1160" s="173"/>
      <c r="AR1160" s="173"/>
      <c r="AS1160" s="173"/>
      <c r="AT1160" s="153"/>
      <c r="AU1160" s="154"/>
      <c r="AV1160" s="153"/>
      <c r="AW1160" s="177"/>
      <c r="AX1160" s="178"/>
      <c r="AY1160" s="179"/>
      <c r="AZ1160" s="179"/>
      <c r="BA1160" s="180"/>
      <c r="BB1160" s="180"/>
      <c r="BC1160" s="155"/>
      <c r="BE1160" s="156">
        <v>408</v>
      </c>
      <c r="BF1160" s="181">
        <f t="shared" si="173"/>
        <v>2.6048000000000089</v>
      </c>
      <c r="BG1160" s="182">
        <f t="shared" si="174"/>
        <v>0.91900098599877733</v>
      </c>
      <c r="BH1160" s="183">
        <f t="shared" si="175"/>
        <v>5.0751353312838976E-4</v>
      </c>
      <c r="BI1160" s="184" t="str">
        <f t="shared" si="176"/>
        <v/>
      </c>
      <c r="BJ1160" s="184" t="str">
        <f t="shared" si="172"/>
        <v/>
      </c>
    </row>
    <row r="1161" spans="3:62" ht="20.100000000000001" customHeight="1" x14ac:dyDescent="0.25">
      <c r="C1161" s="12"/>
      <c r="E1161" s="141"/>
      <c r="F1161" s="141"/>
      <c r="P1161" s="156"/>
      <c r="R1161" s="174"/>
      <c r="S1161" s="174"/>
      <c r="W1161" s="175"/>
      <c r="X1161" s="173"/>
      <c r="AC1161" s="156">
        <v>432</v>
      </c>
      <c r="AD1161" s="150">
        <f t="shared" si="163"/>
        <v>-2.2720000000000002</v>
      </c>
      <c r="AE1161" s="174">
        <f t="shared" si="164"/>
        <v>3.0199481210634573E-2</v>
      </c>
      <c r="AF1161" s="174">
        <f t="shared" si="165"/>
        <v>1.1543255165354401E-2</v>
      </c>
      <c r="AG1161" s="150">
        <f t="shared" si="170"/>
        <v>3.0199481210634573E-2</v>
      </c>
      <c r="AH1161" s="150" t="str">
        <f t="shared" si="171"/>
        <v/>
      </c>
      <c r="AI1161" s="150" t="str">
        <f t="shared" si="166"/>
        <v/>
      </c>
      <c r="AJ1161" s="173">
        <f t="shared" si="167"/>
        <v>0</v>
      </c>
      <c r="AK1161" s="173" t="str">
        <f t="shared" si="168"/>
        <v/>
      </c>
      <c r="AL1161" s="173" t="str">
        <f t="shared" si="169"/>
        <v/>
      </c>
      <c r="AM1161" s="173"/>
      <c r="AN1161" s="173"/>
      <c r="AO1161" s="173"/>
      <c r="AP1161" s="173"/>
      <c r="AQ1161" s="173"/>
      <c r="AR1161" s="173"/>
      <c r="AS1161" s="173"/>
      <c r="AT1161" s="153"/>
      <c r="AU1161" s="154"/>
      <c r="AV1161" s="153"/>
      <c r="AW1161" s="177"/>
      <c r="AX1161" s="178"/>
      <c r="AY1161" s="179"/>
      <c r="AZ1161" s="179"/>
      <c r="BA1161" s="180"/>
      <c r="BB1161" s="180"/>
      <c r="BC1161" s="155"/>
      <c r="BE1161" s="156">
        <v>409</v>
      </c>
      <c r="BF1161" s="181">
        <f t="shared" si="173"/>
        <v>2.6112000000000091</v>
      </c>
      <c r="BG1161" s="182">
        <f t="shared" si="174"/>
        <v>0.91849347246564894</v>
      </c>
      <c r="BH1161" s="183">
        <f t="shared" si="175"/>
        <v>5.0900143218757243E-4</v>
      </c>
      <c r="BI1161" s="184" t="str">
        <f t="shared" si="176"/>
        <v/>
      </c>
      <c r="BJ1161" s="184" t="str">
        <f t="shared" si="172"/>
        <v/>
      </c>
    </row>
    <row r="1162" spans="3:62" ht="20.100000000000001" customHeight="1" x14ac:dyDescent="0.25">
      <c r="C1162" s="12"/>
      <c r="E1162" s="141"/>
      <c r="F1162" s="141"/>
      <c r="P1162" s="156"/>
      <c r="R1162" s="174"/>
      <c r="S1162" s="174"/>
      <c r="W1162" s="175"/>
      <c r="X1162" s="173"/>
      <c r="AC1162" s="156">
        <v>433</v>
      </c>
      <c r="AD1162" s="150">
        <f t="shared" si="163"/>
        <v>-2.2679999999999998</v>
      </c>
      <c r="AE1162" s="174">
        <f t="shared" si="164"/>
        <v>3.0474941195805429E-2</v>
      </c>
      <c r="AF1162" s="174">
        <f t="shared" si="165"/>
        <v>1.166460333824015E-2</v>
      </c>
      <c r="AG1162" s="150">
        <f t="shared" si="170"/>
        <v>3.0474941195805429E-2</v>
      </c>
      <c r="AH1162" s="150" t="str">
        <f t="shared" si="171"/>
        <v/>
      </c>
      <c r="AI1162" s="150" t="str">
        <f t="shared" si="166"/>
        <v/>
      </c>
      <c r="AJ1162" s="173">
        <f t="shared" si="167"/>
        <v>0</v>
      </c>
      <c r="AK1162" s="173" t="str">
        <f t="shared" si="168"/>
        <v/>
      </c>
      <c r="AL1162" s="173" t="str">
        <f t="shared" si="169"/>
        <v/>
      </c>
      <c r="AM1162" s="173"/>
      <c r="AN1162" s="173"/>
      <c r="AO1162" s="173"/>
      <c r="AP1162" s="173"/>
      <c r="AQ1162" s="173"/>
      <c r="AR1162" s="173"/>
      <c r="AS1162" s="173"/>
      <c r="AT1162" s="153"/>
      <c r="AU1162" s="154"/>
      <c r="AV1162" s="153"/>
      <c r="AW1162" s="177"/>
      <c r="AX1162" s="178"/>
      <c r="AY1162" s="179"/>
      <c r="AZ1162" s="179"/>
      <c r="BA1162" s="180"/>
      <c r="BB1162" s="180"/>
      <c r="BC1162" s="155"/>
      <c r="BE1162" s="156">
        <v>410</v>
      </c>
      <c r="BF1162" s="181">
        <f t="shared" si="173"/>
        <v>2.6176000000000093</v>
      </c>
      <c r="BG1162" s="182">
        <f t="shared" si="174"/>
        <v>0.91798447103346137</v>
      </c>
      <c r="BH1162" s="183">
        <f t="shared" si="175"/>
        <v>5.1048604545389509E-4</v>
      </c>
      <c r="BI1162" s="184" t="str">
        <f t="shared" si="176"/>
        <v/>
      </c>
      <c r="BJ1162" s="184" t="str">
        <f t="shared" si="172"/>
        <v/>
      </c>
    </row>
    <row r="1163" spans="3:62" ht="20.100000000000001" customHeight="1" x14ac:dyDescent="0.25">
      <c r="C1163" s="12"/>
      <c r="E1163" s="141"/>
      <c r="F1163" s="141"/>
      <c r="P1163" s="156"/>
      <c r="R1163" s="174"/>
      <c r="S1163" s="174"/>
      <c r="W1163" s="175"/>
      <c r="X1163" s="173"/>
      <c r="AC1163" s="156">
        <v>434</v>
      </c>
      <c r="AD1163" s="150">
        <f t="shared" si="163"/>
        <v>-2.2640000000000002</v>
      </c>
      <c r="AE1163" s="174">
        <f t="shared" si="164"/>
        <v>3.0752421704747027E-2</v>
      </c>
      <c r="AF1163" s="174">
        <f t="shared" si="165"/>
        <v>1.1787057388953028E-2</v>
      </c>
      <c r="AG1163" s="150">
        <f t="shared" si="170"/>
        <v>3.0752421704747027E-2</v>
      </c>
      <c r="AH1163" s="150" t="str">
        <f t="shared" si="171"/>
        <v/>
      </c>
      <c r="AI1163" s="150" t="str">
        <f t="shared" si="166"/>
        <v/>
      </c>
      <c r="AJ1163" s="173">
        <f t="shared" si="167"/>
        <v>0</v>
      </c>
      <c r="AK1163" s="173" t="str">
        <f t="shared" si="168"/>
        <v/>
      </c>
      <c r="AL1163" s="173" t="str">
        <f t="shared" si="169"/>
        <v/>
      </c>
      <c r="AM1163" s="173"/>
      <c r="AN1163" s="173"/>
      <c r="AO1163" s="173"/>
      <c r="AP1163" s="173"/>
      <c r="AQ1163" s="173"/>
      <c r="AR1163" s="173"/>
      <c r="AS1163" s="173"/>
      <c r="AT1163" s="153"/>
      <c r="AU1163" s="154"/>
      <c r="AV1163" s="153"/>
      <c r="AW1163" s="177"/>
      <c r="AX1163" s="178"/>
      <c r="AY1163" s="179"/>
      <c r="AZ1163" s="179"/>
      <c r="BA1163" s="180"/>
      <c r="BB1163" s="180"/>
      <c r="BC1163" s="155"/>
      <c r="BE1163" s="156">
        <v>411</v>
      </c>
      <c r="BF1163" s="181">
        <f t="shared" si="173"/>
        <v>2.6240000000000094</v>
      </c>
      <c r="BG1163" s="182">
        <f t="shared" si="174"/>
        <v>0.91747398498800747</v>
      </c>
      <c r="BH1163" s="183">
        <f t="shared" si="175"/>
        <v>5.1196735621028555E-4</v>
      </c>
      <c r="BI1163" s="184" t="str">
        <f t="shared" si="176"/>
        <v/>
      </c>
      <c r="BJ1163" s="184" t="str">
        <f t="shared" si="172"/>
        <v/>
      </c>
    </row>
    <row r="1164" spans="3:62" ht="20.100000000000001" customHeight="1" x14ac:dyDescent="0.25">
      <c r="C1164" s="12"/>
      <c r="E1164" s="141"/>
      <c r="F1164" s="141"/>
      <c r="P1164" s="156"/>
      <c r="R1164" s="174"/>
      <c r="S1164" s="174"/>
      <c r="W1164" s="175"/>
      <c r="X1164" s="173"/>
      <c r="AC1164" s="156">
        <v>435</v>
      </c>
      <c r="AD1164" s="150">
        <f t="shared" si="163"/>
        <v>-2.2599999999999998</v>
      </c>
      <c r="AE1164" s="174">
        <f t="shared" si="164"/>
        <v>3.103193221500827E-2</v>
      </c>
      <c r="AF1164" s="174">
        <f t="shared" si="165"/>
        <v>1.1910625418547064E-2</v>
      </c>
      <c r="AG1164" s="150">
        <f t="shared" si="170"/>
        <v>3.103193221500827E-2</v>
      </c>
      <c r="AH1164" s="150" t="str">
        <f t="shared" si="171"/>
        <v/>
      </c>
      <c r="AI1164" s="150" t="str">
        <f t="shared" si="166"/>
        <v/>
      </c>
      <c r="AJ1164" s="173">
        <f t="shared" si="167"/>
        <v>0</v>
      </c>
      <c r="AK1164" s="173" t="str">
        <f t="shared" si="168"/>
        <v/>
      </c>
      <c r="AL1164" s="173" t="str">
        <f t="shared" si="169"/>
        <v/>
      </c>
      <c r="AM1164" s="173"/>
      <c r="AN1164" s="173"/>
      <c r="AO1164" s="173"/>
      <c r="AP1164" s="173"/>
      <c r="AQ1164" s="173"/>
      <c r="AR1164" s="173"/>
      <c r="AS1164" s="173"/>
      <c r="AT1164" s="153"/>
      <c r="AU1164" s="154"/>
      <c r="AV1164" s="153"/>
      <c r="AW1164" s="177"/>
      <c r="AX1164" s="178"/>
      <c r="AY1164" s="179"/>
      <c r="AZ1164" s="179"/>
      <c r="BA1164" s="180"/>
      <c r="BB1164" s="180"/>
      <c r="BC1164" s="155"/>
      <c r="BE1164" s="156">
        <v>412</v>
      </c>
      <c r="BF1164" s="181">
        <f t="shared" si="173"/>
        <v>2.6304000000000096</v>
      </c>
      <c r="BG1164" s="182">
        <f t="shared" si="174"/>
        <v>0.91696201763179719</v>
      </c>
      <c r="BH1164" s="183">
        <f t="shared" si="175"/>
        <v>5.1344534789099505E-4</v>
      </c>
      <c r="BI1164" s="184" t="str">
        <f t="shared" si="176"/>
        <v/>
      </c>
      <c r="BJ1164" s="184" t="str">
        <f t="shared" si="172"/>
        <v/>
      </c>
    </row>
    <row r="1165" spans="3:62" ht="20.100000000000001" customHeight="1" x14ac:dyDescent="0.25">
      <c r="C1165" s="12"/>
      <c r="E1165" s="141"/>
      <c r="F1165" s="141"/>
      <c r="P1165" s="156"/>
      <c r="R1165" s="174"/>
      <c r="S1165" s="174"/>
      <c r="W1165" s="175"/>
      <c r="X1165" s="173"/>
      <c r="AC1165" s="156">
        <v>436</v>
      </c>
      <c r="AD1165" s="150">
        <f t="shared" si="163"/>
        <v>-2.2560000000000002</v>
      </c>
      <c r="AE1165" s="174">
        <f t="shared" si="164"/>
        <v>3.1313482192474262E-2</v>
      </c>
      <c r="AF1165" s="174">
        <f t="shared" si="165"/>
        <v>1.2035315565963246E-2</v>
      </c>
      <c r="AG1165" s="150">
        <f t="shared" si="170"/>
        <v>3.1313482192474262E-2</v>
      </c>
      <c r="AH1165" s="150" t="str">
        <f t="shared" si="171"/>
        <v/>
      </c>
      <c r="AI1165" s="150" t="str">
        <f t="shared" si="166"/>
        <v/>
      </c>
      <c r="AJ1165" s="173">
        <f t="shared" si="167"/>
        <v>0</v>
      </c>
      <c r="AK1165" s="173" t="str">
        <f t="shared" si="168"/>
        <v/>
      </c>
      <c r="AL1165" s="173" t="str">
        <f t="shared" si="169"/>
        <v/>
      </c>
      <c r="AM1165" s="173"/>
      <c r="AN1165" s="173"/>
      <c r="AO1165" s="173"/>
      <c r="AP1165" s="173"/>
      <c r="AQ1165" s="173"/>
      <c r="AR1165" s="173"/>
      <c r="AS1165" s="173"/>
      <c r="AT1165" s="153"/>
      <c r="AU1165" s="154"/>
      <c r="AV1165" s="153"/>
      <c r="AW1165" s="177"/>
      <c r="AX1165" s="178"/>
      <c r="AY1165" s="179"/>
      <c r="AZ1165" s="179"/>
      <c r="BA1165" s="180"/>
      <c r="BB1165" s="180"/>
      <c r="BC1165" s="155"/>
      <c r="BE1165" s="156">
        <v>413</v>
      </c>
      <c r="BF1165" s="181">
        <f t="shared" si="173"/>
        <v>2.6368000000000098</v>
      </c>
      <c r="BG1165" s="182">
        <f t="shared" si="174"/>
        <v>0.91644857228390619</v>
      </c>
      <c r="BH1165" s="183">
        <f t="shared" si="175"/>
        <v>5.1492000408015492E-4</v>
      </c>
      <c r="BI1165" s="184" t="str">
        <f t="shared" si="176"/>
        <v/>
      </c>
      <c r="BJ1165" s="184" t="str">
        <f t="shared" si="172"/>
        <v/>
      </c>
    </row>
    <row r="1166" spans="3:62" ht="20.100000000000001" customHeight="1" x14ac:dyDescent="0.25">
      <c r="C1166" s="12"/>
      <c r="E1166" s="141"/>
      <c r="F1166" s="141"/>
      <c r="P1166" s="156"/>
      <c r="R1166" s="174"/>
      <c r="S1166" s="174"/>
      <c r="W1166" s="175"/>
      <c r="X1166" s="173"/>
      <c r="AC1166" s="156">
        <v>437</v>
      </c>
      <c r="AD1166" s="150">
        <f t="shared" si="163"/>
        <v>-2.2519999999999998</v>
      </c>
      <c r="AE1166" s="174">
        <f t="shared" si="164"/>
        <v>3.1597081090652235E-2</v>
      </c>
      <c r="AF1166" s="174">
        <f t="shared" si="165"/>
        <v>1.2161136007981722E-2</v>
      </c>
      <c r="AG1166" s="150">
        <f t="shared" si="170"/>
        <v>3.1597081090652235E-2</v>
      </c>
      <c r="AH1166" s="150" t="str">
        <f t="shared" si="171"/>
        <v/>
      </c>
      <c r="AI1166" s="150" t="str">
        <f t="shared" si="166"/>
        <v/>
      </c>
      <c r="AJ1166" s="173">
        <f t="shared" si="167"/>
        <v>0</v>
      </c>
      <c r="AK1166" s="173" t="str">
        <f t="shared" si="168"/>
        <v/>
      </c>
      <c r="AL1166" s="173" t="str">
        <f t="shared" si="169"/>
        <v/>
      </c>
      <c r="AM1166" s="173"/>
      <c r="AN1166" s="173"/>
      <c r="AO1166" s="173"/>
      <c r="AP1166" s="173"/>
      <c r="AQ1166" s="173"/>
      <c r="AR1166" s="173"/>
      <c r="AS1166" s="173"/>
      <c r="AT1166" s="153"/>
      <c r="AU1166" s="154"/>
      <c r="AV1166" s="153"/>
      <c r="AW1166" s="177"/>
      <c r="AX1166" s="178"/>
      <c r="AY1166" s="179"/>
      <c r="AZ1166" s="179"/>
      <c r="BA1166" s="180"/>
      <c r="BB1166" s="180"/>
      <c r="BC1166" s="155"/>
      <c r="BE1166" s="156">
        <v>414</v>
      </c>
      <c r="BF1166" s="181">
        <f t="shared" si="173"/>
        <v>2.64320000000001</v>
      </c>
      <c r="BG1166" s="182">
        <f t="shared" si="174"/>
        <v>0.91593365227982604</v>
      </c>
      <c r="BH1166" s="183">
        <f t="shared" si="175"/>
        <v>5.1639130851255377E-4</v>
      </c>
      <c r="BI1166" s="184" t="str">
        <f t="shared" si="176"/>
        <v/>
      </c>
      <c r="BJ1166" s="184" t="str">
        <f t="shared" si="172"/>
        <v/>
      </c>
    </row>
    <row r="1167" spans="3:62" ht="20.100000000000001" customHeight="1" x14ac:dyDescent="0.25">
      <c r="C1167" s="12"/>
      <c r="E1167" s="141"/>
      <c r="F1167" s="141"/>
      <c r="P1167" s="156"/>
      <c r="R1167" s="174"/>
      <c r="S1167" s="174"/>
      <c r="W1167" s="175"/>
      <c r="X1167" s="173"/>
      <c r="AC1167" s="156">
        <v>438</v>
      </c>
      <c r="AD1167" s="150">
        <f t="shared" si="163"/>
        <v>-2.2480000000000002</v>
      </c>
      <c r="AE1167" s="174">
        <f t="shared" si="164"/>
        <v>3.1882738349951027E-2</v>
      </c>
      <c r="AF1167" s="174">
        <f t="shared" si="165"/>
        <v>1.2288094959170577E-2</v>
      </c>
      <c r="AG1167" s="150">
        <f t="shared" si="170"/>
        <v>3.1882738349951027E-2</v>
      </c>
      <c r="AH1167" s="150" t="str">
        <f t="shared" si="171"/>
        <v/>
      </c>
      <c r="AI1167" s="150" t="str">
        <f t="shared" si="166"/>
        <v/>
      </c>
      <c r="AJ1167" s="173">
        <f t="shared" si="167"/>
        <v>0</v>
      </c>
      <c r="AK1167" s="173" t="str">
        <f t="shared" si="168"/>
        <v/>
      </c>
      <c r="AL1167" s="173" t="str">
        <f t="shared" si="169"/>
        <v/>
      </c>
      <c r="AM1167" s="173"/>
      <c r="AN1167" s="173"/>
      <c r="AO1167" s="173"/>
      <c r="AP1167" s="173"/>
      <c r="AQ1167" s="173"/>
      <c r="AR1167" s="173"/>
      <c r="AS1167" s="173"/>
      <c r="AT1167" s="153"/>
      <c r="AU1167" s="154"/>
      <c r="AV1167" s="153"/>
      <c r="AW1167" s="177"/>
      <c r="AX1167" s="178"/>
      <c r="AY1167" s="179"/>
      <c r="AZ1167" s="179"/>
      <c r="BA1167" s="180"/>
      <c r="BB1167" s="180"/>
      <c r="BC1167" s="155"/>
      <c r="BE1167" s="156">
        <v>415</v>
      </c>
      <c r="BF1167" s="181">
        <f t="shared" si="173"/>
        <v>2.6496000000000102</v>
      </c>
      <c r="BG1167" s="182">
        <f t="shared" si="174"/>
        <v>0.91541726097131348</v>
      </c>
      <c r="BH1167" s="183">
        <f t="shared" si="175"/>
        <v>5.1785924507208314E-4</v>
      </c>
      <c r="BI1167" s="184" t="str">
        <f t="shared" si="176"/>
        <v/>
      </c>
      <c r="BJ1167" s="184" t="str">
        <f t="shared" si="172"/>
        <v/>
      </c>
    </row>
    <row r="1168" spans="3:62" ht="20.100000000000001" customHeight="1" x14ac:dyDescent="0.25">
      <c r="C1168" s="12"/>
      <c r="E1168" s="141"/>
      <c r="F1168" s="141"/>
      <c r="P1168" s="156"/>
      <c r="R1168" s="174"/>
      <c r="S1168" s="174"/>
      <c r="W1168" s="175"/>
      <c r="X1168" s="173"/>
      <c r="AC1168" s="156">
        <v>439</v>
      </c>
      <c r="AD1168" s="150">
        <f t="shared" si="163"/>
        <v>-2.2439999999999998</v>
      </c>
      <c r="AE1168" s="174">
        <f t="shared" si="164"/>
        <v>3.2170463396955971E-2</v>
      </c>
      <c r="AF1168" s="174">
        <f t="shared" si="165"/>
        <v>1.241620067183225E-2</v>
      </c>
      <c r="AG1168" s="150">
        <f t="shared" si="170"/>
        <v>3.2170463396955971E-2</v>
      </c>
      <c r="AH1168" s="150" t="str">
        <f t="shared" si="171"/>
        <v/>
      </c>
      <c r="AI1168" s="150" t="str">
        <f t="shared" si="166"/>
        <v/>
      </c>
      <c r="AJ1168" s="173">
        <f t="shared" si="167"/>
        <v>0</v>
      </c>
      <c r="AK1168" s="173" t="str">
        <f t="shared" si="168"/>
        <v/>
      </c>
      <c r="AL1168" s="173" t="str">
        <f t="shared" si="169"/>
        <v/>
      </c>
      <c r="AM1168" s="173"/>
      <c r="AN1168" s="173"/>
      <c r="AO1168" s="173"/>
      <c r="AP1168" s="173"/>
      <c r="AQ1168" s="173"/>
      <c r="AR1168" s="173"/>
      <c r="AS1168" s="173"/>
      <c r="AT1168" s="153"/>
      <c r="AU1168" s="154"/>
      <c r="AV1168" s="153"/>
      <c r="AW1168" s="177"/>
      <c r="AX1168" s="178"/>
      <c r="AY1168" s="179"/>
      <c r="AZ1168" s="179"/>
      <c r="BA1168" s="180"/>
      <c r="BB1168" s="180"/>
      <c r="BC1168" s="155"/>
      <c r="BE1168" s="156">
        <v>416</v>
      </c>
      <c r="BF1168" s="181">
        <f t="shared" si="173"/>
        <v>2.6560000000000104</v>
      </c>
      <c r="BG1168" s="182">
        <f t="shared" si="174"/>
        <v>0.9148994017262414</v>
      </c>
      <c r="BH1168" s="183">
        <f t="shared" si="175"/>
        <v>5.1932379779162652E-4</v>
      </c>
      <c r="BI1168" s="184" t="str">
        <f t="shared" si="176"/>
        <v/>
      </c>
      <c r="BJ1168" s="184" t="str">
        <f t="shared" si="172"/>
        <v/>
      </c>
    </row>
    <row r="1169" spans="3:62" ht="20.100000000000001" customHeight="1" x14ac:dyDescent="0.25">
      <c r="C1169" s="12"/>
      <c r="E1169" s="141"/>
      <c r="F1169" s="141"/>
      <c r="P1169" s="156"/>
      <c r="R1169" s="174"/>
      <c r="S1169" s="174"/>
      <c r="W1169" s="175"/>
      <c r="X1169" s="173"/>
      <c r="AC1169" s="156">
        <v>440</v>
      </c>
      <c r="AD1169" s="150">
        <f t="shared" si="163"/>
        <v>-2.2400000000000002</v>
      </c>
      <c r="AE1169" s="174">
        <f t="shared" si="164"/>
        <v>3.2460265643697445E-2</v>
      </c>
      <c r="AF1169" s="174">
        <f t="shared" si="165"/>
        <v>1.2545461435946561E-2</v>
      </c>
      <c r="AG1169" s="150">
        <f t="shared" si="170"/>
        <v>3.2460265643697445E-2</v>
      </c>
      <c r="AH1169" s="150" t="str">
        <f t="shared" si="171"/>
        <v/>
      </c>
      <c r="AI1169" s="150" t="str">
        <f t="shared" si="166"/>
        <v/>
      </c>
      <c r="AJ1169" s="173">
        <f t="shared" si="167"/>
        <v>0</v>
      </c>
      <c r="AK1169" s="173" t="str">
        <f t="shared" si="168"/>
        <v/>
      </c>
      <c r="AL1169" s="173" t="str">
        <f t="shared" si="169"/>
        <v/>
      </c>
      <c r="AM1169" s="173"/>
      <c r="AN1169" s="173"/>
      <c r="AO1169" s="173"/>
      <c r="AP1169" s="173"/>
      <c r="AQ1169" s="173"/>
      <c r="AR1169" s="173"/>
      <c r="AS1169" s="173"/>
      <c r="AT1169" s="153"/>
      <c r="AU1169" s="154"/>
      <c r="AV1169" s="153"/>
      <c r="AW1169" s="177"/>
      <c r="AX1169" s="178"/>
      <c r="AY1169" s="179"/>
      <c r="AZ1169" s="179"/>
      <c r="BA1169" s="180"/>
      <c r="BB1169" s="180"/>
      <c r="BC1169" s="155"/>
      <c r="BE1169" s="156">
        <v>417</v>
      </c>
      <c r="BF1169" s="181">
        <f t="shared" si="173"/>
        <v>2.6624000000000105</v>
      </c>
      <c r="BG1169" s="182">
        <f t="shared" si="174"/>
        <v>0.91438007792844977</v>
      </c>
      <c r="BH1169" s="183">
        <f t="shared" si="175"/>
        <v>5.2078495085228216E-4</v>
      </c>
      <c r="BI1169" s="184" t="str">
        <f t="shared" si="176"/>
        <v/>
      </c>
      <c r="BJ1169" s="184" t="str">
        <f t="shared" si="172"/>
        <v/>
      </c>
    </row>
    <row r="1170" spans="3:62" ht="20.100000000000001" customHeight="1" x14ac:dyDescent="0.25">
      <c r="C1170" s="12"/>
      <c r="E1170" s="141"/>
      <c r="F1170" s="141"/>
      <c r="P1170" s="156"/>
      <c r="R1170" s="174"/>
      <c r="S1170" s="174"/>
      <c r="W1170" s="175"/>
      <c r="X1170" s="173"/>
      <c r="AC1170" s="156">
        <v>441</v>
      </c>
      <c r="AD1170" s="150">
        <f t="shared" si="163"/>
        <v>-2.2359999999999998</v>
      </c>
      <c r="AE1170" s="174">
        <f t="shared" si="164"/>
        <v>3.2752154486914951E-2</v>
      </c>
      <c r="AF1170" s="174">
        <f t="shared" si="165"/>
        <v>1.2675885579111186E-2</v>
      </c>
      <c r="AG1170" s="150">
        <f t="shared" si="170"/>
        <v>3.2752154486914951E-2</v>
      </c>
      <c r="AH1170" s="150" t="str">
        <f t="shared" si="171"/>
        <v/>
      </c>
      <c r="AI1170" s="150" t="str">
        <f t="shared" si="166"/>
        <v/>
      </c>
      <c r="AJ1170" s="173">
        <f t="shared" si="167"/>
        <v>0</v>
      </c>
      <c r="AK1170" s="173" t="str">
        <f t="shared" si="168"/>
        <v/>
      </c>
      <c r="AL1170" s="173" t="str">
        <f t="shared" si="169"/>
        <v/>
      </c>
      <c r="AM1170" s="173"/>
      <c r="AN1170" s="173"/>
      <c r="AO1170" s="173"/>
      <c r="AP1170" s="173"/>
      <c r="AQ1170" s="173"/>
      <c r="AR1170" s="173"/>
      <c r="AS1170" s="173"/>
      <c r="AT1170" s="153"/>
      <c r="AU1170" s="154"/>
      <c r="AV1170" s="153"/>
      <c r="AW1170" s="177"/>
      <c r="AX1170" s="178"/>
      <c r="AY1170" s="179"/>
      <c r="AZ1170" s="179"/>
      <c r="BA1170" s="180"/>
      <c r="BB1170" s="180"/>
      <c r="BC1170" s="155"/>
      <c r="BE1170" s="156">
        <v>418</v>
      </c>
      <c r="BF1170" s="181">
        <f t="shared" si="173"/>
        <v>2.6688000000000107</v>
      </c>
      <c r="BG1170" s="182">
        <f t="shared" si="174"/>
        <v>0.91385929297759749</v>
      </c>
      <c r="BH1170" s="183">
        <f t="shared" si="175"/>
        <v>5.2224268858314105E-4</v>
      </c>
      <c r="BI1170" s="184" t="str">
        <f t="shared" si="176"/>
        <v/>
      </c>
      <c r="BJ1170" s="184" t="str">
        <f t="shared" si="172"/>
        <v/>
      </c>
    </row>
    <row r="1171" spans="3:62" ht="20.100000000000001" customHeight="1" x14ac:dyDescent="0.25">
      <c r="C1171" s="12"/>
      <c r="E1171" s="141"/>
      <c r="F1171" s="141"/>
      <c r="P1171" s="156"/>
      <c r="R1171" s="174"/>
      <c r="S1171" s="174"/>
      <c r="W1171" s="175"/>
      <c r="X1171" s="173"/>
      <c r="AC1171" s="156">
        <v>442</v>
      </c>
      <c r="AD1171" s="150">
        <f t="shared" si="163"/>
        <v>-2.2320000000000002</v>
      </c>
      <c r="AE1171" s="174">
        <f t="shared" si="164"/>
        <v>3.3046139307314801E-2</v>
      </c>
      <c r="AF1171" s="174">
        <f t="shared" si="165"/>
        <v>1.2807481466478867E-2</v>
      </c>
      <c r="AG1171" s="150">
        <f t="shared" si="170"/>
        <v>3.3046139307314801E-2</v>
      </c>
      <c r="AH1171" s="150" t="str">
        <f t="shared" si="171"/>
        <v/>
      </c>
      <c r="AI1171" s="150" t="str">
        <f t="shared" si="166"/>
        <v/>
      </c>
      <c r="AJ1171" s="173">
        <f t="shared" si="167"/>
        <v>0</v>
      </c>
      <c r="AK1171" s="173" t="str">
        <f t="shared" si="168"/>
        <v/>
      </c>
      <c r="AL1171" s="173" t="str">
        <f t="shared" si="169"/>
        <v/>
      </c>
      <c r="AM1171" s="173"/>
      <c r="AN1171" s="173"/>
      <c r="AO1171" s="173"/>
      <c r="AP1171" s="173"/>
      <c r="AQ1171" s="173"/>
      <c r="AR1171" s="173"/>
      <c r="AS1171" s="173"/>
      <c r="AT1171" s="153"/>
      <c r="AU1171" s="154"/>
      <c r="AV1171" s="153"/>
      <c r="AW1171" s="177"/>
      <c r="AX1171" s="178"/>
      <c r="AY1171" s="179"/>
      <c r="AZ1171" s="179"/>
      <c r="BA1171" s="180"/>
      <c r="BB1171" s="180"/>
      <c r="BC1171" s="155"/>
      <c r="BE1171" s="156">
        <v>419</v>
      </c>
      <c r="BF1171" s="181">
        <f t="shared" si="173"/>
        <v>2.6752000000000109</v>
      </c>
      <c r="BG1171" s="182">
        <f t="shared" si="174"/>
        <v>0.91333705028901435</v>
      </c>
      <c r="BH1171" s="183">
        <f t="shared" si="175"/>
        <v>5.2369699546117587E-4</v>
      </c>
      <c r="BI1171" s="184" t="str">
        <f t="shared" si="176"/>
        <v/>
      </c>
      <c r="BJ1171" s="184" t="str">
        <f t="shared" si="172"/>
        <v/>
      </c>
    </row>
    <row r="1172" spans="3:62" ht="20.100000000000001" customHeight="1" x14ac:dyDescent="0.25">
      <c r="C1172" s="12"/>
      <c r="E1172" s="141"/>
      <c r="F1172" s="141"/>
      <c r="P1172" s="156"/>
      <c r="R1172" s="174"/>
      <c r="S1172" s="174"/>
      <c r="W1172" s="175"/>
      <c r="X1172" s="173"/>
      <c r="AC1172" s="156">
        <v>443</v>
      </c>
      <c r="AD1172" s="150">
        <f t="shared" si="163"/>
        <v>-2.2279999999999998</v>
      </c>
      <c r="AE1172" s="174">
        <f t="shared" si="164"/>
        <v>3.3342229468823328E-2</v>
      </c>
      <c r="AF1172" s="174">
        <f t="shared" si="165"/>
        <v>1.2940257500691962E-2</v>
      </c>
      <c r="AG1172" s="150">
        <f t="shared" si="170"/>
        <v>3.3342229468823328E-2</v>
      </c>
      <c r="AH1172" s="150" t="str">
        <f t="shared" si="171"/>
        <v/>
      </c>
      <c r="AI1172" s="150" t="str">
        <f t="shared" si="166"/>
        <v/>
      </c>
      <c r="AJ1172" s="173">
        <f t="shared" si="167"/>
        <v>0</v>
      </c>
      <c r="AK1172" s="173" t="str">
        <f t="shared" si="168"/>
        <v/>
      </c>
      <c r="AL1172" s="173" t="str">
        <f t="shared" si="169"/>
        <v/>
      </c>
      <c r="AM1172" s="173"/>
      <c r="AN1172" s="173"/>
      <c r="AO1172" s="173"/>
      <c r="AP1172" s="173"/>
      <c r="AQ1172" s="173"/>
      <c r="AR1172" s="173"/>
      <c r="AS1172" s="173"/>
      <c r="AT1172" s="153"/>
      <c r="AU1172" s="154"/>
      <c r="AV1172" s="153"/>
      <c r="AW1172" s="177"/>
      <c r="AX1172" s="178"/>
      <c r="AY1172" s="179"/>
      <c r="AZ1172" s="179"/>
      <c r="BA1172" s="180"/>
      <c r="BB1172" s="180"/>
      <c r="BC1172" s="155"/>
      <c r="BE1172" s="156">
        <v>420</v>
      </c>
      <c r="BF1172" s="181">
        <f t="shared" si="173"/>
        <v>2.6816000000000111</v>
      </c>
      <c r="BG1172" s="182">
        <f t="shared" si="174"/>
        <v>0.91281335329355318</v>
      </c>
      <c r="BH1172" s="183">
        <f t="shared" si="175"/>
        <v>5.2514785610879855E-4</v>
      </c>
      <c r="BI1172" s="184" t="str">
        <f t="shared" si="176"/>
        <v/>
      </c>
      <c r="BJ1172" s="184" t="str">
        <f t="shared" si="172"/>
        <v/>
      </c>
    </row>
    <row r="1173" spans="3:62" ht="20.100000000000001" customHeight="1" x14ac:dyDescent="0.25">
      <c r="C1173" s="12"/>
      <c r="E1173" s="141"/>
      <c r="F1173" s="141"/>
      <c r="P1173" s="156"/>
      <c r="R1173" s="174"/>
      <c r="S1173" s="174"/>
      <c r="W1173" s="175"/>
      <c r="X1173" s="173"/>
      <c r="AC1173" s="156">
        <v>444</v>
      </c>
      <c r="AD1173" s="150">
        <f t="shared" si="163"/>
        <v>-2.2240000000000002</v>
      </c>
      <c r="AE1173" s="174">
        <f t="shared" si="164"/>
        <v>3.3640434317833839E-2</v>
      </c>
      <c r="AF1173" s="174">
        <f t="shared" si="165"/>
        <v>1.3074222121813604E-2</v>
      </c>
      <c r="AG1173" s="150">
        <f t="shared" si="170"/>
        <v>3.3640434317833839E-2</v>
      </c>
      <c r="AH1173" s="150" t="str">
        <f t="shared" si="171"/>
        <v/>
      </c>
      <c r="AI1173" s="150" t="str">
        <f t="shared" si="166"/>
        <v/>
      </c>
      <c r="AJ1173" s="173">
        <f t="shared" si="167"/>
        <v>0</v>
      </c>
      <c r="AK1173" s="173" t="str">
        <f t="shared" si="168"/>
        <v/>
      </c>
      <c r="AL1173" s="173" t="str">
        <f t="shared" si="169"/>
        <v/>
      </c>
      <c r="AM1173" s="173"/>
      <c r="AN1173" s="173"/>
      <c r="AO1173" s="173"/>
      <c r="AP1173" s="173"/>
      <c r="AQ1173" s="173"/>
      <c r="AR1173" s="173"/>
      <c r="AS1173" s="173"/>
      <c r="AT1173" s="153"/>
      <c r="AU1173" s="154"/>
      <c r="AV1173" s="153"/>
      <c r="AW1173" s="177"/>
      <c r="AX1173" s="178"/>
      <c r="AY1173" s="179"/>
      <c r="AZ1173" s="179"/>
      <c r="BA1173" s="180"/>
      <c r="BB1173" s="180"/>
      <c r="BC1173" s="155"/>
      <c r="BE1173" s="156">
        <v>421</v>
      </c>
      <c r="BF1173" s="181">
        <f t="shared" si="173"/>
        <v>2.6880000000000113</v>
      </c>
      <c r="BG1173" s="182">
        <f t="shared" si="174"/>
        <v>0.91228820543744438</v>
      </c>
      <c r="BH1173" s="183">
        <f t="shared" si="175"/>
        <v>5.2659525529663576E-4</v>
      </c>
      <c r="BI1173" s="184" t="str">
        <f t="shared" si="176"/>
        <v/>
      </c>
      <c r="BJ1173" s="184" t="str">
        <f t="shared" si="172"/>
        <v/>
      </c>
    </row>
    <row r="1174" spans="3:62" ht="20.100000000000001" customHeight="1" x14ac:dyDescent="0.25">
      <c r="C1174" s="12"/>
      <c r="E1174" s="141"/>
      <c r="F1174" s="141"/>
      <c r="P1174" s="156"/>
      <c r="R1174" s="174"/>
      <c r="S1174" s="174"/>
      <c r="W1174" s="175"/>
      <c r="X1174" s="173"/>
      <c r="AC1174" s="156">
        <v>445</v>
      </c>
      <c r="AD1174" s="150">
        <f t="shared" si="163"/>
        <v>-2.2199999999999998</v>
      </c>
      <c r="AE1174" s="174">
        <f t="shared" si="164"/>
        <v>3.3940763182449214E-2</v>
      </c>
      <c r="AF1174" s="174">
        <f t="shared" si="165"/>
        <v>1.3209383807256293E-2</v>
      </c>
      <c r="AG1174" s="150">
        <f t="shared" si="170"/>
        <v>3.3940763182449214E-2</v>
      </c>
      <c r="AH1174" s="150" t="str">
        <f t="shared" si="171"/>
        <v/>
      </c>
      <c r="AI1174" s="150" t="str">
        <f t="shared" si="166"/>
        <v/>
      </c>
      <c r="AJ1174" s="173">
        <f t="shared" si="167"/>
        <v>0</v>
      </c>
      <c r="AK1174" s="173" t="str">
        <f t="shared" si="168"/>
        <v/>
      </c>
      <c r="AL1174" s="173" t="str">
        <f t="shared" si="169"/>
        <v/>
      </c>
      <c r="AM1174" s="173"/>
      <c r="AN1174" s="173"/>
      <c r="AO1174" s="173"/>
      <c r="AP1174" s="173"/>
      <c r="AQ1174" s="173"/>
      <c r="AR1174" s="173"/>
      <c r="AS1174" s="173"/>
      <c r="AT1174" s="153"/>
      <c r="AU1174" s="154"/>
      <c r="AV1174" s="153"/>
      <c r="AW1174" s="177"/>
      <c r="AX1174" s="178"/>
      <c r="AY1174" s="179"/>
      <c r="AZ1174" s="179"/>
      <c r="BA1174" s="180"/>
      <c r="BB1174" s="180"/>
      <c r="BC1174" s="155"/>
      <c r="BE1174" s="156">
        <v>422</v>
      </c>
      <c r="BF1174" s="181">
        <f t="shared" si="173"/>
        <v>2.6944000000000115</v>
      </c>
      <c r="BG1174" s="182">
        <f t="shared" si="174"/>
        <v>0.91176161018214774</v>
      </c>
      <c r="BH1174" s="183">
        <f t="shared" si="175"/>
        <v>5.280391779393101E-4</v>
      </c>
      <c r="BI1174" s="184" t="str">
        <f t="shared" si="176"/>
        <v/>
      </c>
      <c r="BJ1174" s="184" t="str">
        <f t="shared" si="172"/>
        <v/>
      </c>
    </row>
    <row r="1175" spans="3:62" ht="20.100000000000001" customHeight="1" x14ac:dyDescent="0.25">
      <c r="C1175" s="12"/>
      <c r="E1175" s="141"/>
      <c r="F1175" s="141"/>
      <c r="P1175" s="156"/>
      <c r="R1175" s="174"/>
      <c r="S1175" s="174"/>
      <c r="W1175" s="175"/>
      <c r="X1175" s="173"/>
      <c r="AC1175" s="156">
        <v>446</v>
      </c>
      <c r="AD1175" s="150">
        <f t="shared" si="163"/>
        <v>-2.2160000000000002</v>
      </c>
      <c r="AE1175" s="174">
        <f t="shared" si="164"/>
        <v>3.4243225371718061E-2</v>
      </c>
      <c r="AF1175" s="174">
        <f t="shared" si="165"/>
        <v>1.3345751071706949E-2</v>
      </c>
      <c r="AG1175" s="150">
        <f t="shared" si="170"/>
        <v>3.4243225371718061E-2</v>
      </c>
      <c r="AH1175" s="150" t="str">
        <f t="shared" si="171"/>
        <v/>
      </c>
      <c r="AI1175" s="150" t="str">
        <f t="shared" si="166"/>
        <v/>
      </c>
      <c r="AJ1175" s="173">
        <f t="shared" si="167"/>
        <v>0</v>
      </c>
      <c r="AK1175" s="173" t="str">
        <f t="shared" si="168"/>
        <v/>
      </c>
      <c r="AL1175" s="173" t="str">
        <f t="shared" si="169"/>
        <v/>
      </c>
      <c r="AM1175" s="173"/>
      <c r="AN1175" s="173"/>
      <c r="AO1175" s="173"/>
      <c r="AP1175" s="173"/>
      <c r="AQ1175" s="173"/>
      <c r="AR1175" s="173"/>
      <c r="AS1175" s="173"/>
      <c r="AT1175" s="153"/>
      <c r="AU1175" s="154"/>
      <c r="AV1175" s="153"/>
      <c r="AW1175" s="177"/>
      <c r="AX1175" s="178"/>
      <c r="AY1175" s="179"/>
      <c r="AZ1175" s="179"/>
      <c r="BA1175" s="180"/>
      <c r="BB1175" s="180"/>
      <c r="BC1175" s="155"/>
      <c r="BE1175" s="156">
        <v>423</v>
      </c>
      <c r="BF1175" s="181">
        <f t="shared" si="173"/>
        <v>2.7008000000000116</v>
      </c>
      <c r="BG1175" s="182">
        <f t="shared" si="174"/>
        <v>0.91123357100420843</v>
      </c>
      <c r="BH1175" s="183">
        <f t="shared" si="175"/>
        <v>5.2947960909766056E-4</v>
      </c>
      <c r="BI1175" s="184" t="str">
        <f t="shared" si="176"/>
        <v/>
      </c>
      <c r="BJ1175" s="184" t="str">
        <f t="shared" si="172"/>
        <v/>
      </c>
    </row>
    <row r="1176" spans="3:62" ht="20.100000000000001" customHeight="1" x14ac:dyDescent="0.25">
      <c r="C1176" s="12"/>
      <c r="E1176" s="141"/>
      <c r="F1176" s="141"/>
      <c r="P1176" s="156"/>
      <c r="R1176" s="174"/>
      <c r="S1176" s="174"/>
      <c r="W1176" s="175"/>
      <c r="X1176" s="173"/>
      <c r="AC1176" s="156">
        <v>447</v>
      </c>
      <c r="AD1176" s="150">
        <f t="shared" si="163"/>
        <v>-2.2119999999999997</v>
      </c>
      <c r="AE1176" s="174">
        <f t="shared" si="164"/>
        <v>3.4547830174866838E-2</v>
      </c>
      <c r="AF1176" s="174">
        <f t="shared" si="165"/>
        <v>1.348333246704945E-2</v>
      </c>
      <c r="AG1176" s="150">
        <f t="shared" si="170"/>
        <v>3.4547830174866838E-2</v>
      </c>
      <c r="AH1176" s="150" t="str">
        <f t="shared" si="171"/>
        <v/>
      </c>
      <c r="AI1176" s="150" t="str">
        <f t="shared" si="166"/>
        <v/>
      </c>
      <c r="AJ1176" s="173">
        <f t="shared" si="167"/>
        <v>0</v>
      </c>
      <c r="AK1176" s="173" t="str">
        <f t="shared" si="168"/>
        <v/>
      </c>
      <c r="AL1176" s="173" t="str">
        <f t="shared" si="169"/>
        <v/>
      </c>
      <c r="AM1176" s="173"/>
      <c r="AN1176" s="173"/>
      <c r="AO1176" s="173"/>
      <c r="AP1176" s="173"/>
      <c r="AQ1176" s="173"/>
      <c r="AR1176" s="173"/>
      <c r="AS1176" s="173"/>
      <c r="AT1176" s="153"/>
      <c r="AU1176" s="154"/>
      <c r="AV1176" s="153"/>
      <c r="AW1176" s="177"/>
      <c r="AX1176" s="178"/>
      <c r="AY1176" s="179"/>
      <c r="AZ1176" s="179"/>
      <c r="BA1176" s="180"/>
      <c r="BB1176" s="180"/>
      <c r="BC1176" s="155"/>
      <c r="BE1176" s="156">
        <v>424</v>
      </c>
      <c r="BF1176" s="181">
        <f t="shared" si="173"/>
        <v>2.7072000000000118</v>
      </c>
      <c r="BG1176" s="182">
        <f t="shared" si="174"/>
        <v>0.91070409139511077</v>
      </c>
      <c r="BH1176" s="183">
        <f t="shared" si="175"/>
        <v>5.3091653397763228E-4</v>
      </c>
      <c r="BI1176" s="184" t="str">
        <f t="shared" si="176"/>
        <v/>
      </c>
      <c r="BJ1176" s="184" t="str">
        <f t="shared" si="172"/>
        <v/>
      </c>
    </row>
    <row r="1177" spans="3:62" ht="20.100000000000001" customHeight="1" x14ac:dyDescent="0.25">
      <c r="C1177" s="12"/>
      <c r="E1177" s="141"/>
      <c r="F1177" s="141"/>
      <c r="P1177" s="156"/>
      <c r="R1177" s="174"/>
      <c r="S1177" s="174"/>
      <c r="W1177" s="175"/>
      <c r="X1177" s="173"/>
      <c r="AC1177" s="156">
        <v>448</v>
      </c>
      <c r="AD1177" s="150">
        <f t="shared" ref="AD1177:AD1240" si="177">AD$723+(AC1177*AD$726)</f>
        <v>-2.2080000000000002</v>
      </c>
      <c r="AE1177" s="174">
        <f t="shared" ref="AE1177:AE1240" si="178">_xlfn.NORM.DIST(AD1177,AD$720,AD$721,0)</f>
        <v>3.4854586860525415E-2</v>
      </c>
      <c r="AF1177" s="174">
        <f t="shared" ref="AF1177:AF1240" si="179">_xlfn.NORM.DIST(AD1177,AD$720,AD$721,1)</f>
        <v>1.3622136582283511E-2</v>
      </c>
      <c r="AG1177" s="150">
        <f t="shared" si="170"/>
        <v>3.4854586860525415E-2</v>
      </c>
      <c r="AH1177" s="150" t="str">
        <f t="shared" si="171"/>
        <v/>
      </c>
      <c r="AI1177" s="150" t="str">
        <f t="shared" ref="AI1177:AI1240" si="180">IF(AE1177=MAX(AE$729:AE$2729),AE1177,"")</f>
        <v/>
      </c>
      <c r="AJ1177" s="173">
        <f t="shared" ref="AJ1177:AJ1240" si="181">_xlfn.NORM.DIST(AC1177,AH$721,AH$722,0)</f>
        <v>0</v>
      </c>
      <c r="AK1177" s="173" t="str">
        <f t="shared" ref="AK1177:AK1240" si="182">IF(AJ1177=MAX(AJ$729:AJ$2729),AE1177,"")</f>
        <v/>
      </c>
      <c r="AL1177" s="173" t="str">
        <f t="shared" ref="AL1177:AL1240" si="183">IF(AK1177=MIN(AK$729:AK$2729),AK1177,"")</f>
        <v/>
      </c>
      <c r="AM1177" s="173"/>
      <c r="AN1177" s="173"/>
      <c r="AO1177" s="173"/>
      <c r="AP1177" s="173"/>
      <c r="AQ1177" s="173"/>
      <c r="AR1177" s="173"/>
      <c r="AS1177" s="173"/>
      <c r="AT1177" s="153"/>
      <c r="AU1177" s="154"/>
      <c r="AV1177" s="153"/>
      <c r="AW1177" s="177"/>
      <c r="AX1177" s="178"/>
      <c r="AY1177" s="179"/>
      <c r="AZ1177" s="179"/>
      <c r="BA1177" s="180"/>
      <c r="BB1177" s="180"/>
      <c r="BC1177" s="155"/>
      <c r="BE1177" s="156">
        <v>425</v>
      </c>
      <c r="BF1177" s="181">
        <f t="shared" si="173"/>
        <v>2.713600000000012</v>
      </c>
      <c r="BG1177" s="182">
        <f t="shared" si="174"/>
        <v>0.91017317486113314</v>
      </c>
      <c r="BH1177" s="183">
        <f t="shared" si="175"/>
        <v>5.3234993792805607E-4</v>
      </c>
      <c r="BI1177" s="184" t="str">
        <f t="shared" si="176"/>
        <v/>
      </c>
      <c r="BJ1177" s="184" t="str">
        <f t="shared" si="172"/>
        <v/>
      </c>
    </row>
    <row r="1178" spans="3:62" ht="20.100000000000001" customHeight="1" x14ac:dyDescent="0.25">
      <c r="C1178" s="12"/>
      <c r="E1178" s="141"/>
      <c r="F1178" s="141"/>
      <c r="P1178" s="156"/>
      <c r="R1178" s="174"/>
      <c r="S1178" s="174"/>
      <c r="W1178" s="175"/>
      <c r="X1178" s="173"/>
      <c r="AC1178" s="156">
        <v>449</v>
      </c>
      <c r="AD1178" s="150">
        <f t="shared" si="177"/>
        <v>-2.2039999999999997</v>
      </c>
      <c r="AE1178" s="174">
        <f t="shared" si="178"/>
        <v>3.5163504675948587E-2</v>
      </c>
      <c r="AF1178" s="174">
        <f t="shared" si="179"/>
        <v>1.3762172043440992E-2</v>
      </c>
      <c r="AG1178" s="150">
        <f t="shared" ref="AG1178:AG1241" si="184">IF(OR(AF1178&lt;$AH$725,AF1178&gt;$AH$726),AE1178,"")</f>
        <v>3.5163504675948587E-2</v>
      </c>
      <c r="AH1178" s="150" t="str">
        <f t="shared" ref="AH1178:AH1241" si="185">IF(AND(AF1178&gt;$AH$725,AF1178&lt;$AH$726),AE1178,"")</f>
        <v/>
      </c>
      <c r="AI1178" s="150" t="str">
        <f t="shared" si="180"/>
        <v/>
      </c>
      <c r="AJ1178" s="173">
        <f t="shared" si="181"/>
        <v>0</v>
      </c>
      <c r="AK1178" s="173" t="str">
        <f t="shared" si="182"/>
        <v/>
      </c>
      <c r="AL1178" s="173" t="str">
        <f t="shared" si="183"/>
        <v/>
      </c>
      <c r="AM1178" s="173"/>
      <c r="AN1178" s="173"/>
      <c r="AO1178" s="173"/>
      <c r="AP1178" s="173"/>
      <c r="AQ1178" s="173"/>
      <c r="AR1178" s="173"/>
      <c r="AS1178" s="173"/>
      <c r="AT1178" s="153"/>
      <c r="AU1178" s="154"/>
      <c r="AV1178" s="153"/>
      <c r="AW1178" s="177"/>
      <c r="AX1178" s="178"/>
      <c r="AY1178" s="179"/>
      <c r="AZ1178" s="179"/>
      <c r="BA1178" s="180"/>
      <c r="BB1178" s="180"/>
      <c r="BC1178" s="155"/>
      <c r="BE1178" s="156">
        <v>426</v>
      </c>
      <c r="BF1178" s="181">
        <f t="shared" si="173"/>
        <v>2.7200000000000122</v>
      </c>
      <c r="BG1178" s="182">
        <f t="shared" si="174"/>
        <v>0.90964082492320508</v>
      </c>
      <c r="BH1178" s="183">
        <f t="shared" si="175"/>
        <v>5.3377980644264689E-4</v>
      </c>
      <c r="BI1178" s="184" t="str">
        <f t="shared" si="176"/>
        <v/>
      </c>
      <c r="BJ1178" s="184" t="str">
        <f t="shared" si="172"/>
        <v/>
      </c>
    </row>
    <row r="1179" spans="3:62" ht="20.100000000000001" customHeight="1" x14ac:dyDescent="0.25">
      <c r="C1179" s="12"/>
      <c r="E1179" s="141"/>
      <c r="F1179" s="141"/>
      <c r="P1179" s="156"/>
      <c r="R1179" s="174"/>
      <c r="S1179" s="174"/>
      <c r="W1179" s="175"/>
      <c r="X1179" s="173"/>
      <c r="AC1179" s="156">
        <v>450</v>
      </c>
      <c r="AD1179" s="150">
        <f t="shared" si="177"/>
        <v>-2.2000000000000002</v>
      </c>
      <c r="AE1179" s="174">
        <f t="shared" si="178"/>
        <v>3.5474592846231424E-2</v>
      </c>
      <c r="AF1179" s="174">
        <f t="shared" si="179"/>
        <v>1.3903447513498597E-2</v>
      </c>
      <c r="AG1179" s="150">
        <f t="shared" si="184"/>
        <v>3.5474592846231424E-2</v>
      </c>
      <c r="AH1179" s="150" t="str">
        <f t="shared" si="185"/>
        <v/>
      </c>
      <c r="AI1179" s="150" t="str">
        <f t="shared" si="180"/>
        <v/>
      </c>
      <c r="AJ1179" s="173">
        <f t="shared" si="181"/>
        <v>0</v>
      </c>
      <c r="AK1179" s="173" t="str">
        <f t="shared" si="182"/>
        <v/>
      </c>
      <c r="AL1179" s="173" t="str">
        <f t="shared" si="183"/>
        <v/>
      </c>
      <c r="AM1179" s="173"/>
      <c r="AN1179" s="173"/>
      <c r="AO1179" s="173"/>
      <c r="AP1179" s="173"/>
      <c r="AQ1179" s="173"/>
      <c r="AR1179" s="173"/>
      <c r="AS1179" s="173"/>
      <c r="AT1179" s="153"/>
      <c r="AU1179" s="154"/>
      <c r="AV1179" s="153"/>
      <c r="AW1179" s="177"/>
      <c r="AX1179" s="178"/>
      <c r="AY1179" s="179"/>
      <c r="AZ1179" s="179"/>
      <c r="BA1179" s="180"/>
      <c r="BB1179" s="180"/>
      <c r="BC1179" s="155"/>
      <c r="BE1179" s="156">
        <v>427</v>
      </c>
      <c r="BF1179" s="181">
        <f t="shared" si="173"/>
        <v>2.7264000000000124</v>
      </c>
      <c r="BG1179" s="182">
        <f t="shared" si="174"/>
        <v>0.90910704511676244</v>
      </c>
      <c r="BH1179" s="183">
        <f t="shared" si="175"/>
        <v>5.352061251576723E-4</v>
      </c>
      <c r="BI1179" s="184" t="str">
        <f t="shared" si="176"/>
        <v/>
      </c>
      <c r="BJ1179" s="184" t="str">
        <f t="shared" si="172"/>
        <v/>
      </c>
    </row>
    <row r="1180" spans="3:62" ht="20.100000000000001" customHeight="1" x14ac:dyDescent="0.25">
      <c r="C1180" s="12"/>
      <c r="E1180" s="141"/>
      <c r="F1180" s="141"/>
      <c r="P1180" s="156"/>
      <c r="R1180" s="174"/>
      <c r="S1180" s="174"/>
      <c r="W1180" s="175"/>
      <c r="X1180" s="173"/>
      <c r="AC1180" s="156">
        <v>451</v>
      </c>
      <c r="AD1180" s="150">
        <f t="shared" si="177"/>
        <v>-2.1959999999999997</v>
      </c>
      <c r="AE1180" s="174">
        <f t="shared" si="178"/>
        <v>3.5787860573520222E-2</v>
      </c>
      <c r="AF1180" s="174">
        <f t="shared" si="179"/>
        <v>1.4045971692287908E-2</v>
      </c>
      <c r="AG1180" s="150">
        <f t="shared" si="184"/>
        <v>3.5787860573520222E-2</v>
      </c>
      <c r="AH1180" s="150" t="str">
        <f t="shared" si="185"/>
        <v/>
      </c>
      <c r="AI1180" s="150" t="str">
        <f t="shared" si="180"/>
        <v/>
      </c>
      <c r="AJ1180" s="173">
        <f t="shared" si="181"/>
        <v>0</v>
      </c>
      <c r="AK1180" s="173" t="str">
        <f t="shared" si="182"/>
        <v/>
      </c>
      <c r="AL1180" s="173" t="str">
        <f t="shared" si="183"/>
        <v/>
      </c>
      <c r="AM1180" s="173"/>
      <c r="AN1180" s="173"/>
      <c r="AO1180" s="173"/>
      <c r="AP1180" s="173"/>
      <c r="AQ1180" s="173"/>
      <c r="AR1180" s="173"/>
      <c r="AS1180" s="173"/>
      <c r="AT1180" s="153"/>
      <c r="AU1180" s="154"/>
      <c r="AV1180" s="153"/>
      <c r="AW1180" s="177"/>
      <c r="AX1180" s="178"/>
      <c r="AY1180" s="179"/>
      <c r="AZ1180" s="179"/>
      <c r="BA1180" s="180"/>
      <c r="BB1180" s="180"/>
      <c r="BC1180" s="155"/>
      <c r="BE1180" s="156">
        <v>428</v>
      </c>
      <c r="BF1180" s="181">
        <f t="shared" si="173"/>
        <v>2.7328000000000126</v>
      </c>
      <c r="BG1180" s="182">
        <f t="shared" si="174"/>
        <v>0.90857183899160476</v>
      </c>
      <c r="BH1180" s="183">
        <f t="shared" si="175"/>
        <v>5.3662887985217456E-4</v>
      </c>
      <c r="BI1180" s="184" t="str">
        <f t="shared" si="176"/>
        <v/>
      </c>
      <c r="BJ1180" s="184" t="str">
        <f t="shared" si="172"/>
        <v/>
      </c>
    </row>
    <row r="1181" spans="3:62" ht="20.100000000000001" customHeight="1" x14ac:dyDescent="0.25">
      <c r="C1181" s="12"/>
      <c r="E1181" s="141"/>
      <c r="F1181" s="141"/>
      <c r="P1181" s="156"/>
      <c r="R1181" s="174"/>
      <c r="S1181" s="174"/>
      <c r="W1181" s="175"/>
      <c r="X1181" s="173"/>
      <c r="AC1181" s="156">
        <v>452</v>
      </c>
      <c r="AD1181" s="150">
        <f t="shared" si="177"/>
        <v>-2.1920000000000002</v>
      </c>
      <c r="AE1181" s="174">
        <f t="shared" si="178"/>
        <v>3.6103317036217532E-2</v>
      </c>
      <c r="AF1181" s="174">
        <f t="shared" si="179"/>
        <v>1.4189753316401725E-2</v>
      </c>
      <c r="AG1181" s="150">
        <f t="shared" si="184"/>
        <v>3.6103317036217532E-2</v>
      </c>
      <c r="AH1181" s="150" t="str">
        <f t="shared" si="185"/>
        <v/>
      </c>
      <c r="AI1181" s="150" t="str">
        <f t="shared" si="180"/>
        <v/>
      </c>
      <c r="AJ1181" s="173">
        <f t="shared" si="181"/>
        <v>0</v>
      </c>
      <c r="AK1181" s="173" t="str">
        <f t="shared" si="182"/>
        <v/>
      </c>
      <c r="AL1181" s="173" t="str">
        <f t="shared" si="183"/>
        <v/>
      </c>
      <c r="AM1181" s="173"/>
      <c r="AN1181" s="173"/>
      <c r="AO1181" s="173"/>
      <c r="AP1181" s="173"/>
      <c r="AQ1181" s="173"/>
      <c r="AR1181" s="173"/>
      <c r="AS1181" s="173"/>
      <c r="AT1181" s="153"/>
      <c r="AU1181" s="154"/>
      <c r="AV1181" s="153"/>
      <c r="AW1181" s="177"/>
      <c r="AX1181" s="178"/>
      <c r="AY1181" s="179"/>
      <c r="AZ1181" s="179"/>
      <c r="BA1181" s="180"/>
      <c r="BB1181" s="180"/>
      <c r="BC1181" s="155"/>
      <c r="BE1181" s="156">
        <v>429</v>
      </c>
      <c r="BF1181" s="181">
        <f t="shared" si="173"/>
        <v>2.7392000000000127</v>
      </c>
      <c r="BG1181" s="182">
        <f t="shared" si="174"/>
        <v>0.90803521011175259</v>
      </c>
      <c r="BH1181" s="183">
        <f t="shared" si="175"/>
        <v>5.3804805644730447E-4</v>
      </c>
      <c r="BI1181" s="184" t="str">
        <f t="shared" si="176"/>
        <v/>
      </c>
      <c r="BJ1181" s="184" t="str">
        <f t="shared" si="172"/>
        <v/>
      </c>
    </row>
    <row r="1182" spans="3:62" ht="20.100000000000001" customHeight="1" x14ac:dyDescent="0.25">
      <c r="C1182" s="12"/>
      <c r="E1182" s="141"/>
      <c r="F1182" s="141"/>
      <c r="P1182" s="156"/>
      <c r="R1182" s="174"/>
      <c r="S1182" s="174"/>
      <c r="W1182" s="175"/>
      <c r="X1182" s="173"/>
      <c r="AC1182" s="156">
        <v>453</v>
      </c>
      <c r="AD1182" s="150">
        <f t="shared" si="177"/>
        <v>-2.1879999999999997</v>
      </c>
      <c r="AE1182" s="174">
        <f t="shared" si="178"/>
        <v>3.6420971388182989E-2</v>
      </c>
      <c r="AF1182" s="174">
        <f t="shared" si="179"/>
        <v>1.4334801159097797E-2</v>
      </c>
      <c r="AG1182" s="150">
        <f t="shared" si="184"/>
        <v>3.6420971388182989E-2</v>
      </c>
      <c r="AH1182" s="150" t="str">
        <f t="shared" si="185"/>
        <v/>
      </c>
      <c r="AI1182" s="150" t="str">
        <f t="shared" si="180"/>
        <v/>
      </c>
      <c r="AJ1182" s="173">
        <f t="shared" si="181"/>
        <v>0</v>
      </c>
      <c r="AK1182" s="173" t="str">
        <f t="shared" si="182"/>
        <v/>
      </c>
      <c r="AL1182" s="173" t="str">
        <f t="shared" si="183"/>
        <v/>
      </c>
      <c r="AM1182" s="173"/>
      <c r="AN1182" s="173"/>
      <c r="AO1182" s="173"/>
      <c r="AP1182" s="173"/>
      <c r="AQ1182" s="173"/>
      <c r="AR1182" s="173"/>
      <c r="AS1182" s="173"/>
      <c r="AT1182" s="153"/>
      <c r="AU1182" s="154"/>
      <c r="AV1182" s="153"/>
      <c r="AW1182" s="177"/>
      <c r="AX1182" s="178"/>
      <c r="AY1182" s="179"/>
      <c r="AZ1182" s="179"/>
      <c r="BA1182" s="180"/>
      <c r="BB1182" s="180"/>
      <c r="BC1182" s="155"/>
      <c r="BE1182" s="156">
        <v>430</v>
      </c>
      <c r="BF1182" s="181">
        <f t="shared" si="173"/>
        <v>2.7456000000000129</v>
      </c>
      <c r="BG1182" s="182">
        <f t="shared" si="174"/>
        <v>0.90749716205530528</v>
      </c>
      <c r="BH1182" s="183">
        <f t="shared" si="175"/>
        <v>5.3946364100598831E-4</v>
      </c>
      <c r="BI1182" s="184" t="str">
        <f t="shared" si="176"/>
        <v/>
      </c>
      <c r="BJ1182" s="184" t="str">
        <f t="shared" si="172"/>
        <v/>
      </c>
    </row>
    <row r="1183" spans="3:62" ht="20.100000000000001" customHeight="1" x14ac:dyDescent="0.25">
      <c r="C1183" s="12"/>
      <c r="E1183" s="141"/>
      <c r="F1183" s="141"/>
      <c r="P1183" s="156"/>
      <c r="R1183" s="174"/>
      <c r="S1183" s="174"/>
      <c r="W1183" s="175"/>
      <c r="X1183" s="173"/>
      <c r="AC1183" s="156">
        <v>454</v>
      </c>
      <c r="AD1183" s="150">
        <f t="shared" si="177"/>
        <v>-2.1840000000000002</v>
      </c>
      <c r="AE1183" s="174">
        <f t="shared" si="178"/>
        <v>3.6740832757928006E-2</v>
      </c>
      <c r="AF1183" s="174">
        <f t="shared" si="179"/>
        <v>1.4481124030198722E-2</v>
      </c>
      <c r="AG1183" s="150">
        <f t="shared" si="184"/>
        <v>3.6740832757928006E-2</v>
      </c>
      <c r="AH1183" s="150" t="str">
        <f t="shared" si="185"/>
        <v/>
      </c>
      <c r="AI1183" s="150" t="str">
        <f t="shared" si="180"/>
        <v/>
      </c>
      <c r="AJ1183" s="173">
        <f t="shared" si="181"/>
        <v>0</v>
      </c>
      <c r="AK1183" s="173" t="str">
        <f t="shared" si="182"/>
        <v/>
      </c>
      <c r="AL1183" s="173" t="str">
        <f t="shared" si="183"/>
        <v/>
      </c>
      <c r="AM1183" s="173"/>
      <c r="AN1183" s="173"/>
      <c r="AO1183" s="173"/>
      <c r="AP1183" s="173"/>
      <c r="AQ1183" s="173"/>
      <c r="AR1183" s="173"/>
      <c r="AS1183" s="173"/>
      <c r="AT1183" s="153"/>
      <c r="AU1183" s="154"/>
      <c r="AV1183" s="153"/>
      <c r="AW1183" s="177"/>
      <c r="AX1183" s="178"/>
      <c r="AY1183" s="179"/>
      <c r="AZ1183" s="179"/>
      <c r="BA1183" s="180"/>
      <c r="BB1183" s="180"/>
      <c r="BC1183" s="155"/>
      <c r="BE1183" s="156">
        <v>431</v>
      </c>
      <c r="BF1183" s="181">
        <f t="shared" si="173"/>
        <v>2.7520000000000131</v>
      </c>
      <c r="BG1183" s="182">
        <f t="shared" si="174"/>
        <v>0.9069576984142993</v>
      </c>
      <c r="BH1183" s="183">
        <f t="shared" si="175"/>
        <v>5.4087561973137355E-4</v>
      </c>
      <c r="BI1183" s="184" t="str">
        <f t="shared" si="176"/>
        <v/>
      </c>
      <c r="BJ1183" s="184" t="str">
        <f t="shared" si="172"/>
        <v/>
      </c>
    </row>
    <row r="1184" spans="3:62" ht="20.100000000000001" customHeight="1" x14ac:dyDescent="0.25">
      <c r="C1184" s="12"/>
      <c r="E1184" s="141"/>
      <c r="F1184" s="141"/>
      <c r="P1184" s="156"/>
      <c r="R1184" s="174"/>
      <c r="S1184" s="174"/>
      <c r="W1184" s="175"/>
      <c r="X1184" s="173"/>
      <c r="AC1184" s="156">
        <v>455</v>
      </c>
      <c r="AD1184" s="150">
        <f t="shared" si="177"/>
        <v>-2.1799999999999997</v>
      </c>
      <c r="AE1184" s="174">
        <f t="shared" si="178"/>
        <v>3.7062910247806502E-2</v>
      </c>
      <c r="AF1184" s="174">
        <f t="shared" si="179"/>
        <v>1.4628730775989264E-2</v>
      </c>
      <c r="AG1184" s="150">
        <f t="shared" si="184"/>
        <v>3.7062910247806502E-2</v>
      </c>
      <c r="AH1184" s="150" t="str">
        <f t="shared" si="185"/>
        <v/>
      </c>
      <c r="AI1184" s="150" t="str">
        <f t="shared" si="180"/>
        <v/>
      </c>
      <c r="AJ1184" s="173">
        <f t="shared" si="181"/>
        <v>0</v>
      </c>
      <c r="AK1184" s="173" t="str">
        <f t="shared" si="182"/>
        <v/>
      </c>
      <c r="AL1184" s="173" t="str">
        <f t="shared" si="183"/>
        <v/>
      </c>
      <c r="AM1184" s="173"/>
      <c r="AN1184" s="173"/>
      <c r="AO1184" s="173"/>
      <c r="AP1184" s="173"/>
      <c r="AQ1184" s="173"/>
      <c r="AR1184" s="173"/>
      <c r="AS1184" s="173"/>
      <c r="AT1184" s="153"/>
      <c r="AU1184" s="154"/>
      <c r="AV1184" s="153"/>
      <c r="AW1184" s="177"/>
      <c r="AX1184" s="178"/>
      <c r="AY1184" s="179"/>
      <c r="AZ1184" s="179"/>
      <c r="BA1184" s="180"/>
      <c r="BB1184" s="180"/>
      <c r="BC1184" s="155"/>
      <c r="BE1184" s="156">
        <v>432</v>
      </c>
      <c r="BF1184" s="181">
        <f t="shared" si="173"/>
        <v>2.7584000000000133</v>
      </c>
      <c r="BG1184" s="182">
        <f t="shared" si="174"/>
        <v>0.90641682279456792</v>
      </c>
      <c r="BH1184" s="183">
        <f t="shared" si="175"/>
        <v>5.4228397896816105E-4</v>
      </c>
      <c r="BI1184" s="184" t="str">
        <f t="shared" si="176"/>
        <v/>
      </c>
      <c r="BJ1184" s="184" t="str">
        <f t="shared" si="172"/>
        <v/>
      </c>
    </row>
    <row r="1185" spans="3:62" ht="20.100000000000001" customHeight="1" x14ac:dyDescent="0.25">
      <c r="C1185" s="12"/>
      <c r="E1185" s="141"/>
      <c r="F1185" s="141"/>
      <c r="P1185" s="156"/>
      <c r="R1185" s="174"/>
      <c r="S1185" s="174"/>
      <c r="W1185" s="175"/>
      <c r="X1185" s="173"/>
      <c r="AC1185" s="156">
        <v>456</v>
      </c>
      <c r="AD1185" s="150">
        <f t="shared" si="177"/>
        <v>-2.1760000000000002</v>
      </c>
      <c r="AE1185" s="174">
        <f t="shared" si="178"/>
        <v>3.7387212933199583E-2</v>
      </c>
      <c r="AF1185" s="174">
        <f t="shared" si="179"/>
        <v>1.477763027910976E-2</v>
      </c>
      <c r="AG1185" s="150">
        <f t="shared" si="184"/>
        <v>3.7387212933199583E-2</v>
      </c>
      <c r="AH1185" s="150" t="str">
        <f t="shared" si="185"/>
        <v/>
      </c>
      <c r="AI1185" s="150" t="str">
        <f t="shared" si="180"/>
        <v/>
      </c>
      <c r="AJ1185" s="173">
        <f t="shared" si="181"/>
        <v>0</v>
      </c>
      <c r="AK1185" s="173" t="str">
        <f t="shared" si="182"/>
        <v/>
      </c>
      <c r="AL1185" s="173" t="str">
        <f t="shared" si="183"/>
        <v/>
      </c>
      <c r="AM1185" s="173"/>
      <c r="AN1185" s="173"/>
      <c r="AO1185" s="173"/>
      <c r="AP1185" s="173"/>
      <c r="AQ1185" s="173"/>
      <c r="AR1185" s="173"/>
      <c r="AS1185" s="173"/>
      <c r="AT1185" s="153"/>
      <c r="AU1185" s="154"/>
      <c r="AV1185" s="153"/>
      <c r="AW1185" s="177"/>
      <c r="AX1185" s="178"/>
      <c r="AY1185" s="179"/>
      <c r="AZ1185" s="179"/>
      <c r="BA1185" s="180"/>
      <c r="BB1185" s="180"/>
      <c r="BC1185" s="155"/>
      <c r="BE1185" s="156">
        <v>433</v>
      </c>
      <c r="BF1185" s="181">
        <f t="shared" si="173"/>
        <v>2.7648000000000135</v>
      </c>
      <c r="BG1185" s="182">
        <f t="shared" si="174"/>
        <v>0.90587453881559976</v>
      </c>
      <c r="BH1185" s="183">
        <f t="shared" si="175"/>
        <v>5.436887052003847E-4</v>
      </c>
      <c r="BI1185" s="184" t="str">
        <f t="shared" si="176"/>
        <v/>
      </c>
      <c r="BJ1185" s="184" t="str">
        <f t="shared" si="172"/>
        <v/>
      </c>
    </row>
    <row r="1186" spans="3:62" ht="20.100000000000001" customHeight="1" x14ac:dyDescent="0.25">
      <c r="C1186" s="12"/>
      <c r="E1186" s="141"/>
      <c r="F1186" s="141"/>
      <c r="P1186" s="156"/>
      <c r="R1186" s="174"/>
      <c r="S1186" s="174"/>
      <c r="W1186" s="175"/>
      <c r="X1186" s="173"/>
      <c r="AC1186" s="156">
        <v>457</v>
      </c>
      <c r="AD1186" s="150">
        <f t="shared" si="177"/>
        <v>-2.1719999999999997</v>
      </c>
      <c r="AE1186" s="174">
        <f t="shared" si="178"/>
        <v>3.7713749861696219E-2</v>
      </c>
      <c r="AF1186" s="174">
        <f t="shared" si="179"/>
        <v>1.4927831458446936E-2</v>
      </c>
      <c r="AG1186" s="150">
        <f t="shared" si="184"/>
        <v>3.7713749861696219E-2</v>
      </c>
      <c r="AH1186" s="150" t="str">
        <f t="shared" si="185"/>
        <v/>
      </c>
      <c r="AI1186" s="150" t="str">
        <f t="shared" si="180"/>
        <v/>
      </c>
      <c r="AJ1186" s="173">
        <f t="shared" si="181"/>
        <v>0</v>
      </c>
      <c r="AK1186" s="173" t="str">
        <f t="shared" si="182"/>
        <v/>
      </c>
      <c r="AL1186" s="173" t="str">
        <f t="shared" si="183"/>
        <v/>
      </c>
      <c r="AM1186" s="173"/>
      <c r="AN1186" s="173"/>
      <c r="AO1186" s="173"/>
      <c r="AP1186" s="173"/>
      <c r="AQ1186" s="173"/>
      <c r="AR1186" s="173"/>
      <c r="AS1186" s="173"/>
      <c r="AT1186" s="153"/>
      <c r="AU1186" s="154"/>
      <c r="AV1186" s="153"/>
      <c r="AW1186" s="177"/>
      <c r="AX1186" s="178"/>
      <c r="AY1186" s="179"/>
      <c r="AZ1186" s="179"/>
      <c r="BA1186" s="180"/>
      <c r="BB1186" s="180"/>
      <c r="BC1186" s="155"/>
      <c r="BE1186" s="156">
        <v>434</v>
      </c>
      <c r="BF1186" s="181">
        <f t="shared" si="173"/>
        <v>2.7712000000000137</v>
      </c>
      <c r="BG1186" s="182">
        <f t="shared" si="174"/>
        <v>0.90533085011039938</v>
      </c>
      <c r="BH1186" s="183">
        <f t="shared" si="175"/>
        <v>5.4508978505163341E-4</v>
      </c>
      <c r="BI1186" s="184" t="str">
        <f t="shared" si="176"/>
        <v/>
      </c>
      <c r="BJ1186" s="184" t="str">
        <f t="shared" si="172"/>
        <v/>
      </c>
    </row>
    <row r="1187" spans="3:62" ht="20.100000000000001" customHeight="1" x14ac:dyDescent="0.25">
      <c r="C1187" s="12"/>
      <c r="E1187" s="141"/>
      <c r="F1187" s="141"/>
      <c r="P1187" s="156"/>
      <c r="R1187" s="174"/>
      <c r="S1187" s="174"/>
      <c r="W1187" s="175"/>
      <c r="X1187" s="173"/>
      <c r="AC1187" s="156">
        <v>458</v>
      </c>
      <c r="AD1187" s="150">
        <f t="shared" si="177"/>
        <v>-2.1680000000000001</v>
      </c>
      <c r="AE1187" s="174">
        <f t="shared" si="178"/>
        <v>3.8042530052267994E-2</v>
      </c>
      <c r="AF1187" s="174">
        <f t="shared" si="179"/>
        <v>1.5079343269020756E-2</v>
      </c>
      <c r="AG1187" s="150">
        <f t="shared" si="184"/>
        <v>3.8042530052267994E-2</v>
      </c>
      <c r="AH1187" s="150" t="str">
        <f t="shared" si="185"/>
        <v/>
      </c>
      <c r="AI1187" s="150" t="str">
        <f t="shared" si="180"/>
        <v/>
      </c>
      <c r="AJ1187" s="173">
        <f t="shared" si="181"/>
        <v>0</v>
      </c>
      <c r="AK1187" s="173" t="str">
        <f t="shared" si="182"/>
        <v/>
      </c>
      <c r="AL1187" s="173" t="str">
        <f t="shared" si="183"/>
        <v/>
      </c>
      <c r="AM1187" s="173"/>
      <c r="AN1187" s="173"/>
      <c r="AO1187" s="173"/>
      <c r="AP1187" s="173"/>
      <c r="AQ1187" s="173"/>
      <c r="AR1187" s="173"/>
      <c r="AS1187" s="173"/>
      <c r="AT1187" s="153"/>
      <c r="AU1187" s="154"/>
      <c r="AV1187" s="153"/>
      <c r="AW1187" s="177"/>
      <c r="AX1187" s="178"/>
      <c r="AY1187" s="179"/>
      <c r="AZ1187" s="179"/>
      <c r="BA1187" s="180"/>
      <c r="BB1187" s="180"/>
      <c r="BC1187" s="155"/>
      <c r="BE1187" s="156">
        <v>435</v>
      </c>
      <c r="BF1187" s="181">
        <f t="shared" si="173"/>
        <v>2.7776000000000138</v>
      </c>
      <c r="BG1187" s="182">
        <f t="shared" si="174"/>
        <v>0.90478576032534774</v>
      </c>
      <c r="BH1187" s="183">
        <f t="shared" si="175"/>
        <v>5.4648720528471806E-4</v>
      </c>
      <c r="BI1187" s="184" t="str">
        <f t="shared" si="176"/>
        <v/>
      </c>
      <c r="BJ1187" s="184" t="str">
        <f t="shared" si="172"/>
        <v/>
      </c>
    </row>
    <row r="1188" spans="3:62" ht="20.100000000000001" customHeight="1" x14ac:dyDescent="0.25">
      <c r="C1188" s="12"/>
      <c r="E1188" s="141"/>
      <c r="F1188" s="141"/>
      <c r="P1188" s="156"/>
      <c r="R1188" s="174"/>
      <c r="S1188" s="174"/>
      <c r="W1188" s="175"/>
      <c r="X1188" s="173"/>
      <c r="AC1188" s="156">
        <v>459</v>
      </c>
      <c r="AD1188" s="150">
        <f t="shared" si="177"/>
        <v>-2.1639999999999997</v>
      </c>
      <c r="AE1188" s="174">
        <f t="shared" si="178"/>
        <v>3.8373562494439975E-2</v>
      </c>
      <c r="AF1188" s="174">
        <f t="shared" si="179"/>
        <v>1.5232174701868571E-2</v>
      </c>
      <c r="AG1188" s="150">
        <f t="shared" si="184"/>
        <v>3.8373562494439975E-2</v>
      </c>
      <c r="AH1188" s="150" t="str">
        <f t="shared" si="185"/>
        <v/>
      </c>
      <c r="AI1188" s="150" t="str">
        <f t="shared" si="180"/>
        <v/>
      </c>
      <c r="AJ1188" s="173">
        <f t="shared" si="181"/>
        <v>0</v>
      </c>
      <c r="AK1188" s="173" t="str">
        <f t="shared" si="182"/>
        <v/>
      </c>
      <c r="AL1188" s="173" t="str">
        <f t="shared" si="183"/>
        <v/>
      </c>
      <c r="AM1188" s="173"/>
      <c r="AN1188" s="173"/>
      <c r="AO1188" s="173"/>
      <c r="AP1188" s="173"/>
      <c r="AQ1188" s="173"/>
      <c r="AR1188" s="173"/>
      <c r="AS1188" s="173"/>
      <c r="AT1188" s="153"/>
      <c r="AU1188" s="154"/>
      <c r="AV1188" s="153"/>
      <c r="AW1188" s="177"/>
      <c r="AX1188" s="178"/>
      <c r="AY1188" s="179"/>
      <c r="AZ1188" s="179"/>
      <c r="BA1188" s="180"/>
      <c r="BB1188" s="180"/>
      <c r="BC1188" s="155"/>
      <c r="BE1188" s="156">
        <v>436</v>
      </c>
      <c r="BF1188" s="181">
        <f t="shared" si="173"/>
        <v>2.784000000000014</v>
      </c>
      <c r="BG1188" s="182">
        <f t="shared" si="174"/>
        <v>0.90423927312006303</v>
      </c>
      <c r="BH1188" s="183">
        <f t="shared" si="175"/>
        <v>5.4788095279989513E-4</v>
      </c>
      <c r="BI1188" s="184" t="str">
        <f t="shared" si="176"/>
        <v/>
      </c>
      <c r="BJ1188" s="184" t="str">
        <f t="shared" si="172"/>
        <v/>
      </c>
    </row>
    <row r="1189" spans="3:62" ht="20.100000000000001" customHeight="1" x14ac:dyDescent="0.25">
      <c r="C1189" s="12"/>
      <c r="E1189" s="141"/>
      <c r="F1189" s="141"/>
      <c r="P1189" s="156"/>
      <c r="R1189" s="174"/>
      <c r="S1189" s="174"/>
      <c r="W1189" s="175"/>
      <c r="X1189" s="173"/>
      <c r="AC1189" s="156">
        <v>460</v>
      </c>
      <c r="AD1189" s="150">
        <f t="shared" si="177"/>
        <v>-2.16</v>
      </c>
      <c r="AE1189" s="174">
        <f t="shared" si="178"/>
        <v>3.8706856147455608E-2</v>
      </c>
      <c r="AF1189" s="174">
        <f t="shared" si="179"/>
        <v>1.538633478392545E-2</v>
      </c>
      <c r="AG1189" s="150">
        <f t="shared" si="184"/>
        <v>3.8706856147455608E-2</v>
      </c>
      <c r="AH1189" s="150" t="str">
        <f t="shared" si="185"/>
        <v/>
      </c>
      <c r="AI1189" s="150" t="str">
        <f t="shared" si="180"/>
        <v/>
      </c>
      <c r="AJ1189" s="173">
        <f t="shared" si="181"/>
        <v>0</v>
      </c>
      <c r="AK1189" s="173" t="str">
        <f t="shared" si="182"/>
        <v/>
      </c>
      <c r="AL1189" s="173" t="str">
        <f t="shared" si="183"/>
        <v/>
      </c>
      <c r="AM1189" s="173"/>
      <c r="AN1189" s="173"/>
      <c r="AO1189" s="173"/>
      <c r="AP1189" s="173"/>
      <c r="AQ1189" s="173"/>
      <c r="AR1189" s="173"/>
      <c r="AS1189" s="173"/>
      <c r="AT1189" s="153"/>
      <c r="AU1189" s="154"/>
      <c r="AV1189" s="153"/>
      <c r="AW1189" s="177"/>
      <c r="AX1189" s="178"/>
      <c r="AY1189" s="179"/>
      <c r="AZ1189" s="179"/>
      <c r="BA1189" s="180"/>
      <c r="BB1189" s="180"/>
      <c r="BC1189" s="155"/>
      <c r="BE1189" s="156">
        <v>437</v>
      </c>
      <c r="BF1189" s="181">
        <f t="shared" si="173"/>
        <v>2.7904000000000142</v>
      </c>
      <c r="BG1189" s="182">
        <f t="shared" si="174"/>
        <v>0.90369139216726313</v>
      </c>
      <c r="BH1189" s="183">
        <f t="shared" si="175"/>
        <v>5.4927101463642103E-4</v>
      </c>
      <c r="BI1189" s="184" t="str">
        <f t="shared" si="176"/>
        <v/>
      </c>
      <c r="BJ1189" s="184" t="str">
        <f t="shared" si="172"/>
        <v/>
      </c>
    </row>
    <row r="1190" spans="3:62" ht="20.100000000000001" customHeight="1" x14ac:dyDescent="0.25">
      <c r="C1190" s="12"/>
      <c r="E1190" s="141"/>
      <c r="F1190" s="141"/>
      <c r="P1190" s="156"/>
      <c r="R1190" s="174"/>
      <c r="S1190" s="174"/>
      <c r="W1190" s="175"/>
      <c r="X1190" s="173"/>
      <c r="AC1190" s="156">
        <v>461</v>
      </c>
      <c r="AD1190" s="150">
        <f t="shared" si="177"/>
        <v>-2.1559999999999997</v>
      </c>
      <c r="AE1190" s="174">
        <f t="shared" si="178"/>
        <v>3.9042419939437932E-2</v>
      </c>
      <c r="AF1190" s="174">
        <f t="shared" si="179"/>
        <v>1.5541832577901588E-2</v>
      </c>
      <c r="AG1190" s="150">
        <f t="shared" si="184"/>
        <v>3.9042419939437932E-2</v>
      </c>
      <c r="AH1190" s="150" t="str">
        <f t="shared" si="185"/>
        <v/>
      </c>
      <c r="AI1190" s="150" t="str">
        <f t="shared" si="180"/>
        <v/>
      </c>
      <c r="AJ1190" s="173">
        <f t="shared" si="181"/>
        <v>0</v>
      </c>
      <c r="AK1190" s="173" t="str">
        <f t="shared" si="182"/>
        <v/>
      </c>
      <c r="AL1190" s="173" t="str">
        <f t="shared" si="183"/>
        <v/>
      </c>
      <c r="AM1190" s="173"/>
      <c r="AN1190" s="173"/>
      <c r="AO1190" s="173"/>
      <c r="AP1190" s="173"/>
      <c r="AQ1190" s="173"/>
      <c r="AR1190" s="173"/>
      <c r="AS1190" s="173"/>
      <c r="AT1190" s="153"/>
      <c r="AU1190" s="154"/>
      <c r="AV1190" s="153"/>
      <c r="AW1190" s="177"/>
      <c r="AX1190" s="178"/>
      <c r="AY1190" s="179"/>
      <c r="AZ1190" s="179"/>
      <c r="BA1190" s="180"/>
      <c r="BB1190" s="180"/>
      <c r="BC1190" s="155"/>
      <c r="BE1190" s="156">
        <v>438</v>
      </c>
      <c r="BF1190" s="181">
        <f t="shared" si="173"/>
        <v>2.7968000000000144</v>
      </c>
      <c r="BG1190" s="182">
        <f t="shared" si="174"/>
        <v>0.90314212115262671</v>
      </c>
      <c r="BH1190" s="183">
        <f t="shared" si="175"/>
        <v>5.5065737797010961E-4</v>
      </c>
      <c r="BI1190" s="184" t="str">
        <f t="shared" si="176"/>
        <v/>
      </c>
      <c r="BJ1190" s="184" t="str">
        <f t="shared" si="172"/>
        <v/>
      </c>
    </row>
    <row r="1191" spans="3:62" ht="20.100000000000001" customHeight="1" x14ac:dyDescent="0.25">
      <c r="C1191" s="12"/>
      <c r="E1191" s="141"/>
      <c r="F1191" s="141"/>
      <c r="P1191" s="156"/>
      <c r="R1191" s="174"/>
      <c r="S1191" s="174"/>
      <c r="W1191" s="175"/>
      <c r="X1191" s="173"/>
      <c r="AC1191" s="156">
        <v>462</v>
      </c>
      <c r="AD1191" s="150">
        <f t="shared" si="177"/>
        <v>-2.1520000000000001</v>
      </c>
      <c r="AE1191" s="174">
        <f t="shared" si="178"/>
        <v>3.9380262766544827E-2</v>
      </c>
      <c r="AF1191" s="174">
        <f t="shared" si="179"/>
        <v>1.5698677182155906E-2</v>
      </c>
      <c r="AG1191" s="150">
        <f t="shared" si="184"/>
        <v>3.9380262766544827E-2</v>
      </c>
      <c r="AH1191" s="150" t="str">
        <f t="shared" si="185"/>
        <v/>
      </c>
      <c r="AI1191" s="150" t="str">
        <f t="shared" si="180"/>
        <v/>
      </c>
      <c r="AJ1191" s="173">
        <f t="shared" si="181"/>
        <v>0</v>
      </c>
      <c r="AK1191" s="173" t="str">
        <f t="shared" si="182"/>
        <v/>
      </c>
      <c r="AL1191" s="173" t="str">
        <f t="shared" si="183"/>
        <v/>
      </c>
      <c r="AM1191" s="173"/>
      <c r="AN1191" s="173"/>
      <c r="AO1191" s="173"/>
      <c r="AP1191" s="173"/>
      <c r="AQ1191" s="173"/>
      <c r="AR1191" s="173"/>
      <c r="AS1191" s="173"/>
      <c r="AT1191" s="153"/>
      <c r="AU1191" s="154"/>
      <c r="AV1191" s="153"/>
      <c r="AW1191" s="177"/>
      <c r="AX1191" s="178"/>
      <c r="AY1191" s="179"/>
      <c r="AZ1191" s="179"/>
      <c r="BA1191" s="180"/>
      <c r="BB1191" s="180"/>
      <c r="BC1191" s="155"/>
      <c r="BE1191" s="156">
        <v>439</v>
      </c>
      <c r="BF1191" s="181">
        <f t="shared" si="173"/>
        <v>2.8032000000000146</v>
      </c>
      <c r="BG1191" s="182">
        <f t="shared" si="174"/>
        <v>0.9025914637746566</v>
      </c>
      <c r="BH1191" s="183">
        <f t="shared" si="175"/>
        <v>5.5204003011377623E-4</v>
      </c>
      <c r="BI1191" s="184" t="str">
        <f t="shared" si="176"/>
        <v/>
      </c>
      <c r="BJ1191" s="184" t="str">
        <f t="shared" si="172"/>
        <v/>
      </c>
    </row>
    <row r="1192" spans="3:62" ht="20.100000000000001" customHeight="1" x14ac:dyDescent="0.25">
      <c r="C1192" s="12"/>
      <c r="E1192" s="141"/>
      <c r="F1192" s="141"/>
      <c r="P1192" s="156"/>
      <c r="R1192" s="174"/>
      <c r="S1192" s="174"/>
      <c r="W1192" s="175"/>
      <c r="X1192" s="173"/>
      <c r="AC1192" s="156">
        <v>463</v>
      </c>
      <c r="AD1192" s="150">
        <f t="shared" si="177"/>
        <v>-2.1479999999999997</v>
      </c>
      <c r="AE1192" s="174">
        <f t="shared" si="178"/>
        <v>3.972039349212067E-2</v>
      </c>
      <c r="AF1192" s="174">
        <f t="shared" si="179"/>
        <v>1.5856877730566737E-2</v>
      </c>
      <c r="AG1192" s="150">
        <f t="shared" si="184"/>
        <v>3.972039349212067E-2</v>
      </c>
      <c r="AH1192" s="150" t="str">
        <f t="shared" si="185"/>
        <v/>
      </c>
      <c r="AI1192" s="150" t="str">
        <f t="shared" si="180"/>
        <v/>
      </c>
      <c r="AJ1192" s="173">
        <f t="shared" si="181"/>
        <v>0</v>
      </c>
      <c r="AK1192" s="173" t="str">
        <f t="shared" si="182"/>
        <v/>
      </c>
      <c r="AL1192" s="173" t="str">
        <f t="shared" si="183"/>
        <v/>
      </c>
      <c r="AM1192" s="173"/>
      <c r="AN1192" s="173"/>
      <c r="AO1192" s="173"/>
      <c r="AP1192" s="173"/>
      <c r="AQ1192" s="173"/>
      <c r="AR1192" s="173"/>
      <c r="AS1192" s="173"/>
      <c r="AT1192" s="153"/>
      <c r="AU1192" s="154"/>
      <c r="AV1192" s="153"/>
      <c r="AW1192" s="177"/>
      <c r="AX1192" s="178"/>
      <c r="AY1192" s="179"/>
      <c r="AZ1192" s="179"/>
      <c r="BA1192" s="180"/>
      <c r="BB1192" s="180"/>
      <c r="BC1192" s="155"/>
      <c r="BE1192" s="156">
        <v>440</v>
      </c>
      <c r="BF1192" s="181">
        <f t="shared" si="173"/>
        <v>2.8096000000000148</v>
      </c>
      <c r="BG1192" s="182">
        <f t="shared" si="174"/>
        <v>0.90203942374454282</v>
      </c>
      <c r="BH1192" s="183">
        <f t="shared" si="175"/>
        <v>5.5341895851679368E-4</v>
      </c>
      <c r="BI1192" s="184" t="str">
        <f t="shared" si="176"/>
        <v/>
      </c>
      <c r="BJ1192" s="184" t="str">
        <f t="shared" si="172"/>
        <v/>
      </c>
    </row>
    <row r="1193" spans="3:62" ht="20.100000000000001" customHeight="1" x14ac:dyDescent="0.25">
      <c r="C1193" s="12"/>
      <c r="E1193" s="141"/>
      <c r="F1193" s="141"/>
      <c r="P1193" s="156"/>
      <c r="R1193" s="174"/>
      <c r="S1193" s="174"/>
      <c r="W1193" s="175"/>
      <c r="X1193" s="173"/>
      <c r="AC1193" s="156">
        <v>464</v>
      </c>
      <c r="AD1193" s="150">
        <f t="shared" si="177"/>
        <v>-2.1440000000000001</v>
      </c>
      <c r="AE1193" s="174">
        <f t="shared" si="178"/>
        <v>4.0062820945842105E-2</v>
      </c>
      <c r="AF1193" s="174">
        <f t="shared" si="179"/>
        <v>1.6016443392398598E-2</v>
      </c>
      <c r="AG1193" s="150">
        <f t="shared" si="184"/>
        <v>4.0062820945842105E-2</v>
      </c>
      <c r="AH1193" s="150" t="str">
        <f t="shared" si="185"/>
        <v/>
      </c>
      <c r="AI1193" s="150" t="str">
        <f t="shared" si="180"/>
        <v/>
      </c>
      <c r="AJ1193" s="173">
        <f t="shared" si="181"/>
        <v>0</v>
      </c>
      <c r="AK1193" s="173" t="str">
        <f t="shared" si="182"/>
        <v/>
      </c>
      <c r="AL1193" s="173" t="str">
        <f t="shared" si="183"/>
        <v/>
      </c>
      <c r="AM1193" s="173"/>
      <c r="AN1193" s="173"/>
      <c r="AO1193" s="173"/>
      <c r="AP1193" s="173"/>
      <c r="AQ1193" s="173"/>
      <c r="AR1193" s="173"/>
      <c r="AS1193" s="173"/>
      <c r="AT1193" s="153"/>
      <c r="AU1193" s="154"/>
      <c r="AV1193" s="153"/>
      <c r="AW1193" s="177"/>
      <c r="AX1193" s="178"/>
      <c r="AY1193" s="179"/>
      <c r="AZ1193" s="179"/>
      <c r="BA1193" s="180"/>
      <c r="BB1193" s="180"/>
      <c r="BC1193" s="155"/>
      <c r="BE1193" s="156">
        <v>441</v>
      </c>
      <c r="BF1193" s="181">
        <f t="shared" si="173"/>
        <v>2.8160000000000149</v>
      </c>
      <c r="BG1193" s="182">
        <f t="shared" si="174"/>
        <v>0.90148600478602603</v>
      </c>
      <c r="BH1193" s="183">
        <f t="shared" si="175"/>
        <v>5.5479415076320482E-4</v>
      </c>
      <c r="BI1193" s="184" t="str">
        <f t="shared" si="176"/>
        <v/>
      </c>
      <c r="BJ1193" s="184" t="str">
        <f t="shared" si="172"/>
        <v/>
      </c>
    </row>
    <row r="1194" spans="3:62" ht="20.100000000000001" customHeight="1" x14ac:dyDescent="0.25">
      <c r="C1194" s="12"/>
      <c r="E1194" s="141"/>
      <c r="F1194" s="141"/>
      <c r="P1194" s="156"/>
      <c r="R1194" s="174"/>
      <c r="S1194" s="174"/>
      <c r="W1194" s="175"/>
      <c r="X1194" s="173"/>
      <c r="AC1194" s="156">
        <v>465</v>
      </c>
      <c r="AD1194" s="150">
        <f t="shared" si="177"/>
        <v>-2.1399999999999997</v>
      </c>
      <c r="AE1194" s="174">
        <f t="shared" si="178"/>
        <v>4.0407553922860343E-2</v>
      </c>
      <c r="AF1194" s="174">
        <f t="shared" si="179"/>
        <v>1.6177383372166104E-2</v>
      </c>
      <c r="AG1194" s="150">
        <f t="shared" si="184"/>
        <v>4.0407553922860343E-2</v>
      </c>
      <c r="AH1194" s="150" t="str">
        <f t="shared" si="185"/>
        <v/>
      </c>
      <c r="AI1194" s="150" t="str">
        <f t="shared" si="180"/>
        <v/>
      </c>
      <c r="AJ1194" s="173">
        <f t="shared" si="181"/>
        <v>0</v>
      </c>
      <c r="AK1194" s="173" t="str">
        <f t="shared" si="182"/>
        <v/>
      </c>
      <c r="AL1194" s="173" t="str">
        <f t="shared" si="183"/>
        <v/>
      </c>
      <c r="AM1194" s="173"/>
      <c r="AN1194" s="173"/>
      <c r="AO1194" s="173"/>
      <c r="AP1194" s="173"/>
      <c r="AQ1194" s="173"/>
      <c r="AR1194" s="173"/>
      <c r="AS1194" s="173"/>
      <c r="AT1194" s="153"/>
      <c r="AU1194" s="154"/>
      <c r="AV1194" s="153"/>
      <c r="AW1194" s="177"/>
      <c r="AX1194" s="178"/>
      <c r="AY1194" s="179"/>
      <c r="AZ1194" s="179"/>
      <c r="BA1194" s="180"/>
      <c r="BB1194" s="180"/>
      <c r="BC1194" s="155"/>
      <c r="BE1194" s="156">
        <v>442</v>
      </c>
      <c r="BF1194" s="181">
        <f t="shared" si="173"/>
        <v>2.8224000000000151</v>
      </c>
      <c r="BG1194" s="182">
        <f t="shared" si="174"/>
        <v>0.90093121063526282</v>
      </c>
      <c r="BH1194" s="183">
        <f t="shared" si="175"/>
        <v>5.5616559457360992E-4</v>
      </c>
      <c r="BI1194" s="184" t="str">
        <f t="shared" si="176"/>
        <v/>
      </c>
      <c r="BJ1194" s="184" t="str">
        <f t="shared" si="172"/>
        <v/>
      </c>
    </row>
    <row r="1195" spans="3:62" ht="20.100000000000001" customHeight="1" x14ac:dyDescent="0.25">
      <c r="C1195" s="12"/>
      <c r="E1195" s="141"/>
      <c r="F1195" s="141"/>
      <c r="P1195" s="156"/>
      <c r="R1195" s="174"/>
      <c r="S1195" s="174"/>
      <c r="W1195" s="175"/>
      <c r="X1195" s="173"/>
      <c r="AC1195" s="156">
        <v>466</v>
      </c>
      <c r="AD1195" s="150">
        <f t="shared" si="177"/>
        <v>-2.1360000000000001</v>
      </c>
      <c r="AE1195" s="174">
        <f t="shared" si="178"/>
        <v>4.0754601182937548E-2</v>
      </c>
      <c r="AF1195" s="174">
        <f t="shared" si="179"/>
        <v>1.6339706909493833E-2</v>
      </c>
      <c r="AG1195" s="150">
        <f t="shared" si="184"/>
        <v>4.0754601182937548E-2</v>
      </c>
      <c r="AH1195" s="150" t="str">
        <f t="shared" si="185"/>
        <v/>
      </c>
      <c r="AI1195" s="150" t="str">
        <f t="shared" si="180"/>
        <v/>
      </c>
      <c r="AJ1195" s="173">
        <f t="shared" si="181"/>
        <v>0</v>
      </c>
      <c r="AK1195" s="173" t="str">
        <f t="shared" si="182"/>
        <v/>
      </c>
      <c r="AL1195" s="173" t="str">
        <f t="shared" si="183"/>
        <v/>
      </c>
      <c r="AM1195" s="173"/>
      <c r="AN1195" s="173"/>
      <c r="AO1195" s="173"/>
      <c r="AP1195" s="173"/>
      <c r="AQ1195" s="173"/>
      <c r="AR1195" s="173"/>
      <c r="AS1195" s="173"/>
      <c r="AT1195" s="153"/>
      <c r="AU1195" s="154"/>
      <c r="AV1195" s="153"/>
      <c r="AW1195" s="177"/>
      <c r="AX1195" s="178"/>
      <c r="AY1195" s="179"/>
      <c r="AZ1195" s="179"/>
      <c r="BA1195" s="180"/>
      <c r="BB1195" s="180"/>
      <c r="BC1195" s="155"/>
      <c r="BE1195" s="156">
        <v>443</v>
      </c>
      <c r="BF1195" s="181">
        <f t="shared" si="173"/>
        <v>2.8288000000000153</v>
      </c>
      <c r="BG1195" s="182">
        <f t="shared" si="174"/>
        <v>0.90037504504068921</v>
      </c>
      <c r="BH1195" s="183">
        <f t="shared" si="175"/>
        <v>5.575332778021691E-4</v>
      </c>
      <c r="BI1195" s="184" t="str">
        <f t="shared" si="176"/>
        <v/>
      </c>
      <c r="BJ1195" s="184" t="str">
        <f t="shared" si="172"/>
        <v/>
      </c>
    </row>
    <row r="1196" spans="3:62" ht="20.100000000000001" customHeight="1" x14ac:dyDescent="0.25">
      <c r="C1196" s="12"/>
      <c r="E1196" s="141"/>
      <c r="F1196" s="141"/>
      <c r="P1196" s="156"/>
      <c r="R1196" s="174"/>
      <c r="S1196" s="174"/>
      <c r="W1196" s="175"/>
      <c r="X1196" s="173"/>
      <c r="AC1196" s="156">
        <v>467</v>
      </c>
      <c r="AD1196" s="150">
        <f t="shared" si="177"/>
        <v>-2.1319999999999997</v>
      </c>
      <c r="AE1196" s="174">
        <f t="shared" si="178"/>
        <v>4.1103971449579974E-2</v>
      </c>
      <c r="AF1196" s="174">
        <f t="shared" si="179"/>
        <v>1.6503423278973341E-2</v>
      </c>
      <c r="AG1196" s="150">
        <f t="shared" si="184"/>
        <v>4.1103971449579974E-2</v>
      </c>
      <c r="AH1196" s="150" t="str">
        <f t="shared" si="185"/>
        <v/>
      </c>
      <c r="AI1196" s="150" t="str">
        <f t="shared" si="180"/>
        <v/>
      </c>
      <c r="AJ1196" s="173">
        <f t="shared" si="181"/>
        <v>0</v>
      </c>
      <c r="AK1196" s="173" t="str">
        <f t="shared" si="182"/>
        <v/>
      </c>
      <c r="AL1196" s="173" t="str">
        <f t="shared" si="183"/>
        <v/>
      </c>
      <c r="AM1196" s="173"/>
      <c r="AN1196" s="173"/>
      <c r="AO1196" s="173"/>
      <c r="AP1196" s="173"/>
      <c r="AQ1196" s="173"/>
      <c r="AR1196" s="173"/>
      <c r="AS1196" s="173"/>
      <c r="AT1196" s="153"/>
      <c r="AU1196" s="154"/>
      <c r="AV1196" s="153"/>
      <c r="AW1196" s="177"/>
      <c r="AX1196" s="178"/>
      <c r="AY1196" s="179"/>
      <c r="AZ1196" s="179"/>
      <c r="BA1196" s="180"/>
      <c r="BB1196" s="180"/>
      <c r="BC1196" s="155"/>
      <c r="BE1196" s="156">
        <v>444</v>
      </c>
      <c r="BF1196" s="181">
        <f t="shared" si="173"/>
        <v>2.8352000000000155</v>
      </c>
      <c r="BG1196" s="182">
        <f t="shared" si="174"/>
        <v>0.89981751176288705</v>
      </c>
      <c r="BH1196" s="183">
        <f t="shared" si="175"/>
        <v>5.588971884376015E-4</v>
      </c>
      <c r="BI1196" s="184" t="str">
        <f t="shared" si="176"/>
        <v/>
      </c>
      <c r="BJ1196" s="184" t="str">
        <f t="shared" si="172"/>
        <v/>
      </c>
    </row>
    <row r="1197" spans="3:62" ht="20.100000000000001" customHeight="1" x14ac:dyDescent="0.25">
      <c r="C1197" s="12"/>
      <c r="E1197" s="141"/>
      <c r="F1197" s="141"/>
      <c r="P1197" s="156"/>
      <c r="R1197" s="174"/>
      <c r="S1197" s="174"/>
      <c r="W1197" s="175"/>
      <c r="X1197" s="173"/>
      <c r="AC1197" s="156">
        <v>468</v>
      </c>
      <c r="AD1197" s="150">
        <f t="shared" si="177"/>
        <v>-2.1280000000000001</v>
      </c>
      <c r="AE1197" s="174">
        <f t="shared" si="178"/>
        <v>4.145567340916527E-2</v>
      </c>
      <c r="AF1197" s="174">
        <f t="shared" si="179"/>
        <v>1.6668541790016082E-2</v>
      </c>
      <c r="AG1197" s="150">
        <f t="shared" si="184"/>
        <v>4.145567340916527E-2</v>
      </c>
      <c r="AH1197" s="150" t="str">
        <f t="shared" si="185"/>
        <v/>
      </c>
      <c r="AI1197" s="150" t="str">
        <f t="shared" si="180"/>
        <v/>
      </c>
      <c r="AJ1197" s="173">
        <f t="shared" si="181"/>
        <v>0</v>
      </c>
      <c r="AK1197" s="173" t="str">
        <f t="shared" si="182"/>
        <v/>
      </c>
      <c r="AL1197" s="173" t="str">
        <f t="shared" si="183"/>
        <v/>
      </c>
      <c r="AM1197" s="173"/>
      <c r="AN1197" s="173"/>
      <c r="AO1197" s="173"/>
      <c r="AP1197" s="173"/>
      <c r="AQ1197" s="173"/>
      <c r="AR1197" s="173"/>
      <c r="AS1197" s="173"/>
      <c r="AT1197" s="153"/>
      <c r="AU1197" s="154"/>
      <c r="AV1197" s="153"/>
      <c r="AW1197" s="177"/>
      <c r="AX1197" s="178"/>
      <c r="AY1197" s="179"/>
      <c r="AZ1197" s="179"/>
      <c r="BA1197" s="180"/>
      <c r="BB1197" s="180"/>
      <c r="BC1197" s="155"/>
      <c r="BE1197" s="156">
        <v>445</v>
      </c>
      <c r="BF1197" s="181">
        <f t="shared" si="173"/>
        <v>2.8416000000000157</v>
      </c>
      <c r="BG1197" s="182">
        <f t="shared" si="174"/>
        <v>0.89925861457444944</v>
      </c>
      <c r="BH1197" s="183">
        <f t="shared" si="175"/>
        <v>5.6025731460196404E-4</v>
      </c>
      <c r="BI1197" s="184" t="str">
        <f t="shared" si="176"/>
        <v/>
      </c>
      <c r="BJ1197" s="184" t="str">
        <f t="shared" si="172"/>
        <v/>
      </c>
    </row>
    <row r="1198" spans="3:62" ht="20.100000000000001" customHeight="1" x14ac:dyDescent="0.25">
      <c r="C1198" s="12"/>
      <c r="E1198" s="141"/>
      <c r="F1198" s="141"/>
      <c r="P1198" s="156"/>
      <c r="R1198" s="174"/>
      <c r="S1198" s="174"/>
      <c r="W1198" s="175"/>
      <c r="X1198" s="173"/>
      <c r="AC1198" s="156">
        <v>469</v>
      </c>
      <c r="AD1198" s="150">
        <f t="shared" si="177"/>
        <v>-2.1239999999999997</v>
      </c>
      <c r="AE1198" s="174">
        <f t="shared" si="178"/>
        <v>4.1809715710066461E-2</v>
      </c>
      <c r="AF1198" s="174">
        <f t="shared" si="179"/>
        <v>1.6835071786703477E-2</v>
      </c>
      <c r="AG1198" s="150">
        <f t="shared" si="184"/>
        <v>4.1809715710066461E-2</v>
      </c>
      <c r="AH1198" s="150" t="str">
        <f t="shared" si="185"/>
        <v/>
      </c>
      <c r="AI1198" s="150" t="str">
        <f t="shared" si="180"/>
        <v/>
      </c>
      <c r="AJ1198" s="173">
        <f t="shared" si="181"/>
        <v>0</v>
      </c>
      <c r="AK1198" s="173" t="str">
        <f t="shared" si="182"/>
        <v/>
      </c>
      <c r="AL1198" s="173" t="str">
        <f t="shared" si="183"/>
        <v/>
      </c>
      <c r="AM1198" s="173"/>
      <c r="AN1198" s="173"/>
      <c r="AO1198" s="173"/>
      <c r="AP1198" s="173"/>
      <c r="AQ1198" s="173"/>
      <c r="AR1198" s="173"/>
      <c r="AS1198" s="173"/>
      <c r="AT1198" s="153"/>
      <c r="AU1198" s="154"/>
      <c r="AV1198" s="153"/>
      <c r="AW1198" s="177"/>
      <c r="AX1198" s="178"/>
      <c r="AY1198" s="179"/>
      <c r="AZ1198" s="179"/>
      <c r="BA1198" s="180"/>
      <c r="BB1198" s="180"/>
      <c r="BC1198" s="155"/>
      <c r="BE1198" s="156">
        <v>446</v>
      </c>
      <c r="BF1198" s="181">
        <f t="shared" si="173"/>
        <v>2.8480000000000159</v>
      </c>
      <c r="BG1198" s="182">
        <f t="shared" si="174"/>
        <v>0.89869835725984748</v>
      </c>
      <c r="BH1198" s="183">
        <f t="shared" si="175"/>
        <v>5.616136445509845E-4</v>
      </c>
      <c r="BI1198" s="184" t="str">
        <f t="shared" si="176"/>
        <v/>
      </c>
      <c r="BJ1198" s="184" t="str">
        <f t="shared" si="172"/>
        <v/>
      </c>
    </row>
    <row r="1199" spans="3:62" ht="20.100000000000001" customHeight="1" x14ac:dyDescent="0.25">
      <c r="C1199" s="12"/>
      <c r="E1199" s="141"/>
      <c r="F1199" s="141"/>
      <c r="P1199" s="156"/>
      <c r="R1199" s="174"/>
      <c r="S1199" s="174"/>
      <c r="W1199" s="175"/>
      <c r="X1199" s="173"/>
      <c r="AC1199" s="156">
        <v>470</v>
      </c>
      <c r="AD1199" s="150">
        <f t="shared" si="177"/>
        <v>-2.12</v>
      </c>
      <c r="AE1199" s="174">
        <f t="shared" si="178"/>
        <v>4.2166106961770311E-2</v>
      </c>
      <c r="AF1199" s="174">
        <f t="shared" si="179"/>
        <v>1.7003022647632787E-2</v>
      </c>
      <c r="AG1199" s="150">
        <f t="shared" si="184"/>
        <v>4.2166106961770311E-2</v>
      </c>
      <c r="AH1199" s="150" t="str">
        <f t="shared" si="185"/>
        <v/>
      </c>
      <c r="AI1199" s="150" t="str">
        <f t="shared" si="180"/>
        <v/>
      </c>
      <c r="AJ1199" s="173">
        <f t="shared" si="181"/>
        <v>0</v>
      </c>
      <c r="AK1199" s="173" t="str">
        <f t="shared" si="182"/>
        <v/>
      </c>
      <c r="AL1199" s="173" t="str">
        <f t="shared" si="183"/>
        <v/>
      </c>
      <c r="AM1199" s="173"/>
      <c r="AN1199" s="173"/>
      <c r="AO1199" s="173"/>
      <c r="AP1199" s="173"/>
      <c r="AQ1199" s="173"/>
      <c r="AR1199" s="173"/>
      <c r="AS1199" s="173"/>
      <c r="AT1199" s="153"/>
      <c r="AU1199" s="154"/>
      <c r="AV1199" s="153"/>
      <c r="AW1199" s="177"/>
      <c r="AX1199" s="178"/>
      <c r="AY1199" s="179"/>
      <c r="AZ1199" s="179"/>
      <c r="BA1199" s="180"/>
      <c r="BB1199" s="180"/>
      <c r="BC1199" s="155"/>
      <c r="BE1199" s="156">
        <v>447</v>
      </c>
      <c r="BF1199" s="181">
        <f t="shared" si="173"/>
        <v>2.854400000000016</v>
      </c>
      <c r="BG1199" s="182">
        <f t="shared" si="174"/>
        <v>0.8981367436152965</v>
      </c>
      <c r="BH1199" s="183">
        <f t="shared" si="175"/>
        <v>5.6296616667184107E-4</v>
      </c>
      <c r="BI1199" s="184" t="str">
        <f t="shared" si="176"/>
        <v/>
      </c>
      <c r="BJ1199" s="184" t="str">
        <f t="shared" si="172"/>
        <v/>
      </c>
    </row>
    <row r="1200" spans="3:62" ht="20.100000000000001" customHeight="1" x14ac:dyDescent="0.25">
      <c r="C1200" s="12"/>
      <c r="E1200" s="141"/>
      <c r="F1200" s="141"/>
      <c r="P1200" s="156"/>
      <c r="R1200" s="174"/>
      <c r="S1200" s="174"/>
      <c r="W1200" s="175"/>
      <c r="X1200" s="173"/>
      <c r="AC1200" s="156">
        <v>471</v>
      </c>
      <c r="AD1200" s="150">
        <f t="shared" si="177"/>
        <v>-2.1159999999999997</v>
      </c>
      <c r="AE1200" s="174">
        <f t="shared" si="178"/>
        <v>4.2524855733992541E-2</v>
      </c>
      <c r="AF1200" s="174">
        <f t="shared" si="179"/>
        <v>1.717240378576014E-2</v>
      </c>
      <c r="AG1200" s="150">
        <f t="shared" si="184"/>
        <v>4.2524855733992541E-2</v>
      </c>
      <c r="AH1200" s="150" t="str">
        <f t="shared" si="185"/>
        <v/>
      </c>
      <c r="AI1200" s="150" t="str">
        <f t="shared" si="180"/>
        <v/>
      </c>
      <c r="AJ1200" s="173">
        <f t="shared" si="181"/>
        <v>0</v>
      </c>
      <c r="AK1200" s="173" t="str">
        <f t="shared" si="182"/>
        <v/>
      </c>
      <c r="AL1200" s="173" t="str">
        <f t="shared" si="183"/>
        <v/>
      </c>
      <c r="AM1200" s="173"/>
      <c r="AN1200" s="173"/>
      <c r="AO1200" s="173"/>
      <c r="AP1200" s="173"/>
      <c r="AQ1200" s="173"/>
      <c r="AR1200" s="173"/>
      <c r="AS1200" s="173"/>
      <c r="AT1200" s="153"/>
      <c r="AU1200" s="154"/>
      <c r="AV1200" s="153"/>
      <c r="AW1200" s="177"/>
      <c r="AX1200" s="178"/>
      <c r="AY1200" s="179"/>
      <c r="AZ1200" s="179"/>
      <c r="BA1200" s="180"/>
      <c r="BB1200" s="180"/>
      <c r="BC1200" s="155"/>
      <c r="BE1200" s="156">
        <v>448</v>
      </c>
      <c r="BF1200" s="181">
        <f t="shared" si="173"/>
        <v>2.8608000000000162</v>
      </c>
      <c r="BG1200" s="182">
        <f t="shared" si="174"/>
        <v>0.89757377744862465</v>
      </c>
      <c r="BH1200" s="183">
        <f t="shared" si="175"/>
        <v>5.6431486948438359E-4</v>
      </c>
      <c r="BI1200" s="184" t="str">
        <f t="shared" si="176"/>
        <v/>
      </c>
      <c r="BJ1200" s="184" t="str">
        <f t="shared" si="172"/>
        <v/>
      </c>
    </row>
    <row r="1201" spans="3:62" ht="20.100000000000001" customHeight="1" x14ac:dyDescent="0.25">
      <c r="C1201" s="12"/>
      <c r="E1201" s="141"/>
      <c r="F1201" s="141"/>
      <c r="P1201" s="156"/>
      <c r="R1201" s="174"/>
      <c r="S1201" s="174"/>
      <c r="W1201" s="175"/>
      <c r="X1201" s="173"/>
      <c r="AC1201" s="156">
        <v>472</v>
      </c>
      <c r="AD1201" s="150">
        <f t="shared" si="177"/>
        <v>-2.1120000000000001</v>
      </c>
      <c r="AE1201" s="174">
        <f t="shared" si="178"/>
        <v>4.2885970555787321E-2</v>
      </c>
      <c r="AF1201" s="174">
        <f t="shared" si="179"/>
        <v>1.7343224648239338E-2</v>
      </c>
      <c r="AG1201" s="150">
        <f t="shared" si="184"/>
        <v>4.2885970555787321E-2</v>
      </c>
      <c r="AH1201" s="150" t="str">
        <f t="shared" si="185"/>
        <v/>
      </c>
      <c r="AI1201" s="150" t="str">
        <f t="shared" si="180"/>
        <v/>
      </c>
      <c r="AJ1201" s="173">
        <f t="shared" si="181"/>
        <v>0</v>
      </c>
      <c r="AK1201" s="173" t="str">
        <f t="shared" si="182"/>
        <v/>
      </c>
      <c r="AL1201" s="173" t="str">
        <f t="shared" si="183"/>
        <v/>
      </c>
      <c r="AM1201" s="173"/>
      <c r="AN1201" s="173"/>
      <c r="AO1201" s="173"/>
      <c r="AP1201" s="173"/>
      <c r="AQ1201" s="173"/>
      <c r="AR1201" s="173"/>
      <c r="AS1201" s="173"/>
      <c r="AT1201" s="153"/>
      <c r="AU1201" s="154"/>
      <c r="AV1201" s="153"/>
      <c r="AW1201" s="177"/>
      <c r="AX1201" s="178"/>
      <c r="AY1201" s="179"/>
      <c r="AZ1201" s="179"/>
      <c r="BA1201" s="180"/>
      <c r="BB1201" s="180"/>
      <c r="BC1201" s="155"/>
      <c r="BE1201" s="156">
        <v>449</v>
      </c>
      <c r="BF1201" s="181">
        <f t="shared" si="173"/>
        <v>2.8672000000000164</v>
      </c>
      <c r="BG1201" s="182">
        <f t="shared" si="174"/>
        <v>0.89700946257914027</v>
      </c>
      <c r="BH1201" s="183">
        <f t="shared" si="175"/>
        <v>5.6565974164013433E-4</v>
      </c>
      <c r="BI1201" s="184" t="str">
        <f t="shared" si="176"/>
        <v/>
      </c>
      <c r="BJ1201" s="184" t="str">
        <f t="shared" ref="BJ1201:BJ1264" si="186">IF($BG1201&lt;(1-$BC$765),$BH1201,"")</f>
        <v/>
      </c>
    </row>
    <row r="1202" spans="3:62" ht="20.100000000000001" customHeight="1" x14ac:dyDescent="0.25">
      <c r="C1202" s="12"/>
      <c r="E1202" s="141"/>
      <c r="F1202" s="141"/>
      <c r="P1202" s="156"/>
      <c r="R1202" s="174"/>
      <c r="S1202" s="174"/>
      <c r="W1202" s="175"/>
      <c r="X1202" s="173"/>
      <c r="AC1202" s="156">
        <v>473</v>
      </c>
      <c r="AD1202" s="150">
        <f t="shared" si="177"/>
        <v>-2.1079999999999997</v>
      </c>
      <c r="AE1202" s="174">
        <f t="shared" si="178"/>
        <v>4.3249459914653898E-2</v>
      </c>
      <c r="AF1202" s="174">
        <f t="shared" si="179"/>
        <v>1.7515494716257754E-2</v>
      </c>
      <c r="AG1202" s="150">
        <f t="shared" si="184"/>
        <v>4.3249459914653898E-2</v>
      </c>
      <c r="AH1202" s="150" t="str">
        <f t="shared" si="185"/>
        <v/>
      </c>
      <c r="AI1202" s="150" t="str">
        <f t="shared" si="180"/>
        <v/>
      </c>
      <c r="AJ1202" s="173">
        <f t="shared" si="181"/>
        <v>0</v>
      </c>
      <c r="AK1202" s="173" t="str">
        <f t="shared" si="182"/>
        <v/>
      </c>
      <c r="AL1202" s="173" t="str">
        <f t="shared" si="183"/>
        <v/>
      </c>
      <c r="AM1202" s="173"/>
      <c r="AN1202" s="173"/>
      <c r="AO1202" s="173"/>
      <c r="AP1202" s="173"/>
      <c r="AQ1202" s="173"/>
      <c r="AR1202" s="173"/>
      <c r="AS1202" s="173"/>
      <c r="AT1202" s="153"/>
      <c r="AU1202" s="154"/>
      <c r="AV1202" s="153"/>
      <c r="AW1202" s="177"/>
      <c r="AX1202" s="178"/>
      <c r="AY1202" s="179"/>
      <c r="AZ1202" s="179"/>
      <c r="BA1202" s="180"/>
      <c r="BB1202" s="180"/>
      <c r="BC1202" s="155"/>
      <c r="BE1202" s="156">
        <v>450</v>
      </c>
      <c r="BF1202" s="181">
        <f t="shared" ref="BF1202:BF1265" si="187">BF1201+$BI$750</f>
        <v>2.8736000000000166</v>
      </c>
      <c r="BG1202" s="182">
        <f t="shared" ref="BG1202:BG1265" si="188">_xlfn.CHISQ.DIST.RT(BF1202,7)</f>
        <v>0.89644380283750014</v>
      </c>
      <c r="BH1202" s="183">
        <f t="shared" ref="BH1202:BH1265" si="189">BG1202-BG1203</f>
        <v>5.6700077192051168E-4</v>
      </c>
      <c r="BI1202" s="184" t="str">
        <f t="shared" ref="BI1202:BI1265" si="190">IF(BG1202&lt;(1-$BC$757),BH1202,"")</f>
        <v/>
      </c>
      <c r="BJ1202" s="184" t="str">
        <f t="shared" si="186"/>
        <v/>
      </c>
    </row>
    <row r="1203" spans="3:62" ht="20.100000000000001" customHeight="1" x14ac:dyDescent="0.25">
      <c r="C1203" s="12"/>
      <c r="E1203" s="141"/>
      <c r="F1203" s="141"/>
      <c r="P1203" s="156"/>
      <c r="R1203" s="174"/>
      <c r="S1203" s="174"/>
      <c r="W1203" s="175"/>
      <c r="X1203" s="173"/>
      <c r="AC1203" s="156">
        <v>474</v>
      </c>
      <c r="AD1203" s="150">
        <f t="shared" si="177"/>
        <v>-2.1040000000000001</v>
      </c>
      <c r="AE1203" s="174">
        <f t="shared" si="178"/>
        <v>4.3615332255637435E-2</v>
      </c>
      <c r="AF1203" s="174">
        <f t="shared" si="179"/>
        <v>1.7689223504867995E-2</v>
      </c>
      <c r="AG1203" s="150">
        <f t="shared" si="184"/>
        <v>4.3615332255637435E-2</v>
      </c>
      <c r="AH1203" s="150" t="str">
        <f t="shared" si="185"/>
        <v/>
      </c>
      <c r="AI1203" s="150" t="str">
        <f t="shared" si="180"/>
        <v/>
      </c>
      <c r="AJ1203" s="173">
        <f t="shared" si="181"/>
        <v>0</v>
      </c>
      <c r="AK1203" s="173" t="str">
        <f t="shared" si="182"/>
        <v/>
      </c>
      <c r="AL1203" s="173" t="str">
        <f t="shared" si="183"/>
        <v/>
      </c>
      <c r="AM1203" s="173"/>
      <c r="AN1203" s="173"/>
      <c r="AO1203" s="173"/>
      <c r="AP1203" s="173"/>
      <c r="AQ1203" s="173"/>
      <c r="AR1203" s="173"/>
      <c r="AS1203" s="173"/>
      <c r="AT1203" s="153"/>
      <c r="AU1203" s="154"/>
      <c r="AV1203" s="153"/>
      <c r="AW1203" s="177"/>
      <c r="AX1203" s="178"/>
      <c r="AY1203" s="179"/>
      <c r="AZ1203" s="179"/>
      <c r="BA1203" s="180"/>
      <c r="BB1203" s="180"/>
      <c r="BC1203" s="155"/>
      <c r="BE1203" s="156">
        <v>451</v>
      </c>
      <c r="BF1203" s="181">
        <f t="shared" si="187"/>
        <v>2.8800000000000168</v>
      </c>
      <c r="BG1203" s="182">
        <f t="shared" si="188"/>
        <v>0.89587680206557962</v>
      </c>
      <c r="BH1203" s="183">
        <f t="shared" si="189"/>
        <v>5.6833794923816239E-4</v>
      </c>
      <c r="BI1203" s="184" t="str">
        <f t="shared" si="190"/>
        <v/>
      </c>
      <c r="BJ1203" s="184" t="str">
        <f t="shared" si="186"/>
        <v/>
      </c>
    </row>
    <row r="1204" spans="3:62" ht="20.100000000000001" customHeight="1" x14ac:dyDescent="0.25">
      <c r="C1204" s="12"/>
      <c r="E1204" s="141"/>
      <c r="F1204" s="141"/>
      <c r="P1204" s="156"/>
      <c r="R1204" s="174"/>
      <c r="S1204" s="174"/>
      <c r="W1204" s="175"/>
      <c r="X1204" s="173"/>
      <c r="AC1204" s="156">
        <v>475</v>
      </c>
      <c r="AD1204" s="150">
        <f t="shared" si="177"/>
        <v>-2.0999999999999996</v>
      </c>
      <c r="AE1204" s="174">
        <f t="shared" si="178"/>
        <v>4.3983595980427233E-2</v>
      </c>
      <c r="AF1204" s="174">
        <f t="shared" si="179"/>
        <v>1.7864420562816553E-2</v>
      </c>
      <c r="AG1204" s="150">
        <f t="shared" si="184"/>
        <v>4.3983595980427233E-2</v>
      </c>
      <c r="AH1204" s="150" t="str">
        <f t="shared" si="185"/>
        <v/>
      </c>
      <c r="AI1204" s="150" t="str">
        <f t="shared" si="180"/>
        <v/>
      </c>
      <c r="AJ1204" s="173">
        <f t="shared" si="181"/>
        <v>0</v>
      </c>
      <c r="AK1204" s="173" t="str">
        <f t="shared" si="182"/>
        <v/>
      </c>
      <c r="AL1204" s="173" t="str">
        <f t="shared" si="183"/>
        <v/>
      </c>
      <c r="AM1204" s="173"/>
      <c r="AN1204" s="173"/>
      <c r="AO1204" s="173"/>
      <c r="AP1204" s="173"/>
      <c r="AQ1204" s="173"/>
      <c r="AR1204" s="173"/>
      <c r="AS1204" s="173"/>
      <c r="AT1204" s="153"/>
      <c r="AU1204" s="154"/>
      <c r="AV1204" s="153"/>
      <c r="AW1204" s="177"/>
      <c r="AX1204" s="178"/>
      <c r="AY1204" s="179"/>
      <c r="AZ1204" s="179"/>
      <c r="BA1204" s="180"/>
      <c r="BB1204" s="180"/>
      <c r="BC1204" s="155"/>
      <c r="BE1204" s="156">
        <v>452</v>
      </c>
      <c r="BF1204" s="181">
        <f t="shared" si="187"/>
        <v>2.886400000000017</v>
      </c>
      <c r="BG1204" s="182">
        <f t="shared" si="188"/>
        <v>0.89530846411634146</v>
      </c>
      <c r="BH1204" s="183">
        <f t="shared" si="189"/>
        <v>5.6967126263540724E-4</v>
      </c>
      <c r="BI1204" s="184" t="str">
        <f t="shared" si="190"/>
        <v/>
      </c>
      <c r="BJ1204" s="184" t="str">
        <f t="shared" si="186"/>
        <v/>
      </c>
    </row>
    <row r="1205" spans="3:62" ht="20.100000000000001" customHeight="1" x14ac:dyDescent="0.25">
      <c r="C1205" s="12"/>
      <c r="E1205" s="141"/>
      <c r="F1205" s="141"/>
      <c r="P1205" s="156"/>
      <c r="R1205" s="174"/>
      <c r="S1205" s="174"/>
      <c r="W1205" s="175"/>
      <c r="X1205" s="173"/>
      <c r="AC1205" s="156">
        <v>476</v>
      </c>
      <c r="AD1205" s="150">
        <f t="shared" si="177"/>
        <v>-2.0960000000000001</v>
      </c>
      <c r="AE1205" s="174">
        <f t="shared" si="178"/>
        <v>4.4354259446449183E-2</v>
      </c>
      <c r="AF1205" s="174">
        <f t="shared" si="179"/>
        <v>1.8041095472368394E-2</v>
      </c>
      <c r="AG1205" s="150">
        <f t="shared" si="184"/>
        <v>4.4354259446449183E-2</v>
      </c>
      <c r="AH1205" s="150" t="str">
        <f t="shared" si="185"/>
        <v/>
      </c>
      <c r="AI1205" s="150" t="str">
        <f t="shared" si="180"/>
        <v/>
      </c>
      <c r="AJ1205" s="173">
        <f t="shared" si="181"/>
        <v>0</v>
      </c>
      <c r="AK1205" s="173" t="str">
        <f t="shared" si="182"/>
        <v/>
      </c>
      <c r="AL1205" s="173" t="str">
        <f t="shared" si="183"/>
        <v/>
      </c>
      <c r="AM1205" s="173"/>
      <c r="AN1205" s="173"/>
      <c r="AO1205" s="173"/>
      <c r="AP1205" s="173"/>
      <c r="AQ1205" s="173"/>
      <c r="AR1205" s="173"/>
      <c r="AS1205" s="173"/>
      <c r="AT1205" s="153"/>
      <c r="AU1205" s="154"/>
      <c r="AV1205" s="153"/>
      <c r="AW1205" s="177"/>
      <c r="AX1205" s="178"/>
      <c r="AY1205" s="179"/>
      <c r="AZ1205" s="179"/>
      <c r="BA1205" s="180"/>
      <c r="BB1205" s="180"/>
      <c r="BC1205" s="155"/>
      <c r="BE1205" s="156">
        <v>453</v>
      </c>
      <c r="BF1205" s="181">
        <f t="shared" si="187"/>
        <v>2.8928000000000171</v>
      </c>
      <c r="BG1205" s="182">
        <f t="shared" si="188"/>
        <v>0.89473879285370606</v>
      </c>
      <c r="BH1205" s="183">
        <f t="shared" si="189"/>
        <v>5.710007012833529E-4</v>
      </c>
      <c r="BI1205" s="184" t="str">
        <f t="shared" si="190"/>
        <v/>
      </c>
      <c r="BJ1205" s="184" t="str">
        <f t="shared" si="186"/>
        <v/>
      </c>
    </row>
    <row r="1206" spans="3:62" ht="20.100000000000001" customHeight="1" x14ac:dyDescent="0.25">
      <c r="C1206" s="12"/>
      <c r="E1206" s="141"/>
      <c r="F1206" s="141"/>
      <c r="P1206" s="156"/>
      <c r="R1206" s="174"/>
      <c r="S1206" s="174"/>
      <c r="W1206" s="175"/>
      <c r="X1206" s="173"/>
      <c r="AC1206" s="156">
        <v>477</v>
      </c>
      <c r="AD1206" s="150">
        <f t="shared" si="177"/>
        <v>-2.0919999999999996</v>
      </c>
      <c r="AE1206" s="174">
        <f t="shared" si="178"/>
        <v>4.4727330965955693E-2</v>
      </c>
      <c r="AF1206" s="174">
        <f t="shared" si="179"/>
        <v>1.8219257849128194E-2</v>
      </c>
      <c r="AG1206" s="150">
        <f t="shared" si="184"/>
        <v>4.4727330965955693E-2</v>
      </c>
      <c r="AH1206" s="150" t="str">
        <f t="shared" si="185"/>
        <v/>
      </c>
      <c r="AI1206" s="150" t="str">
        <f t="shared" si="180"/>
        <v/>
      </c>
      <c r="AJ1206" s="173">
        <f t="shared" si="181"/>
        <v>0</v>
      </c>
      <c r="AK1206" s="173" t="str">
        <f t="shared" si="182"/>
        <v/>
      </c>
      <c r="AL1206" s="173" t="str">
        <f t="shared" si="183"/>
        <v/>
      </c>
      <c r="AM1206" s="173"/>
      <c r="AN1206" s="173"/>
      <c r="AO1206" s="173"/>
      <c r="AP1206" s="173"/>
      <c r="AQ1206" s="173"/>
      <c r="AR1206" s="173"/>
      <c r="AS1206" s="173"/>
      <c r="AT1206" s="153"/>
      <c r="AU1206" s="154"/>
      <c r="AV1206" s="153"/>
      <c r="AW1206" s="177"/>
      <c r="AX1206" s="178"/>
      <c r="AY1206" s="179"/>
      <c r="AZ1206" s="179"/>
      <c r="BA1206" s="180"/>
      <c r="BB1206" s="180"/>
      <c r="BC1206" s="155"/>
      <c r="BE1206" s="156">
        <v>454</v>
      </c>
      <c r="BF1206" s="181">
        <f t="shared" si="187"/>
        <v>2.8992000000000173</v>
      </c>
      <c r="BG1206" s="182">
        <f t="shared" si="188"/>
        <v>0.8941677921524227</v>
      </c>
      <c r="BH1206" s="183">
        <f t="shared" si="189"/>
        <v>5.7232625448255803E-4</v>
      </c>
      <c r="BI1206" s="184" t="str">
        <f t="shared" si="190"/>
        <v/>
      </c>
      <c r="BJ1206" s="184" t="str">
        <f t="shared" si="186"/>
        <v/>
      </c>
    </row>
    <row r="1207" spans="3:62" ht="20.100000000000001" customHeight="1" x14ac:dyDescent="0.25">
      <c r="C1207" s="12"/>
      <c r="E1207" s="141"/>
      <c r="F1207" s="141"/>
      <c r="P1207" s="156"/>
      <c r="R1207" s="174"/>
      <c r="S1207" s="174"/>
      <c r="W1207" s="175"/>
      <c r="X1207" s="173"/>
      <c r="AC1207" s="156">
        <v>478</v>
      </c>
      <c r="AD1207" s="150">
        <f t="shared" si="177"/>
        <v>-2.0880000000000001</v>
      </c>
      <c r="AE1207" s="174">
        <f t="shared" si="178"/>
        <v>4.5102818805110016E-2</v>
      </c>
      <c r="AF1207" s="174">
        <f t="shared" si="179"/>
        <v>1.8398917341857654E-2</v>
      </c>
      <c r="AG1207" s="150">
        <f t="shared" si="184"/>
        <v>4.5102818805110016E-2</v>
      </c>
      <c r="AH1207" s="150" t="str">
        <f t="shared" si="185"/>
        <v/>
      </c>
      <c r="AI1207" s="150" t="str">
        <f t="shared" si="180"/>
        <v/>
      </c>
      <c r="AJ1207" s="173">
        <f t="shared" si="181"/>
        <v>0</v>
      </c>
      <c r="AK1207" s="173" t="str">
        <f t="shared" si="182"/>
        <v/>
      </c>
      <c r="AL1207" s="173" t="str">
        <f t="shared" si="183"/>
        <v/>
      </c>
      <c r="AM1207" s="173"/>
      <c r="AN1207" s="173"/>
      <c r="AO1207" s="173"/>
      <c r="AP1207" s="173"/>
      <c r="AQ1207" s="173"/>
      <c r="AR1207" s="173"/>
      <c r="AS1207" s="173"/>
      <c r="AT1207" s="153"/>
      <c r="AU1207" s="154"/>
      <c r="AV1207" s="153"/>
      <c r="AW1207" s="177"/>
      <c r="AX1207" s="178"/>
      <c r="AY1207" s="179"/>
      <c r="AZ1207" s="179"/>
      <c r="BA1207" s="180"/>
      <c r="BB1207" s="180"/>
      <c r="BC1207" s="155"/>
      <c r="BE1207" s="156">
        <v>455</v>
      </c>
      <c r="BF1207" s="181">
        <f t="shared" si="187"/>
        <v>2.9056000000000175</v>
      </c>
      <c r="BG1207" s="182">
        <f t="shared" si="188"/>
        <v>0.89359546589794014</v>
      </c>
      <c r="BH1207" s="183">
        <f t="shared" si="189"/>
        <v>5.7364791166136797E-4</v>
      </c>
      <c r="BI1207" s="184" t="str">
        <f t="shared" si="190"/>
        <v/>
      </c>
      <c r="BJ1207" s="184" t="str">
        <f t="shared" si="186"/>
        <v/>
      </c>
    </row>
    <row r="1208" spans="3:62" ht="20.100000000000001" customHeight="1" x14ac:dyDescent="0.25">
      <c r="C1208" s="12"/>
      <c r="E1208" s="141"/>
      <c r="F1208" s="141"/>
      <c r="P1208" s="156"/>
      <c r="R1208" s="174"/>
      <c r="S1208" s="174"/>
      <c r="W1208" s="175"/>
      <c r="X1208" s="173"/>
      <c r="AC1208" s="156">
        <v>479</v>
      </c>
      <c r="AD1208" s="150">
        <f t="shared" si="177"/>
        <v>-2.0839999999999996</v>
      </c>
      <c r="AE1208" s="174">
        <f t="shared" si="178"/>
        <v>4.5480731183068078E-2</v>
      </c>
      <c r="AF1208" s="174">
        <f t="shared" si="179"/>
        <v>1.858008363228961E-2</v>
      </c>
      <c r="AG1208" s="150">
        <f t="shared" si="184"/>
        <v>4.5480731183068078E-2</v>
      </c>
      <c r="AH1208" s="150" t="str">
        <f t="shared" si="185"/>
        <v/>
      </c>
      <c r="AI1208" s="150" t="str">
        <f t="shared" si="180"/>
        <v/>
      </c>
      <c r="AJ1208" s="173">
        <f t="shared" si="181"/>
        <v>0</v>
      </c>
      <c r="AK1208" s="173" t="str">
        <f t="shared" si="182"/>
        <v/>
      </c>
      <c r="AL1208" s="173" t="str">
        <f t="shared" si="183"/>
        <v/>
      </c>
      <c r="AM1208" s="173"/>
      <c r="AN1208" s="173"/>
      <c r="AO1208" s="173"/>
      <c r="AP1208" s="173"/>
      <c r="AQ1208" s="173"/>
      <c r="AR1208" s="173"/>
      <c r="AS1208" s="173"/>
      <c r="AT1208" s="153"/>
      <c r="AU1208" s="154"/>
      <c r="AV1208" s="153"/>
      <c r="AW1208" s="177"/>
      <c r="AX1208" s="178"/>
      <c r="AY1208" s="179"/>
      <c r="AZ1208" s="179"/>
      <c r="BA1208" s="180"/>
      <c r="BB1208" s="180"/>
      <c r="BC1208" s="155"/>
      <c r="BE1208" s="156">
        <v>456</v>
      </c>
      <c r="BF1208" s="181">
        <f t="shared" si="187"/>
        <v>2.9120000000000177</v>
      </c>
      <c r="BG1208" s="182">
        <f t="shared" si="188"/>
        <v>0.89302181798627878</v>
      </c>
      <c r="BH1208" s="183">
        <f t="shared" si="189"/>
        <v>5.7496566237591473E-4</v>
      </c>
      <c r="BI1208" s="184" t="str">
        <f t="shared" si="190"/>
        <v/>
      </c>
      <c r="BJ1208" s="184" t="str">
        <f t="shared" si="186"/>
        <v/>
      </c>
    </row>
    <row r="1209" spans="3:62" ht="20.100000000000001" customHeight="1" x14ac:dyDescent="0.25">
      <c r="C1209" s="12"/>
      <c r="E1209" s="141"/>
      <c r="F1209" s="141"/>
      <c r="P1209" s="156"/>
      <c r="R1209" s="174"/>
      <c r="S1209" s="174"/>
      <c r="W1209" s="175"/>
      <c r="X1209" s="173"/>
      <c r="AC1209" s="156">
        <v>480</v>
      </c>
      <c r="AD1209" s="150">
        <f t="shared" si="177"/>
        <v>-2.08</v>
      </c>
      <c r="AE1209" s="174">
        <f t="shared" si="178"/>
        <v>4.5861076271054887E-2</v>
      </c>
      <c r="AF1209" s="174">
        <f t="shared" si="179"/>
        <v>1.8762766434937749E-2</v>
      </c>
      <c r="AG1209" s="150">
        <f t="shared" si="184"/>
        <v>4.5861076271054887E-2</v>
      </c>
      <c r="AH1209" s="150" t="str">
        <f t="shared" si="185"/>
        <v/>
      </c>
      <c r="AI1209" s="150" t="str">
        <f t="shared" si="180"/>
        <v/>
      </c>
      <c r="AJ1209" s="173">
        <f t="shared" si="181"/>
        <v>0</v>
      </c>
      <c r="AK1209" s="173" t="str">
        <f t="shared" si="182"/>
        <v/>
      </c>
      <c r="AL1209" s="173" t="str">
        <f t="shared" si="183"/>
        <v/>
      </c>
      <c r="AM1209" s="173"/>
      <c r="AN1209" s="173"/>
      <c r="AO1209" s="173"/>
      <c r="AP1209" s="173"/>
      <c r="AQ1209" s="173"/>
      <c r="AR1209" s="173"/>
      <c r="AS1209" s="173"/>
      <c r="AT1209" s="153"/>
      <c r="AU1209" s="154"/>
      <c r="AV1209" s="153"/>
      <c r="AW1209" s="177"/>
      <c r="AX1209" s="178"/>
      <c r="AY1209" s="179"/>
      <c r="AZ1209" s="179"/>
      <c r="BA1209" s="180"/>
      <c r="BB1209" s="180"/>
      <c r="BC1209" s="155"/>
      <c r="BE1209" s="156">
        <v>457</v>
      </c>
      <c r="BF1209" s="181">
        <f t="shared" si="187"/>
        <v>2.9184000000000179</v>
      </c>
      <c r="BG1209" s="182">
        <f t="shared" si="188"/>
        <v>0.89244685232390286</v>
      </c>
      <c r="BH1209" s="183">
        <f t="shared" si="189"/>
        <v>5.7627949630933983E-4</v>
      </c>
      <c r="BI1209" s="184" t="str">
        <f t="shared" si="190"/>
        <v/>
      </c>
      <c r="BJ1209" s="184" t="str">
        <f t="shared" si="186"/>
        <v/>
      </c>
    </row>
    <row r="1210" spans="3:62" ht="20.100000000000001" customHeight="1" x14ac:dyDescent="0.25">
      <c r="C1210" s="12"/>
      <c r="E1210" s="141"/>
      <c r="F1210" s="141"/>
      <c r="P1210" s="156"/>
      <c r="R1210" s="174"/>
      <c r="S1210" s="174"/>
      <c r="W1210" s="175"/>
      <c r="X1210" s="173"/>
      <c r="AC1210" s="156">
        <v>481</v>
      </c>
      <c r="AD1210" s="150">
        <f t="shared" si="177"/>
        <v>-2.0760000000000001</v>
      </c>
      <c r="AE1210" s="174">
        <f t="shared" si="178"/>
        <v>4.6243862191438542E-2</v>
      </c>
      <c r="AF1210" s="174">
        <f t="shared" si="179"/>
        <v>1.8946975496903426E-2</v>
      </c>
      <c r="AG1210" s="150">
        <f t="shared" si="184"/>
        <v>4.6243862191438542E-2</v>
      </c>
      <c r="AH1210" s="150" t="str">
        <f t="shared" si="185"/>
        <v/>
      </c>
      <c r="AI1210" s="150" t="str">
        <f t="shared" si="180"/>
        <v/>
      </c>
      <c r="AJ1210" s="173">
        <f t="shared" si="181"/>
        <v>0</v>
      </c>
      <c r="AK1210" s="173" t="str">
        <f t="shared" si="182"/>
        <v/>
      </c>
      <c r="AL1210" s="173" t="str">
        <f t="shared" si="183"/>
        <v/>
      </c>
      <c r="AM1210" s="173"/>
      <c r="AN1210" s="173"/>
      <c r="AO1210" s="173"/>
      <c r="AP1210" s="173"/>
      <c r="AQ1210" s="173"/>
      <c r="AR1210" s="173"/>
      <c r="AS1210" s="173"/>
      <c r="AT1210" s="153"/>
      <c r="AU1210" s="154"/>
      <c r="AV1210" s="153"/>
      <c r="AW1210" s="177"/>
      <c r="AX1210" s="178"/>
      <c r="AY1210" s="179"/>
      <c r="AZ1210" s="179"/>
      <c r="BA1210" s="180"/>
      <c r="BB1210" s="180"/>
      <c r="BC1210" s="155"/>
      <c r="BE1210" s="156">
        <v>458</v>
      </c>
      <c r="BF1210" s="181">
        <f t="shared" si="187"/>
        <v>2.9248000000000181</v>
      </c>
      <c r="BG1210" s="182">
        <f t="shared" si="188"/>
        <v>0.89187057282759352</v>
      </c>
      <c r="BH1210" s="183">
        <f t="shared" si="189"/>
        <v>5.7758940327179431E-4</v>
      </c>
      <c r="BI1210" s="184" t="str">
        <f t="shared" si="190"/>
        <v/>
      </c>
      <c r="BJ1210" s="184" t="str">
        <f t="shared" si="186"/>
        <v/>
      </c>
    </row>
    <row r="1211" spans="3:62" ht="20.100000000000001" customHeight="1" x14ac:dyDescent="0.25">
      <c r="C1211" s="12"/>
      <c r="E1211" s="141"/>
      <c r="F1211" s="141"/>
      <c r="P1211" s="156"/>
      <c r="R1211" s="174"/>
      <c r="S1211" s="174"/>
      <c r="W1211" s="175"/>
      <c r="X1211" s="173"/>
      <c r="AC1211" s="156">
        <v>482</v>
      </c>
      <c r="AD1211" s="150">
        <f t="shared" si="177"/>
        <v>-2.0720000000000001</v>
      </c>
      <c r="AE1211" s="174">
        <f t="shared" si="178"/>
        <v>4.6629097016799043E-2</v>
      </c>
      <c r="AF1211" s="174">
        <f t="shared" si="179"/>
        <v>1.9132720597678145E-2</v>
      </c>
      <c r="AG1211" s="150">
        <f t="shared" si="184"/>
        <v>4.6629097016799043E-2</v>
      </c>
      <c r="AH1211" s="150" t="str">
        <f t="shared" si="185"/>
        <v/>
      </c>
      <c r="AI1211" s="150" t="str">
        <f t="shared" si="180"/>
        <v/>
      </c>
      <c r="AJ1211" s="173">
        <f t="shared" si="181"/>
        <v>0</v>
      </c>
      <c r="AK1211" s="173" t="str">
        <f t="shared" si="182"/>
        <v/>
      </c>
      <c r="AL1211" s="173" t="str">
        <f t="shared" si="183"/>
        <v/>
      </c>
      <c r="AM1211" s="173"/>
      <c r="AN1211" s="173"/>
      <c r="AO1211" s="173"/>
      <c r="AP1211" s="173"/>
      <c r="AQ1211" s="173"/>
      <c r="AR1211" s="173"/>
      <c r="AS1211" s="173"/>
      <c r="AT1211" s="153"/>
      <c r="AU1211" s="154"/>
      <c r="AV1211" s="153"/>
      <c r="AW1211" s="177"/>
      <c r="AX1211" s="178"/>
      <c r="AY1211" s="179"/>
      <c r="AZ1211" s="179"/>
      <c r="BA1211" s="180"/>
      <c r="BB1211" s="180"/>
      <c r="BC1211" s="155"/>
      <c r="BE1211" s="156">
        <v>459</v>
      </c>
      <c r="BF1211" s="181">
        <f t="shared" si="187"/>
        <v>2.9312000000000182</v>
      </c>
      <c r="BG1211" s="182">
        <f t="shared" si="188"/>
        <v>0.89129298342432173</v>
      </c>
      <c r="BH1211" s="183">
        <f t="shared" si="189"/>
        <v>5.7889537319910644E-4</v>
      </c>
      <c r="BI1211" s="184" t="str">
        <f t="shared" si="190"/>
        <v/>
      </c>
      <c r="BJ1211" s="184" t="str">
        <f t="shared" si="186"/>
        <v/>
      </c>
    </row>
    <row r="1212" spans="3:62" ht="20.100000000000001" customHeight="1" x14ac:dyDescent="0.25">
      <c r="C1212" s="12"/>
      <c r="E1212" s="141"/>
      <c r="F1212" s="141"/>
      <c r="P1212" s="156"/>
      <c r="R1212" s="174"/>
      <c r="S1212" s="174"/>
      <c r="W1212" s="175"/>
      <c r="X1212" s="173"/>
      <c r="AC1212" s="156">
        <v>483</v>
      </c>
      <c r="AD1212" s="150">
        <f t="shared" si="177"/>
        <v>-2.0680000000000001</v>
      </c>
      <c r="AE1212" s="174">
        <f t="shared" si="178"/>
        <v>4.701678876899424E-2</v>
      </c>
      <c r="AF1212" s="174">
        <f t="shared" si="179"/>
        <v>1.9320011548942573E-2</v>
      </c>
      <c r="AG1212" s="150">
        <f t="shared" si="184"/>
        <v>4.701678876899424E-2</v>
      </c>
      <c r="AH1212" s="150" t="str">
        <f t="shared" si="185"/>
        <v/>
      </c>
      <c r="AI1212" s="150" t="str">
        <f t="shared" si="180"/>
        <v/>
      </c>
      <c r="AJ1212" s="173">
        <f t="shared" si="181"/>
        <v>0</v>
      </c>
      <c r="AK1212" s="173" t="str">
        <f t="shared" si="182"/>
        <v/>
      </c>
      <c r="AL1212" s="173" t="str">
        <f t="shared" si="183"/>
        <v/>
      </c>
      <c r="AM1212" s="173"/>
      <c r="AN1212" s="173"/>
      <c r="AO1212" s="173"/>
      <c r="AP1212" s="173"/>
      <c r="AQ1212" s="173"/>
      <c r="AR1212" s="173"/>
      <c r="AS1212" s="173"/>
      <c r="AT1212" s="153"/>
      <c r="AU1212" s="154"/>
      <c r="AV1212" s="153"/>
      <c r="AW1212" s="177"/>
      <c r="AX1212" s="178"/>
      <c r="AY1212" s="179"/>
      <c r="AZ1212" s="179"/>
      <c r="BA1212" s="180"/>
      <c r="BB1212" s="180"/>
      <c r="BC1212" s="155"/>
      <c r="BE1212" s="156">
        <v>460</v>
      </c>
      <c r="BF1212" s="181">
        <f t="shared" si="187"/>
        <v>2.9376000000000184</v>
      </c>
      <c r="BG1212" s="182">
        <f t="shared" si="188"/>
        <v>0.89071408805112262</v>
      </c>
      <c r="BH1212" s="183">
        <f t="shared" si="189"/>
        <v>5.8019739615255972E-4</v>
      </c>
      <c r="BI1212" s="184" t="str">
        <f t="shared" si="190"/>
        <v/>
      </c>
      <c r="BJ1212" s="184" t="str">
        <f t="shared" si="186"/>
        <v/>
      </c>
    </row>
    <row r="1213" spans="3:62" ht="20.100000000000001" customHeight="1" x14ac:dyDescent="0.25">
      <c r="C1213" s="12"/>
      <c r="E1213" s="141"/>
      <c r="F1213" s="141"/>
      <c r="P1213" s="156"/>
      <c r="R1213" s="174"/>
      <c r="S1213" s="174"/>
      <c r="W1213" s="175"/>
      <c r="X1213" s="173"/>
      <c r="AC1213" s="156">
        <v>484</v>
      </c>
      <c r="AD1213" s="150">
        <f t="shared" si="177"/>
        <v>-2.0640000000000001</v>
      </c>
      <c r="AE1213" s="174">
        <f t="shared" si="178"/>
        <v>4.7406945418221713E-2</v>
      </c>
      <c r="AF1213" s="174">
        <f t="shared" si="179"/>
        <v>1.9508858194361812E-2</v>
      </c>
      <c r="AG1213" s="150">
        <f t="shared" si="184"/>
        <v>4.7406945418221713E-2</v>
      </c>
      <c r="AH1213" s="150" t="str">
        <f t="shared" si="185"/>
        <v/>
      </c>
      <c r="AI1213" s="150" t="str">
        <f t="shared" si="180"/>
        <v/>
      </c>
      <c r="AJ1213" s="173">
        <f t="shared" si="181"/>
        <v>0</v>
      </c>
      <c r="AK1213" s="173" t="str">
        <f t="shared" si="182"/>
        <v/>
      </c>
      <c r="AL1213" s="173" t="str">
        <f t="shared" si="183"/>
        <v/>
      </c>
      <c r="AM1213" s="173"/>
      <c r="AN1213" s="173"/>
      <c r="AO1213" s="173"/>
      <c r="AP1213" s="173"/>
      <c r="AQ1213" s="173"/>
      <c r="AR1213" s="173"/>
      <c r="AS1213" s="173"/>
      <c r="AT1213" s="153"/>
      <c r="AU1213" s="154"/>
      <c r="AV1213" s="153"/>
      <c r="AW1213" s="177"/>
      <c r="AX1213" s="178"/>
      <c r="AY1213" s="179"/>
      <c r="AZ1213" s="179"/>
      <c r="BA1213" s="180"/>
      <c r="BB1213" s="180"/>
      <c r="BC1213" s="155"/>
      <c r="BE1213" s="156">
        <v>461</v>
      </c>
      <c r="BF1213" s="181">
        <f t="shared" si="187"/>
        <v>2.9440000000000186</v>
      </c>
      <c r="BG1213" s="182">
        <f t="shared" si="188"/>
        <v>0.89013389065497006</v>
      </c>
      <c r="BH1213" s="183">
        <f t="shared" si="189"/>
        <v>5.8149546231922589E-4</v>
      </c>
      <c r="BI1213" s="184" t="str">
        <f t="shared" si="190"/>
        <v/>
      </c>
      <c r="BJ1213" s="184" t="str">
        <f t="shared" si="186"/>
        <v/>
      </c>
    </row>
    <row r="1214" spans="3:62" ht="20.100000000000001" customHeight="1" x14ac:dyDescent="0.25">
      <c r="C1214" s="12"/>
      <c r="E1214" s="141"/>
      <c r="F1214" s="141"/>
      <c r="P1214" s="156"/>
      <c r="R1214" s="174"/>
      <c r="S1214" s="174"/>
      <c r="W1214" s="175"/>
      <c r="X1214" s="173"/>
      <c r="AC1214" s="156">
        <v>485</v>
      </c>
      <c r="AD1214" s="150">
        <f t="shared" si="177"/>
        <v>-2.06</v>
      </c>
      <c r="AE1214" s="174">
        <f t="shared" si="178"/>
        <v>4.7799574882077034E-2</v>
      </c>
      <c r="AF1214" s="174">
        <f t="shared" si="179"/>
        <v>1.9699270409376895E-2</v>
      </c>
      <c r="AG1214" s="150">
        <f t="shared" si="184"/>
        <v>4.7799574882077034E-2</v>
      </c>
      <c r="AH1214" s="150" t="str">
        <f t="shared" si="185"/>
        <v/>
      </c>
      <c r="AI1214" s="150" t="str">
        <f t="shared" si="180"/>
        <v/>
      </c>
      <c r="AJ1214" s="173">
        <f t="shared" si="181"/>
        <v>0</v>
      </c>
      <c r="AK1214" s="173" t="str">
        <f t="shared" si="182"/>
        <v/>
      </c>
      <c r="AL1214" s="173" t="str">
        <f t="shared" si="183"/>
        <v/>
      </c>
      <c r="AM1214" s="173"/>
      <c r="AN1214" s="173"/>
      <c r="AO1214" s="173"/>
      <c r="AP1214" s="173"/>
      <c r="AQ1214" s="173"/>
      <c r="AR1214" s="173"/>
      <c r="AS1214" s="173"/>
      <c r="AT1214" s="153"/>
      <c r="AU1214" s="154"/>
      <c r="AV1214" s="153"/>
      <c r="AW1214" s="177"/>
      <c r="AX1214" s="178"/>
      <c r="AY1214" s="179"/>
      <c r="AZ1214" s="179"/>
      <c r="BA1214" s="180"/>
      <c r="BB1214" s="180"/>
      <c r="BC1214" s="155"/>
      <c r="BE1214" s="156">
        <v>462</v>
      </c>
      <c r="BF1214" s="181">
        <f t="shared" si="187"/>
        <v>2.9504000000000188</v>
      </c>
      <c r="BG1214" s="182">
        <f t="shared" si="188"/>
        <v>0.88955239519265084</v>
      </c>
      <c r="BH1214" s="183">
        <f t="shared" si="189"/>
        <v>5.8278956200974452E-4</v>
      </c>
      <c r="BI1214" s="184" t="str">
        <f t="shared" si="190"/>
        <v/>
      </c>
      <c r="BJ1214" s="184" t="str">
        <f t="shared" si="186"/>
        <v/>
      </c>
    </row>
    <row r="1215" spans="3:62" ht="20.100000000000001" customHeight="1" x14ac:dyDescent="0.25">
      <c r="C1215" s="12"/>
      <c r="E1215" s="141"/>
      <c r="F1215" s="141"/>
      <c r="P1215" s="156"/>
      <c r="R1215" s="174"/>
      <c r="S1215" s="174"/>
      <c r="W1215" s="175"/>
      <c r="X1215" s="173"/>
      <c r="AC1215" s="156">
        <v>486</v>
      </c>
      <c r="AD1215" s="150">
        <f t="shared" si="177"/>
        <v>-2.056</v>
      </c>
      <c r="AE1215" s="174">
        <f t="shared" si="178"/>
        <v>4.8194685024608441E-2</v>
      </c>
      <c r="AF1215" s="174">
        <f t="shared" si="179"/>
        <v>1.9891258100992418E-2</v>
      </c>
      <c r="AG1215" s="150">
        <f t="shared" si="184"/>
        <v>4.8194685024608441E-2</v>
      </c>
      <c r="AH1215" s="150" t="str">
        <f t="shared" si="185"/>
        <v/>
      </c>
      <c r="AI1215" s="150" t="str">
        <f t="shared" si="180"/>
        <v/>
      </c>
      <c r="AJ1215" s="173">
        <f t="shared" si="181"/>
        <v>0</v>
      </c>
      <c r="AK1215" s="173" t="str">
        <f t="shared" si="182"/>
        <v/>
      </c>
      <c r="AL1215" s="173" t="str">
        <f t="shared" si="183"/>
        <v/>
      </c>
      <c r="AM1215" s="173"/>
      <c r="AN1215" s="173"/>
      <c r="AO1215" s="173"/>
      <c r="AP1215" s="173"/>
      <c r="AQ1215" s="173"/>
      <c r="AR1215" s="173"/>
      <c r="AS1215" s="173"/>
      <c r="AT1215" s="153"/>
      <c r="AU1215" s="154"/>
      <c r="AV1215" s="153"/>
      <c r="AW1215" s="177"/>
      <c r="AX1215" s="178"/>
      <c r="AY1215" s="179"/>
      <c r="AZ1215" s="179"/>
      <c r="BA1215" s="180"/>
      <c r="BB1215" s="180"/>
      <c r="BC1215" s="155"/>
      <c r="BE1215" s="156">
        <v>463</v>
      </c>
      <c r="BF1215" s="181">
        <f t="shared" si="187"/>
        <v>2.956800000000019</v>
      </c>
      <c r="BG1215" s="182">
        <f t="shared" si="188"/>
        <v>0.88896960563064109</v>
      </c>
      <c r="BH1215" s="183">
        <f t="shared" si="189"/>
        <v>5.8407968565910018E-4</v>
      </c>
      <c r="BI1215" s="184" t="str">
        <f t="shared" si="190"/>
        <v/>
      </c>
      <c r="BJ1215" s="184" t="str">
        <f t="shared" si="186"/>
        <v/>
      </c>
    </row>
    <row r="1216" spans="3:62" ht="20.100000000000001" customHeight="1" x14ac:dyDescent="0.25">
      <c r="C1216" s="12"/>
      <c r="E1216" s="141"/>
      <c r="F1216" s="141"/>
      <c r="P1216" s="156"/>
      <c r="R1216" s="174"/>
      <c r="S1216" s="174"/>
      <c r="W1216" s="175"/>
      <c r="X1216" s="173"/>
      <c r="AC1216" s="156">
        <v>487</v>
      </c>
      <c r="AD1216" s="150">
        <f t="shared" si="177"/>
        <v>-2.052</v>
      </c>
      <c r="AE1216" s="174">
        <f t="shared" si="178"/>
        <v>4.8592283655368003E-2</v>
      </c>
      <c r="AF1216" s="174">
        <f t="shared" si="179"/>
        <v>2.0084831207560522E-2</v>
      </c>
      <c r="AG1216" s="150">
        <f t="shared" si="184"/>
        <v>4.8592283655368003E-2</v>
      </c>
      <c r="AH1216" s="150" t="str">
        <f t="shared" si="185"/>
        <v/>
      </c>
      <c r="AI1216" s="150" t="str">
        <f t="shared" si="180"/>
        <v/>
      </c>
      <c r="AJ1216" s="173">
        <f t="shared" si="181"/>
        <v>0</v>
      </c>
      <c r="AK1216" s="173" t="str">
        <f t="shared" si="182"/>
        <v/>
      </c>
      <c r="AL1216" s="173" t="str">
        <f t="shared" si="183"/>
        <v/>
      </c>
      <c r="AM1216" s="173"/>
      <c r="AN1216" s="173"/>
      <c r="AO1216" s="173"/>
      <c r="AP1216" s="173"/>
      <c r="AQ1216" s="173"/>
      <c r="AR1216" s="173"/>
      <c r="AS1216" s="173"/>
      <c r="AT1216" s="153"/>
      <c r="AU1216" s="154"/>
      <c r="AV1216" s="153"/>
      <c r="AW1216" s="177"/>
      <c r="AX1216" s="178"/>
      <c r="AY1216" s="179"/>
      <c r="AZ1216" s="179"/>
      <c r="BA1216" s="180"/>
      <c r="BB1216" s="180"/>
      <c r="BC1216" s="155"/>
      <c r="BE1216" s="156">
        <v>464</v>
      </c>
      <c r="BF1216" s="181">
        <f t="shared" si="187"/>
        <v>2.9632000000000192</v>
      </c>
      <c r="BG1216" s="182">
        <f t="shared" si="188"/>
        <v>0.88838552594498199</v>
      </c>
      <c r="BH1216" s="183">
        <f t="shared" si="189"/>
        <v>5.8536582382540114E-4</v>
      </c>
      <c r="BI1216" s="184" t="str">
        <f t="shared" si="190"/>
        <v/>
      </c>
      <c r="BJ1216" s="184" t="str">
        <f t="shared" si="186"/>
        <v/>
      </c>
    </row>
    <row r="1217" spans="3:62" ht="20.100000000000001" customHeight="1" x14ac:dyDescent="0.25">
      <c r="C1217" s="12"/>
      <c r="E1217" s="141"/>
      <c r="F1217" s="141"/>
      <c r="P1217" s="156"/>
      <c r="R1217" s="174"/>
      <c r="S1217" s="174"/>
      <c r="W1217" s="175"/>
      <c r="X1217" s="173"/>
      <c r="AC1217" s="156">
        <v>488</v>
      </c>
      <c r="AD1217" s="150">
        <f t="shared" si="177"/>
        <v>-2.048</v>
      </c>
      <c r="AE1217" s="174">
        <f t="shared" si="178"/>
        <v>4.8992378528459266E-2</v>
      </c>
      <c r="AF1217" s="174">
        <f t="shared" si="179"/>
        <v>2.0279999698560966E-2</v>
      </c>
      <c r="AG1217" s="150">
        <f t="shared" si="184"/>
        <v>4.8992378528459266E-2</v>
      </c>
      <c r="AH1217" s="150" t="str">
        <f t="shared" si="185"/>
        <v/>
      </c>
      <c r="AI1217" s="150" t="str">
        <f t="shared" si="180"/>
        <v/>
      </c>
      <c r="AJ1217" s="173">
        <f t="shared" si="181"/>
        <v>0</v>
      </c>
      <c r="AK1217" s="173" t="str">
        <f t="shared" si="182"/>
        <v/>
      </c>
      <c r="AL1217" s="173" t="str">
        <f t="shared" si="183"/>
        <v/>
      </c>
      <c r="AM1217" s="173"/>
      <c r="AN1217" s="173"/>
      <c r="AO1217" s="173"/>
      <c r="AP1217" s="173"/>
      <c r="AQ1217" s="173"/>
      <c r="AR1217" s="173"/>
      <c r="AS1217" s="173"/>
      <c r="AT1217" s="153"/>
      <c r="AU1217" s="154"/>
      <c r="AV1217" s="153"/>
      <c r="AW1217" s="177"/>
      <c r="AX1217" s="178"/>
      <c r="AY1217" s="179"/>
      <c r="AZ1217" s="179"/>
      <c r="BA1217" s="180"/>
      <c r="BB1217" s="180"/>
      <c r="BC1217" s="155"/>
      <c r="BE1217" s="156">
        <v>465</v>
      </c>
      <c r="BF1217" s="181">
        <f t="shared" si="187"/>
        <v>2.9696000000000193</v>
      </c>
      <c r="BG1217" s="182">
        <f t="shared" si="188"/>
        <v>0.88780016012115659</v>
      </c>
      <c r="BH1217" s="183">
        <f t="shared" si="189"/>
        <v>5.8664796719098966E-4</v>
      </c>
      <c r="BI1217" s="184" t="str">
        <f t="shared" si="190"/>
        <v/>
      </c>
      <c r="BJ1217" s="184" t="str">
        <f t="shared" si="186"/>
        <v/>
      </c>
    </row>
    <row r="1218" spans="3:62" ht="20.100000000000001" customHeight="1" x14ac:dyDescent="0.25">
      <c r="C1218" s="12"/>
      <c r="E1218" s="141"/>
      <c r="F1218" s="141"/>
      <c r="P1218" s="156"/>
      <c r="R1218" s="174"/>
      <c r="S1218" s="174"/>
      <c r="W1218" s="175"/>
      <c r="X1218" s="173"/>
      <c r="AC1218" s="156">
        <v>489</v>
      </c>
      <c r="AD1218" s="150">
        <f t="shared" si="177"/>
        <v>-2.044</v>
      </c>
      <c r="AE1218" s="174">
        <f t="shared" si="178"/>
        <v>4.9394977341581534E-2</v>
      </c>
      <c r="AF1218" s="174">
        <f t="shared" si="179"/>
        <v>2.0476773574377456E-2</v>
      </c>
      <c r="AG1218" s="150">
        <f t="shared" si="184"/>
        <v>4.9394977341581534E-2</v>
      </c>
      <c r="AH1218" s="150" t="str">
        <f t="shared" si="185"/>
        <v/>
      </c>
      <c r="AI1218" s="150" t="str">
        <f t="shared" si="180"/>
        <v/>
      </c>
      <c r="AJ1218" s="173">
        <f t="shared" si="181"/>
        <v>0</v>
      </c>
      <c r="AK1218" s="173" t="str">
        <f t="shared" si="182"/>
        <v/>
      </c>
      <c r="AL1218" s="173" t="str">
        <f t="shared" si="183"/>
        <v/>
      </c>
      <c r="AM1218" s="173"/>
      <c r="AN1218" s="173"/>
      <c r="AO1218" s="173"/>
      <c r="AP1218" s="173"/>
      <c r="AQ1218" s="173"/>
      <c r="AR1218" s="173"/>
      <c r="AS1218" s="173"/>
      <c r="AT1218" s="153"/>
      <c r="AU1218" s="154"/>
      <c r="AV1218" s="153"/>
      <c r="AW1218" s="177"/>
      <c r="AX1218" s="178"/>
      <c r="AY1218" s="179"/>
      <c r="AZ1218" s="179"/>
      <c r="BA1218" s="180"/>
      <c r="BB1218" s="180"/>
      <c r="BC1218" s="155"/>
      <c r="BE1218" s="156">
        <v>466</v>
      </c>
      <c r="BF1218" s="181">
        <f t="shared" si="187"/>
        <v>2.9760000000000195</v>
      </c>
      <c r="BG1218" s="182">
        <f t="shared" si="188"/>
        <v>0.8872135121539656</v>
      </c>
      <c r="BH1218" s="183">
        <f t="shared" si="189"/>
        <v>5.8792610655800104E-4</v>
      </c>
      <c r="BI1218" s="184" t="str">
        <f t="shared" si="190"/>
        <v/>
      </c>
      <c r="BJ1218" s="184" t="str">
        <f t="shared" si="186"/>
        <v/>
      </c>
    </row>
    <row r="1219" spans="3:62" ht="20.100000000000001" customHeight="1" x14ac:dyDescent="0.25">
      <c r="C1219" s="12"/>
      <c r="E1219" s="141"/>
      <c r="F1219" s="141"/>
      <c r="P1219" s="156"/>
      <c r="R1219" s="174"/>
      <c r="S1219" s="174"/>
      <c r="W1219" s="175"/>
      <c r="X1219" s="173"/>
      <c r="AC1219" s="156">
        <v>490</v>
      </c>
      <c r="AD1219" s="150">
        <f t="shared" si="177"/>
        <v>-2.04</v>
      </c>
      <c r="AE1219" s="174">
        <f t="shared" si="178"/>
        <v>4.9800087735070775E-2</v>
      </c>
      <c r="AF1219" s="174">
        <f t="shared" si="179"/>
        <v>2.0675162866070039E-2</v>
      </c>
      <c r="AG1219" s="150">
        <f t="shared" si="184"/>
        <v>4.9800087735070775E-2</v>
      </c>
      <c r="AH1219" s="150" t="str">
        <f t="shared" si="185"/>
        <v/>
      </c>
      <c r="AI1219" s="150" t="str">
        <f t="shared" si="180"/>
        <v/>
      </c>
      <c r="AJ1219" s="173">
        <f t="shared" si="181"/>
        <v>0</v>
      </c>
      <c r="AK1219" s="173" t="str">
        <f t="shared" si="182"/>
        <v/>
      </c>
      <c r="AL1219" s="173" t="str">
        <f t="shared" si="183"/>
        <v/>
      </c>
      <c r="AM1219" s="173"/>
      <c r="AN1219" s="173"/>
      <c r="AO1219" s="173"/>
      <c r="AP1219" s="173"/>
      <c r="AQ1219" s="173"/>
      <c r="AR1219" s="173"/>
      <c r="AS1219" s="173"/>
      <c r="AT1219" s="153"/>
      <c r="AU1219" s="154"/>
      <c r="AV1219" s="153"/>
      <c r="AW1219" s="177"/>
      <c r="AX1219" s="178"/>
      <c r="AY1219" s="179"/>
      <c r="AZ1219" s="179"/>
      <c r="BA1219" s="180"/>
      <c r="BB1219" s="180"/>
      <c r="BC1219" s="155"/>
      <c r="BE1219" s="156">
        <v>467</v>
      </c>
      <c r="BF1219" s="181">
        <f t="shared" si="187"/>
        <v>2.9824000000000197</v>
      </c>
      <c r="BG1219" s="182">
        <f t="shared" si="188"/>
        <v>0.8866255860474076</v>
      </c>
      <c r="BH1219" s="183">
        <f t="shared" si="189"/>
        <v>5.8920023285302658E-4</v>
      </c>
      <c r="BI1219" s="184" t="str">
        <f t="shared" si="190"/>
        <v/>
      </c>
      <c r="BJ1219" s="184" t="str">
        <f t="shared" si="186"/>
        <v/>
      </c>
    </row>
    <row r="1220" spans="3:62" ht="20.100000000000001" customHeight="1" x14ac:dyDescent="0.25">
      <c r="C1220" s="12"/>
      <c r="E1220" s="141"/>
      <c r="F1220" s="141"/>
      <c r="P1220" s="156"/>
      <c r="R1220" s="174"/>
      <c r="S1220" s="174"/>
      <c r="W1220" s="175"/>
      <c r="X1220" s="173"/>
      <c r="AC1220" s="156">
        <v>491</v>
      </c>
      <c r="AD1220" s="150">
        <f t="shared" si="177"/>
        <v>-2.036</v>
      </c>
      <c r="AE1220" s="174">
        <f t="shared" si="178"/>
        <v>5.0207717290937232E-2</v>
      </c>
      <c r="AF1220" s="174">
        <f t="shared" si="179"/>
        <v>2.0875177635143825E-2</v>
      </c>
      <c r="AG1220" s="150">
        <f t="shared" si="184"/>
        <v>5.0207717290937232E-2</v>
      </c>
      <c r="AH1220" s="150" t="str">
        <f t="shared" si="185"/>
        <v/>
      </c>
      <c r="AI1220" s="150" t="str">
        <f t="shared" si="180"/>
        <v/>
      </c>
      <c r="AJ1220" s="173">
        <f t="shared" si="181"/>
        <v>0</v>
      </c>
      <c r="AK1220" s="173" t="str">
        <f t="shared" si="182"/>
        <v/>
      </c>
      <c r="AL1220" s="173" t="str">
        <f t="shared" si="183"/>
        <v/>
      </c>
      <c r="AM1220" s="173"/>
      <c r="AN1220" s="173"/>
      <c r="AO1220" s="173"/>
      <c r="AP1220" s="173"/>
      <c r="AQ1220" s="173"/>
      <c r="AR1220" s="173"/>
      <c r="AS1220" s="173"/>
      <c r="AT1220" s="153"/>
      <c r="AU1220" s="154"/>
      <c r="AV1220" s="153"/>
      <c r="AW1220" s="177"/>
      <c r="AX1220" s="178"/>
      <c r="AY1220" s="179"/>
      <c r="AZ1220" s="179"/>
      <c r="BA1220" s="180"/>
      <c r="BB1220" s="180"/>
      <c r="BC1220" s="155"/>
      <c r="BE1220" s="156">
        <v>468</v>
      </c>
      <c r="BF1220" s="181">
        <f t="shared" si="187"/>
        <v>2.9888000000000199</v>
      </c>
      <c r="BG1220" s="182">
        <f t="shared" si="188"/>
        <v>0.88603638581455457</v>
      </c>
      <c r="BH1220" s="183">
        <f t="shared" si="189"/>
        <v>5.9047033712200658E-4</v>
      </c>
      <c r="BI1220" s="184" t="str">
        <f t="shared" si="190"/>
        <v/>
      </c>
      <c r="BJ1220" s="184" t="str">
        <f t="shared" si="186"/>
        <v/>
      </c>
    </row>
    <row r="1221" spans="3:62" ht="20.100000000000001" customHeight="1" x14ac:dyDescent="0.25">
      <c r="C1221" s="12"/>
      <c r="E1221" s="141"/>
      <c r="F1221" s="141"/>
      <c r="P1221" s="156"/>
      <c r="R1221" s="174"/>
      <c r="S1221" s="174"/>
      <c r="W1221" s="175"/>
      <c r="X1221" s="173"/>
      <c r="AC1221" s="156">
        <v>492</v>
      </c>
      <c r="AD1221" s="150">
        <f t="shared" si="177"/>
        <v>-2.032</v>
      </c>
      <c r="AE1221" s="174">
        <f t="shared" si="178"/>
        <v>5.0617873531899893E-2</v>
      </c>
      <c r="AF1221" s="174">
        <f t="shared" si="179"/>
        <v>2.1076827973313689E-2</v>
      </c>
      <c r="AG1221" s="150">
        <f t="shared" si="184"/>
        <v>5.0617873531899893E-2</v>
      </c>
      <c r="AH1221" s="150" t="str">
        <f t="shared" si="185"/>
        <v/>
      </c>
      <c r="AI1221" s="150" t="str">
        <f t="shared" si="180"/>
        <v/>
      </c>
      <c r="AJ1221" s="173">
        <f t="shared" si="181"/>
        <v>0</v>
      </c>
      <c r="AK1221" s="173" t="str">
        <f t="shared" si="182"/>
        <v/>
      </c>
      <c r="AL1221" s="173" t="str">
        <f t="shared" si="183"/>
        <v/>
      </c>
      <c r="AM1221" s="173"/>
      <c r="AN1221" s="173"/>
      <c r="AO1221" s="173"/>
      <c r="AP1221" s="173"/>
      <c r="AQ1221" s="173"/>
      <c r="AR1221" s="173"/>
      <c r="AS1221" s="173"/>
      <c r="AT1221" s="153"/>
      <c r="AU1221" s="154"/>
      <c r="AV1221" s="153"/>
      <c r="AW1221" s="177"/>
      <c r="AX1221" s="178"/>
      <c r="AY1221" s="179"/>
      <c r="AZ1221" s="179"/>
      <c r="BA1221" s="180"/>
      <c r="BB1221" s="180"/>
      <c r="BC1221" s="155"/>
      <c r="BE1221" s="156">
        <v>469</v>
      </c>
      <c r="BF1221" s="181">
        <f t="shared" si="187"/>
        <v>2.9952000000000201</v>
      </c>
      <c r="BG1221" s="182">
        <f t="shared" si="188"/>
        <v>0.88544591547743257</v>
      </c>
      <c r="BH1221" s="183">
        <f t="shared" si="189"/>
        <v>5.9173641053300585E-4</v>
      </c>
      <c r="BI1221" s="184" t="str">
        <f t="shared" si="190"/>
        <v/>
      </c>
      <c r="BJ1221" s="184" t="str">
        <f t="shared" si="186"/>
        <v/>
      </c>
    </row>
    <row r="1222" spans="3:62" ht="20.100000000000001" customHeight="1" x14ac:dyDescent="0.25">
      <c r="C1222" s="12"/>
      <c r="E1222" s="141"/>
      <c r="F1222" s="141"/>
      <c r="P1222" s="156"/>
      <c r="R1222" s="174"/>
      <c r="S1222" s="174"/>
      <c r="W1222" s="175"/>
      <c r="X1222" s="173"/>
      <c r="AC1222" s="156">
        <v>493</v>
      </c>
      <c r="AD1222" s="150">
        <f t="shared" si="177"/>
        <v>-2.028</v>
      </c>
      <c r="AE1222" s="174">
        <f t="shared" si="178"/>
        <v>5.1030563920417688E-2</v>
      </c>
      <c r="AF1222" s="174">
        <f t="shared" si="179"/>
        <v>2.1280124002265161E-2</v>
      </c>
      <c r="AG1222" s="150">
        <f t="shared" si="184"/>
        <v>5.1030563920417688E-2</v>
      </c>
      <c r="AH1222" s="150" t="str">
        <f t="shared" si="185"/>
        <v/>
      </c>
      <c r="AI1222" s="150" t="str">
        <f t="shared" si="180"/>
        <v/>
      </c>
      <c r="AJ1222" s="173">
        <f t="shared" si="181"/>
        <v>0</v>
      </c>
      <c r="AK1222" s="173" t="str">
        <f t="shared" si="182"/>
        <v/>
      </c>
      <c r="AL1222" s="173" t="str">
        <f t="shared" si="183"/>
        <v/>
      </c>
      <c r="AM1222" s="173"/>
      <c r="AN1222" s="173"/>
      <c r="AO1222" s="173"/>
      <c r="AP1222" s="173"/>
      <c r="AQ1222" s="173"/>
      <c r="AR1222" s="173"/>
      <c r="AS1222" s="173"/>
      <c r="AT1222" s="153"/>
      <c r="AU1222" s="154"/>
      <c r="AV1222" s="153"/>
      <c r="AW1222" s="177"/>
      <c r="AX1222" s="178"/>
      <c r="AY1222" s="179"/>
      <c r="AZ1222" s="179"/>
      <c r="BA1222" s="180"/>
      <c r="BB1222" s="180"/>
      <c r="BC1222" s="155"/>
      <c r="BE1222" s="156">
        <v>470</v>
      </c>
      <c r="BF1222" s="181">
        <f t="shared" si="187"/>
        <v>3.0016000000000203</v>
      </c>
      <c r="BG1222" s="182">
        <f t="shared" si="188"/>
        <v>0.88485417906689956</v>
      </c>
      <c r="BH1222" s="183">
        <f t="shared" si="189"/>
        <v>5.9299844437343818E-4</v>
      </c>
      <c r="BI1222" s="184" t="str">
        <f t="shared" si="190"/>
        <v/>
      </c>
      <c r="BJ1222" s="184" t="str">
        <f t="shared" si="186"/>
        <v/>
      </c>
    </row>
    <row r="1223" spans="3:62" ht="20.100000000000001" customHeight="1" x14ac:dyDescent="0.25">
      <c r="C1223" s="12"/>
      <c r="E1223" s="141"/>
      <c r="F1223" s="141"/>
      <c r="P1223" s="156"/>
      <c r="R1223" s="174"/>
      <c r="S1223" s="174"/>
      <c r="W1223" s="175"/>
      <c r="X1223" s="173"/>
      <c r="AC1223" s="156">
        <v>494</v>
      </c>
      <c r="AD1223" s="150">
        <f t="shared" si="177"/>
        <v>-2.024</v>
      </c>
      <c r="AE1223" s="174">
        <f t="shared" si="178"/>
        <v>5.1445795857717774E-2</v>
      </c>
      <c r="AF1223" s="174">
        <f t="shared" si="179"/>
        <v>2.1485075873411513E-2</v>
      </c>
      <c r="AG1223" s="150">
        <f t="shared" si="184"/>
        <v>5.1445795857717774E-2</v>
      </c>
      <c r="AH1223" s="150" t="str">
        <f t="shared" si="185"/>
        <v/>
      </c>
      <c r="AI1223" s="150" t="str">
        <f t="shared" si="180"/>
        <v/>
      </c>
      <c r="AJ1223" s="173">
        <f t="shared" si="181"/>
        <v>0</v>
      </c>
      <c r="AK1223" s="173" t="str">
        <f t="shared" si="182"/>
        <v/>
      </c>
      <c r="AL1223" s="173" t="str">
        <f t="shared" si="183"/>
        <v/>
      </c>
      <c r="AM1223" s="173"/>
      <c r="AN1223" s="173"/>
      <c r="AO1223" s="173"/>
      <c r="AP1223" s="173"/>
      <c r="AQ1223" s="173"/>
      <c r="AR1223" s="173"/>
      <c r="AS1223" s="173"/>
      <c r="AT1223" s="153"/>
      <c r="AU1223" s="154"/>
      <c r="AV1223" s="153"/>
      <c r="AW1223" s="177"/>
      <c r="AX1223" s="178"/>
      <c r="AY1223" s="179"/>
      <c r="AZ1223" s="179"/>
      <c r="BA1223" s="180"/>
      <c r="BB1223" s="180"/>
      <c r="BC1223" s="155"/>
      <c r="BE1223" s="156">
        <v>471</v>
      </c>
      <c r="BF1223" s="181">
        <f t="shared" si="187"/>
        <v>3.0080000000000204</v>
      </c>
      <c r="BG1223" s="182">
        <f t="shared" si="188"/>
        <v>0.88426118062252612</v>
      </c>
      <c r="BH1223" s="183">
        <f t="shared" si="189"/>
        <v>5.9425643005062145E-4</v>
      </c>
      <c r="BI1223" s="184" t="str">
        <f t="shared" si="190"/>
        <v/>
      </c>
      <c r="BJ1223" s="184" t="str">
        <f t="shared" si="186"/>
        <v/>
      </c>
    </row>
    <row r="1224" spans="3:62" ht="20.100000000000001" customHeight="1" x14ac:dyDescent="0.25">
      <c r="C1224" s="12"/>
      <c r="E1224" s="141"/>
      <c r="F1224" s="141"/>
      <c r="P1224" s="156"/>
      <c r="R1224" s="174"/>
      <c r="S1224" s="174"/>
      <c r="W1224" s="175"/>
      <c r="X1224" s="173"/>
      <c r="AC1224" s="156">
        <v>495</v>
      </c>
      <c r="AD1224" s="150">
        <f t="shared" si="177"/>
        <v>-2.02</v>
      </c>
      <c r="AE1224" s="174">
        <f t="shared" si="178"/>
        <v>5.1863576682820565E-2</v>
      </c>
      <c r="AF1224" s="174">
        <f t="shared" si="179"/>
        <v>2.1691693767646781E-2</v>
      </c>
      <c r="AG1224" s="150">
        <f t="shared" si="184"/>
        <v>5.1863576682820565E-2</v>
      </c>
      <c r="AH1224" s="150" t="str">
        <f t="shared" si="185"/>
        <v/>
      </c>
      <c r="AI1224" s="150" t="str">
        <f t="shared" si="180"/>
        <v/>
      </c>
      <c r="AJ1224" s="173">
        <f t="shared" si="181"/>
        <v>0</v>
      </c>
      <c r="AK1224" s="173" t="str">
        <f t="shared" si="182"/>
        <v/>
      </c>
      <c r="AL1224" s="173" t="str">
        <f t="shared" si="183"/>
        <v/>
      </c>
      <c r="AM1224" s="173"/>
      <c r="AN1224" s="173"/>
      <c r="AO1224" s="173"/>
      <c r="AP1224" s="173"/>
      <c r="AQ1224" s="173"/>
      <c r="AR1224" s="173"/>
      <c r="AS1224" s="173"/>
      <c r="AT1224" s="153"/>
      <c r="AU1224" s="154"/>
      <c r="AV1224" s="153"/>
      <c r="AW1224" s="177"/>
      <c r="AX1224" s="178"/>
      <c r="AY1224" s="179"/>
      <c r="AZ1224" s="179"/>
      <c r="BA1224" s="180"/>
      <c r="BB1224" s="180"/>
      <c r="BC1224" s="155"/>
      <c r="BE1224" s="156">
        <v>472</v>
      </c>
      <c r="BF1224" s="181">
        <f t="shared" si="187"/>
        <v>3.0144000000000206</v>
      </c>
      <c r="BG1224" s="182">
        <f t="shared" si="188"/>
        <v>0.8836669241924755</v>
      </c>
      <c r="BH1224" s="183">
        <f t="shared" si="189"/>
        <v>5.955103590911115E-4</v>
      </c>
      <c r="BI1224" s="184" t="str">
        <f t="shared" si="190"/>
        <v/>
      </c>
      <c r="BJ1224" s="184" t="str">
        <f t="shared" si="186"/>
        <v/>
      </c>
    </row>
    <row r="1225" spans="3:62" ht="20.100000000000001" customHeight="1" x14ac:dyDescent="0.25">
      <c r="C1225" s="12"/>
      <c r="E1225" s="141"/>
      <c r="F1225" s="141"/>
      <c r="P1225" s="156"/>
      <c r="R1225" s="174"/>
      <c r="S1225" s="174"/>
      <c r="W1225" s="175"/>
      <c r="X1225" s="173"/>
      <c r="AC1225" s="156">
        <v>496</v>
      </c>
      <c r="AD1225" s="150">
        <f t="shared" si="177"/>
        <v>-2.016</v>
      </c>
      <c r="AE1225" s="174">
        <f t="shared" si="178"/>
        <v>5.2283913671562113E-2</v>
      </c>
      <c r="AF1225" s="174">
        <f t="shared" si="179"/>
        <v>2.1899987895095108E-2</v>
      </c>
      <c r="AG1225" s="150">
        <f t="shared" si="184"/>
        <v>5.2283913671562113E-2</v>
      </c>
      <c r="AH1225" s="150" t="str">
        <f t="shared" si="185"/>
        <v/>
      </c>
      <c r="AI1225" s="150" t="str">
        <f t="shared" si="180"/>
        <v/>
      </c>
      <c r="AJ1225" s="173">
        <f t="shared" si="181"/>
        <v>0</v>
      </c>
      <c r="AK1225" s="173" t="str">
        <f t="shared" si="182"/>
        <v/>
      </c>
      <c r="AL1225" s="173" t="str">
        <f t="shared" si="183"/>
        <v/>
      </c>
      <c r="AM1225" s="173"/>
      <c r="AN1225" s="173"/>
      <c r="AO1225" s="173"/>
      <c r="AP1225" s="173"/>
      <c r="AQ1225" s="173"/>
      <c r="AR1225" s="173"/>
      <c r="AS1225" s="173"/>
      <c r="AT1225" s="153"/>
      <c r="AU1225" s="154"/>
      <c r="AV1225" s="153"/>
      <c r="AW1225" s="177"/>
      <c r="AX1225" s="178"/>
      <c r="AY1225" s="179"/>
      <c r="AZ1225" s="179"/>
      <c r="BA1225" s="180"/>
      <c r="BB1225" s="180"/>
      <c r="BC1225" s="155"/>
      <c r="BE1225" s="156">
        <v>473</v>
      </c>
      <c r="BF1225" s="181">
        <f t="shared" si="187"/>
        <v>3.0208000000000208</v>
      </c>
      <c r="BG1225" s="182">
        <f t="shared" si="188"/>
        <v>0.88307141383338439</v>
      </c>
      <c r="BH1225" s="183">
        <f t="shared" si="189"/>
        <v>5.9676022314048005E-4</v>
      </c>
      <c r="BI1225" s="184" t="str">
        <f t="shared" si="190"/>
        <v/>
      </c>
      <c r="BJ1225" s="184" t="str">
        <f t="shared" si="186"/>
        <v/>
      </c>
    </row>
    <row r="1226" spans="3:62" ht="20.100000000000001" customHeight="1" x14ac:dyDescent="0.25">
      <c r="C1226" s="12"/>
      <c r="E1226" s="141"/>
      <c r="F1226" s="141"/>
      <c r="P1226" s="156"/>
      <c r="R1226" s="174"/>
      <c r="S1226" s="174"/>
      <c r="W1226" s="175"/>
      <c r="X1226" s="173"/>
      <c r="AC1226" s="156">
        <v>497</v>
      </c>
      <c r="AD1226" s="150">
        <f t="shared" si="177"/>
        <v>-2.012</v>
      </c>
      <c r="AE1226" s="174">
        <f t="shared" si="178"/>
        <v>5.2706814035613413E-2</v>
      </c>
      <c r="AF1226" s="174">
        <f t="shared" si="179"/>
        <v>2.2109968494855917E-2</v>
      </c>
      <c r="AG1226" s="150">
        <f t="shared" si="184"/>
        <v>5.2706814035613413E-2</v>
      </c>
      <c r="AH1226" s="150" t="str">
        <f t="shared" si="185"/>
        <v/>
      </c>
      <c r="AI1226" s="150" t="str">
        <f t="shared" si="180"/>
        <v/>
      </c>
      <c r="AJ1226" s="173">
        <f t="shared" si="181"/>
        <v>0</v>
      </c>
      <c r="AK1226" s="173" t="str">
        <f t="shared" si="182"/>
        <v/>
      </c>
      <c r="AL1226" s="173" t="str">
        <f t="shared" si="183"/>
        <v/>
      </c>
      <c r="AM1226" s="173"/>
      <c r="AN1226" s="173"/>
      <c r="AO1226" s="173"/>
      <c r="AP1226" s="173"/>
      <c r="AQ1226" s="173"/>
      <c r="AR1226" s="173"/>
      <c r="AS1226" s="173"/>
      <c r="AT1226" s="153"/>
      <c r="AU1226" s="154"/>
      <c r="AV1226" s="153"/>
      <c r="AW1226" s="177"/>
      <c r="AX1226" s="178"/>
      <c r="AY1226" s="179"/>
      <c r="AZ1226" s="179"/>
      <c r="BA1226" s="180"/>
      <c r="BB1226" s="180"/>
      <c r="BC1226" s="155"/>
      <c r="BE1226" s="156">
        <v>474</v>
      </c>
      <c r="BF1226" s="181">
        <f t="shared" si="187"/>
        <v>3.027200000000021</v>
      </c>
      <c r="BG1226" s="182">
        <f t="shared" si="188"/>
        <v>0.88247465361024391</v>
      </c>
      <c r="BH1226" s="183">
        <f t="shared" si="189"/>
        <v>5.9800601396164943E-4</v>
      </c>
      <c r="BI1226" s="184" t="str">
        <f t="shared" si="190"/>
        <v/>
      </c>
      <c r="BJ1226" s="184" t="str">
        <f t="shared" si="186"/>
        <v/>
      </c>
    </row>
    <row r="1227" spans="3:62" ht="20.100000000000001" customHeight="1" x14ac:dyDescent="0.25">
      <c r="C1227" s="12"/>
      <c r="E1227" s="141"/>
      <c r="F1227" s="141"/>
      <c r="P1227" s="156"/>
      <c r="R1227" s="174"/>
      <c r="S1227" s="174"/>
      <c r="W1227" s="175"/>
      <c r="X1227" s="173"/>
      <c r="AC1227" s="156">
        <v>498</v>
      </c>
      <c r="AD1227" s="150">
        <f t="shared" si="177"/>
        <v>-2.008</v>
      </c>
      <c r="AE1227" s="174">
        <f t="shared" si="178"/>
        <v>5.3132284921496888E-2</v>
      </c>
      <c r="AF1227" s="174">
        <f t="shared" si="179"/>
        <v>2.2321645834745395E-2</v>
      </c>
      <c r="AG1227" s="150">
        <f t="shared" si="184"/>
        <v>5.3132284921496888E-2</v>
      </c>
      <c r="AH1227" s="150" t="str">
        <f t="shared" si="185"/>
        <v/>
      </c>
      <c r="AI1227" s="150" t="str">
        <f t="shared" si="180"/>
        <v/>
      </c>
      <c r="AJ1227" s="173">
        <f t="shared" si="181"/>
        <v>0</v>
      </c>
      <c r="AK1227" s="173" t="str">
        <f t="shared" si="182"/>
        <v/>
      </c>
      <c r="AL1227" s="173" t="str">
        <f t="shared" si="183"/>
        <v/>
      </c>
      <c r="AM1227" s="173"/>
      <c r="AN1227" s="173"/>
      <c r="AO1227" s="173"/>
      <c r="AP1227" s="173"/>
      <c r="AQ1227" s="173"/>
      <c r="AR1227" s="173"/>
      <c r="AS1227" s="173"/>
      <c r="AT1227" s="153"/>
      <c r="AU1227" s="154"/>
      <c r="AV1227" s="153"/>
      <c r="AW1227" s="177"/>
      <c r="AX1227" s="178"/>
      <c r="AY1227" s="179"/>
      <c r="AZ1227" s="179"/>
      <c r="BA1227" s="180"/>
      <c r="BB1227" s="180"/>
      <c r="BC1227" s="155"/>
      <c r="BE1227" s="156">
        <v>475</v>
      </c>
      <c r="BF1227" s="181">
        <f t="shared" si="187"/>
        <v>3.0336000000000212</v>
      </c>
      <c r="BG1227" s="182">
        <f t="shared" si="188"/>
        <v>0.88187664759628226</v>
      </c>
      <c r="BH1227" s="183">
        <f t="shared" si="189"/>
        <v>5.992477234357807E-4</v>
      </c>
      <c r="BI1227" s="184" t="str">
        <f t="shared" si="190"/>
        <v/>
      </c>
      <c r="BJ1227" s="184" t="str">
        <f t="shared" si="186"/>
        <v/>
      </c>
    </row>
    <row r="1228" spans="3:62" ht="20.100000000000001" customHeight="1" x14ac:dyDescent="0.25">
      <c r="C1228" s="12"/>
      <c r="E1228" s="141"/>
      <c r="F1228" s="141"/>
      <c r="P1228" s="156"/>
      <c r="R1228" s="174"/>
      <c r="S1228" s="174"/>
      <c r="W1228" s="175"/>
      <c r="X1228" s="173"/>
      <c r="AC1228" s="156">
        <v>499</v>
      </c>
      <c r="AD1228" s="150">
        <f t="shared" si="177"/>
        <v>-2.004</v>
      </c>
      <c r="AE1228" s="174">
        <f t="shared" si="178"/>
        <v>5.3560333409600362E-2</v>
      </c>
      <c r="AF1228" s="174">
        <f t="shared" si="179"/>
        <v>2.2535030211033827E-2</v>
      </c>
      <c r="AG1228" s="150">
        <f t="shared" si="184"/>
        <v>5.3560333409600362E-2</v>
      </c>
      <c r="AH1228" s="150" t="str">
        <f t="shared" si="185"/>
        <v/>
      </c>
      <c r="AI1228" s="150" t="str">
        <f t="shared" si="180"/>
        <v/>
      </c>
      <c r="AJ1228" s="173">
        <f t="shared" si="181"/>
        <v>0</v>
      </c>
      <c r="AK1228" s="173" t="str">
        <f t="shared" si="182"/>
        <v/>
      </c>
      <c r="AL1228" s="173" t="str">
        <f t="shared" si="183"/>
        <v/>
      </c>
      <c r="AM1228" s="173"/>
      <c r="AN1228" s="173"/>
      <c r="AO1228" s="173"/>
      <c r="AP1228" s="173"/>
      <c r="AQ1228" s="173"/>
      <c r="AR1228" s="173"/>
      <c r="AS1228" s="173"/>
      <c r="AT1228" s="153"/>
      <c r="AU1228" s="154"/>
      <c r="AV1228" s="153"/>
      <c r="AW1228" s="177"/>
      <c r="AX1228" s="178"/>
      <c r="AY1228" s="179"/>
      <c r="AZ1228" s="179"/>
      <c r="BA1228" s="180"/>
      <c r="BB1228" s="180"/>
      <c r="BC1228" s="155"/>
      <c r="BE1228" s="156">
        <v>476</v>
      </c>
      <c r="BF1228" s="181">
        <f t="shared" si="187"/>
        <v>3.0400000000000214</v>
      </c>
      <c r="BG1228" s="182">
        <f t="shared" si="188"/>
        <v>0.88127739987284648</v>
      </c>
      <c r="BH1228" s="183">
        <f t="shared" si="189"/>
        <v>6.0048534356049732E-4</v>
      </c>
      <c r="BI1228" s="184" t="str">
        <f t="shared" si="190"/>
        <v/>
      </c>
      <c r="BJ1228" s="184" t="str">
        <f t="shared" si="186"/>
        <v/>
      </c>
    </row>
    <row r="1229" spans="3:62" ht="20.100000000000001" customHeight="1" x14ac:dyDescent="0.25">
      <c r="C1229" s="12"/>
      <c r="E1229" s="141"/>
      <c r="F1229" s="141"/>
      <c r="P1229" s="156"/>
      <c r="R1229" s="174"/>
      <c r="S1229" s="174"/>
      <c r="W1229" s="175"/>
      <c r="X1229" s="173"/>
      <c r="AC1229" s="156">
        <v>500</v>
      </c>
      <c r="AD1229" s="150">
        <f t="shared" si="177"/>
        <v>-2</v>
      </c>
      <c r="AE1229" s="174">
        <f t="shared" si="178"/>
        <v>5.3990966513188063E-2</v>
      </c>
      <c r="AF1229" s="174">
        <f t="shared" si="179"/>
        <v>2.2750131948179191E-2</v>
      </c>
      <c r="AG1229" s="150">
        <f t="shared" si="184"/>
        <v>5.3990966513188063E-2</v>
      </c>
      <c r="AH1229" s="150" t="str">
        <f t="shared" si="185"/>
        <v/>
      </c>
      <c r="AI1229" s="150" t="str">
        <f t="shared" si="180"/>
        <v/>
      </c>
      <c r="AJ1229" s="173">
        <f t="shared" si="181"/>
        <v>0</v>
      </c>
      <c r="AK1229" s="173" t="str">
        <f t="shared" si="182"/>
        <v/>
      </c>
      <c r="AL1229" s="173" t="str">
        <f t="shared" si="183"/>
        <v/>
      </c>
      <c r="AM1229" s="173"/>
      <c r="AN1229" s="173"/>
      <c r="AO1229" s="173"/>
      <c r="AP1229" s="173"/>
      <c r="AQ1229" s="173"/>
      <c r="AR1229" s="173"/>
      <c r="AS1229" s="173"/>
      <c r="AT1229" s="153"/>
      <c r="AU1229" s="154"/>
      <c r="AV1229" s="153"/>
      <c r="AW1229" s="177"/>
      <c r="AX1229" s="178"/>
      <c r="AY1229" s="179"/>
      <c r="AZ1229" s="179"/>
      <c r="BA1229" s="180"/>
      <c r="BB1229" s="180"/>
      <c r="BC1229" s="155"/>
      <c r="BE1229" s="156">
        <v>477</v>
      </c>
      <c r="BF1229" s="181">
        <f t="shared" si="187"/>
        <v>3.0464000000000215</v>
      </c>
      <c r="BG1229" s="182">
        <f t="shared" si="188"/>
        <v>0.88067691452928598</v>
      </c>
      <c r="BH1229" s="183">
        <f t="shared" si="189"/>
        <v>6.0171886645032924E-4</v>
      </c>
      <c r="BI1229" s="184" t="str">
        <f t="shared" si="190"/>
        <v/>
      </c>
      <c r="BJ1229" s="184" t="str">
        <f t="shared" si="186"/>
        <v/>
      </c>
    </row>
    <row r="1230" spans="3:62" ht="20.100000000000001" customHeight="1" x14ac:dyDescent="0.25">
      <c r="C1230" s="12"/>
      <c r="E1230" s="141"/>
      <c r="F1230" s="141"/>
      <c r="P1230" s="156"/>
      <c r="R1230" s="174"/>
      <c r="S1230" s="174"/>
      <c r="W1230" s="175"/>
      <c r="X1230" s="173"/>
      <c r="AC1230" s="156">
        <v>501</v>
      </c>
      <c r="AD1230" s="150">
        <f t="shared" si="177"/>
        <v>-1.996</v>
      </c>
      <c r="AE1230" s="174">
        <f t="shared" si="178"/>
        <v>5.4424191177409348E-2</v>
      </c>
      <c r="AF1230" s="174">
        <f t="shared" si="179"/>
        <v>2.2966961398556605E-2</v>
      </c>
      <c r="AG1230" s="150">
        <f t="shared" si="184"/>
        <v>5.4424191177409348E-2</v>
      </c>
      <c r="AH1230" s="150" t="str">
        <f t="shared" si="185"/>
        <v/>
      </c>
      <c r="AI1230" s="150" t="str">
        <f t="shared" si="180"/>
        <v/>
      </c>
      <c r="AJ1230" s="173">
        <f t="shared" si="181"/>
        <v>0</v>
      </c>
      <c r="AK1230" s="173" t="str">
        <f t="shared" si="182"/>
        <v/>
      </c>
      <c r="AL1230" s="173" t="str">
        <f t="shared" si="183"/>
        <v/>
      </c>
      <c r="AM1230" s="173"/>
      <c r="AN1230" s="173"/>
      <c r="AO1230" s="173"/>
      <c r="AP1230" s="173"/>
      <c r="AQ1230" s="173"/>
      <c r="AR1230" s="173"/>
      <c r="AS1230" s="173"/>
      <c r="AT1230" s="153"/>
      <c r="AU1230" s="154"/>
      <c r="AV1230" s="153"/>
      <c r="AW1230" s="177"/>
      <c r="AX1230" s="178"/>
      <c r="AY1230" s="179"/>
      <c r="AZ1230" s="179"/>
      <c r="BA1230" s="180"/>
      <c r="BB1230" s="180"/>
      <c r="BC1230" s="155"/>
      <c r="BE1230" s="156">
        <v>478</v>
      </c>
      <c r="BF1230" s="181">
        <f t="shared" si="187"/>
        <v>3.0528000000000217</v>
      </c>
      <c r="BG1230" s="182">
        <f t="shared" si="188"/>
        <v>0.88007519566283565</v>
      </c>
      <c r="BH1230" s="183">
        <f t="shared" si="189"/>
        <v>6.0294828433626879E-4</v>
      </c>
      <c r="BI1230" s="184" t="str">
        <f t="shared" si="190"/>
        <v/>
      </c>
      <c r="BJ1230" s="184" t="str">
        <f t="shared" si="186"/>
        <v/>
      </c>
    </row>
    <row r="1231" spans="3:62" ht="20.100000000000001" customHeight="1" x14ac:dyDescent="0.25">
      <c r="C1231" s="12"/>
      <c r="E1231" s="141"/>
      <c r="F1231" s="141"/>
      <c r="P1231" s="156"/>
      <c r="R1231" s="174"/>
      <c r="S1231" s="174"/>
      <c r="W1231" s="175"/>
      <c r="X1231" s="173"/>
      <c r="AC1231" s="156">
        <v>502</v>
      </c>
      <c r="AD1231" s="150">
        <f t="shared" si="177"/>
        <v>-1.992</v>
      </c>
      <c r="AE1231" s="174">
        <f t="shared" si="178"/>
        <v>5.4860014278304732E-2</v>
      </c>
      <c r="AF1231" s="174">
        <f t="shared" si="179"/>
        <v>2.3185528942183821E-2</v>
      </c>
      <c r="AG1231" s="150">
        <f t="shared" si="184"/>
        <v>5.4860014278304732E-2</v>
      </c>
      <c r="AH1231" s="150" t="str">
        <f t="shared" si="185"/>
        <v/>
      </c>
      <c r="AI1231" s="150" t="str">
        <f t="shared" si="180"/>
        <v/>
      </c>
      <c r="AJ1231" s="173">
        <f t="shared" si="181"/>
        <v>0</v>
      </c>
      <c r="AK1231" s="173" t="str">
        <f t="shared" si="182"/>
        <v/>
      </c>
      <c r="AL1231" s="173" t="str">
        <f t="shared" si="183"/>
        <v/>
      </c>
      <c r="AM1231" s="173"/>
      <c r="AN1231" s="173"/>
      <c r="AO1231" s="173"/>
      <c r="AP1231" s="173"/>
      <c r="AQ1231" s="173"/>
      <c r="AR1231" s="173"/>
      <c r="AS1231" s="173"/>
      <c r="AT1231" s="153"/>
      <c r="AU1231" s="154"/>
      <c r="AV1231" s="153"/>
      <c r="AW1231" s="177"/>
      <c r="AX1231" s="178"/>
      <c r="AY1231" s="179"/>
      <c r="AZ1231" s="179"/>
      <c r="BA1231" s="180"/>
      <c r="BB1231" s="180"/>
      <c r="BC1231" s="155"/>
      <c r="BE1231" s="156">
        <v>479</v>
      </c>
      <c r="BF1231" s="181">
        <f t="shared" si="187"/>
        <v>3.0592000000000219</v>
      </c>
      <c r="BG1231" s="182">
        <f t="shared" si="188"/>
        <v>0.87947224737849938</v>
      </c>
      <c r="BH1231" s="183">
        <f t="shared" si="189"/>
        <v>6.0417358956355027E-4</v>
      </c>
      <c r="BI1231" s="184" t="str">
        <f t="shared" si="190"/>
        <v/>
      </c>
      <c r="BJ1231" s="184" t="str">
        <f t="shared" si="186"/>
        <v/>
      </c>
    </row>
    <row r="1232" spans="3:62" ht="20.100000000000001" customHeight="1" x14ac:dyDescent="0.25">
      <c r="C1232" s="12"/>
      <c r="E1232" s="141"/>
      <c r="F1232" s="141"/>
      <c r="P1232" s="156"/>
      <c r="R1232" s="174"/>
      <c r="S1232" s="174"/>
      <c r="W1232" s="175"/>
      <c r="X1232" s="173"/>
      <c r="AC1232" s="156">
        <v>503</v>
      </c>
      <c r="AD1232" s="150">
        <f t="shared" si="177"/>
        <v>-1.988</v>
      </c>
      <c r="AE1232" s="174">
        <f t="shared" si="178"/>
        <v>5.5298442621809524E-2</v>
      </c>
      <c r="AF1232" s="174">
        <f t="shared" si="179"/>
        <v>2.3405844986443006E-2</v>
      </c>
      <c r="AG1232" s="150">
        <f t="shared" si="184"/>
        <v>5.5298442621809524E-2</v>
      </c>
      <c r="AH1232" s="150" t="str">
        <f t="shared" si="185"/>
        <v/>
      </c>
      <c r="AI1232" s="150" t="str">
        <f t="shared" si="180"/>
        <v/>
      </c>
      <c r="AJ1232" s="173">
        <f t="shared" si="181"/>
        <v>0</v>
      </c>
      <c r="AK1232" s="173" t="str">
        <f t="shared" si="182"/>
        <v/>
      </c>
      <c r="AL1232" s="173" t="str">
        <f t="shared" si="183"/>
        <v/>
      </c>
      <c r="AM1232" s="173"/>
      <c r="AN1232" s="173"/>
      <c r="AO1232" s="173"/>
      <c r="AP1232" s="173"/>
      <c r="AQ1232" s="173"/>
      <c r="AR1232" s="173"/>
      <c r="AS1232" s="173"/>
      <c r="AT1232" s="153"/>
      <c r="AU1232" s="154"/>
      <c r="AV1232" s="153"/>
      <c r="AW1232" s="177"/>
      <c r="AX1232" s="178"/>
      <c r="AY1232" s="179"/>
      <c r="AZ1232" s="179"/>
      <c r="BA1232" s="180"/>
      <c r="BB1232" s="180"/>
      <c r="BC1232" s="155"/>
      <c r="BE1232" s="156">
        <v>480</v>
      </c>
      <c r="BF1232" s="181">
        <f t="shared" si="187"/>
        <v>3.0656000000000221</v>
      </c>
      <c r="BG1232" s="182">
        <f t="shared" si="188"/>
        <v>0.87886807378893583</v>
      </c>
      <c r="BH1232" s="183">
        <f t="shared" si="189"/>
        <v>6.0539477459342628E-4</v>
      </c>
      <c r="BI1232" s="184" t="str">
        <f t="shared" si="190"/>
        <v/>
      </c>
      <c r="BJ1232" s="184" t="str">
        <f t="shared" si="186"/>
        <v/>
      </c>
    </row>
    <row r="1233" spans="3:62" ht="20.100000000000001" customHeight="1" x14ac:dyDescent="0.25">
      <c r="C1233" s="12"/>
      <c r="E1233" s="141"/>
      <c r="F1233" s="141"/>
      <c r="P1233" s="156"/>
      <c r="R1233" s="174"/>
      <c r="S1233" s="174"/>
      <c r="W1233" s="175"/>
      <c r="X1233" s="173"/>
      <c r="AC1233" s="156">
        <v>504</v>
      </c>
      <c r="AD1233" s="150">
        <f t="shared" si="177"/>
        <v>-1.984</v>
      </c>
      <c r="AE1233" s="174">
        <f t="shared" si="178"/>
        <v>5.5739482942755124E-2</v>
      </c>
      <c r="AF1233" s="174">
        <f t="shared" si="179"/>
        <v>2.3627919965798095E-2</v>
      </c>
      <c r="AG1233" s="150">
        <f t="shared" si="184"/>
        <v>5.5739482942755124E-2</v>
      </c>
      <c r="AH1233" s="150" t="str">
        <f t="shared" si="185"/>
        <v/>
      </c>
      <c r="AI1233" s="150" t="str">
        <f t="shared" si="180"/>
        <v/>
      </c>
      <c r="AJ1233" s="173">
        <f t="shared" si="181"/>
        <v>0</v>
      </c>
      <c r="AK1233" s="173" t="str">
        <f t="shared" si="182"/>
        <v/>
      </c>
      <c r="AL1233" s="173" t="str">
        <f t="shared" si="183"/>
        <v/>
      </c>
      <c r="AM1233" s="173"/>
      <c r="AN1233" s="173"/>
      <c r="AO1233" s="173"/>
      <c r="AP1233" s="173"/>
      <c r="AQ1233" s="173"/>
      <c r="AR1233" s="173"/>
      <c r="AS1233" s="173"/>
      <c r="AT1233" s="153"/>
      <c r="AU1233" s="154"/>
      <c r="AV1233" s="153"/>
      <c r="AW1233" s="177"/>
      <c r="AX1233" s="178"/>
      <c r="AY1233" s="179"/>
      <c r="AZ1233" s="179"/>
      <c r="BA1233" s="180"/>
      <c r="BB1233" s="180"/>
      <c r="BC1233" s="155"/>
      <c r="BE1233" s="156">
        <v>481</v>
      </c>
      <c r="BF1233" s="181">
        <f t="shared" si="187"/>
        <v>3.0720000000000223</v>
      </c>
      <c r="BG1233" s="182">
        <f t="shared" si="188"/>
        <v>0.87826267901434241</v>
      </c>
      <c r="BH1233" s="183">
        <f t="shared" si="189"/>
        <v>6.066118320011693E-4</v>
      </c>
      <c r="BI1233" s="184" t="str">
        <f t="shared" si="190"/>
        <v/>
      </c>
      <c r="BJ1233" s="184" t="str">
        <f t="shared" si="186"/>
        <v/>
      </c>
    </row>
    <row r="1234" spans="3:62" ht="20.100000000000001" customHeight="1" x14ac:dyDescent="0.25">
      <c r="C1234" s="12"/>
      <c r="E1234" s="141"/>
      <c r="F1234" s="141"/>
      <c r="P1234" s="156"/>
      <c r="R1234" s="174"/>
      <c r="S1234" s="174"/>
      <c r="W1234" s="175"/>
      <c r="X1234" s="173"/>
      <c r="AC1234" s="156">
        <v>505</v>
      </c>
      <c r="AD1234" s="150">
        <f t="shared" si="177"/>
        <v>-1.98</v>
      </c>
      <c r="AE1234" s="174">
        <f t="shared" si="178"/>
        <v>5.6183141903868049E-2</v>
      </c>
      <c r="AF1234" s="174">
        <f t="shared" si="179"/>
        <v>2.3851764341508513E-2</v>
      </c>
      <c r="AG1234" s="150">
        <f t="shared" si="184"/>
        <v>5.6183141903868049E-2</v>
      </c>
      <c r="AH1234" s="150" t="str">
        <f t="shared" si="185"/>
        <v/>
      </c>
      <c r="AI1234" s="150" t="str">
        <f t="shared" si="180"/>
        <v/>
      </c>
      <c r="AJ1234" s="173">
        <f t="shared" si="181"/>
        <v>0</v>
      </c>
      <c r="AK1234" s="173" t="str">
        <f t="shared" si="182"/>
        <v/>
      </c>
      <c r="AL1234" s="173" t="str">
        <f t="shared" si="183"/>
        <v/>
      </c>
      <c r="AM1234" s="173"/>
      <c r="AN1234" s="173"/>
      <c r="AO1234" s="173"/>
      <c r="AP1234" s="173"/>
      <c r="AQ1234" s="173"/>
      <c r="AR1234" s="173"/>
      <c r="AS1234" s="173"/>
      <c r="AT1234" s="153"/>
      <c r="AU1234" s="154"/>
      <c r="AV1234" s="153"/>
      <c r="AW1234" s="177"/>
      <c r="AX1234" s="178"/>
      <c r="AY1234" s="179"/>
      <c r="AZ1234" s="179"/>
      <c r="BA1234" s="180"/>
      <c r="BB1234" s="180"/>
      <c r="BC1234" s="155"/>
      <c r="BE1234" s="156">
        <v>482</v>
      </c>
      <c r="BF1234" s="181">
        <f t="shared" si="187"/>
        <v>3.0784000000000225</v>
      </c>
      <c r="BG1234" s="182">
        <f t="shared" si="188"/>
        <v>0.87765606718234124</v>
      </c>
      <c r="BH1234" s="183">
        <f t="shared" si="189"/>
        <v>6.0782475447596074E-4</v>
      </c>
      <c r="BI1234" s="184" t="str">
        <f t="shared" si="190"/>
        <v/>
      </c>
      <c r="BJ1234" s="184" t="str">
        <f t="shared" si="186"/>
        <v/>
      </c>
    </row>
    <row r="1235" spans="3:62" ht="20.100000000000001" customHeight="1" x14ac:dyDescent="0.25">
      <c r="C1235" s="12"/>
      <c r="E1235" s="141"/>
      <c r="F1235" s="141"/>
      <c r="P1235" s="156"/>
      <c r="R1235" s="174"/>
      <c r="S1235" s="174"/>
      <c r="W1235" s="175"/>
      <c r="X1235" s="173"/>
      <c r="AC1235" s="156">
        <v>506</v>
      </c>
      <c r="AD1235" s="150">
        <f t="shared" si="177"/>
        <v>-1.976</v>
      </c>
      <c r="AE1235" s="174">
        <f t="shared" si="178"/>
        <v>5.6629426094766726E-2</v>
      </c>
      <c r="AF1235" s="174">
        <f t="shared" si="179"/>
        <v>2.4077388601338717E-2</v>
      </c>
      <c r="AG1235" s="150">
        <f t="shared" si="184"/>
        <v>5.6629426094766726E-2</v>
      </c>
      <c r="AH1235" s="150" t="str">
        <f t="shared" si="185"/>
        <v/>
      </c>
      <c r="AI1235" s="150" t="str">
        <f t="shared" si="180"/>
        <v/>
      </c>
      <c r="AJ1235" s="173">
        <f t="shared" si="181"/>
        <v>0</v>
      </c>
      <c r="AK1235" s="173" t="str">
        <f t="shared" si="182"/>
        <v/>
      </c>
      <c r="AL1235" s="173" t="str">
        <f t="shared" si="183"/>
        <v/>
      </c>
      <c r="AM1235" s="173"/>
      <c r="AN1235" s="173"/>
      <c r="AO1235" s="173"/>
      <c r="AP1235" s="173"/>
      <c r="AQ1235" s="173"/>
      <c r="AR1235" s="173"/>
      <c r="AS1235" s="173"/>
      <c r="AT1235" s="153"/>
      <c r="AU1235" s="154"/>
      <c r="AV1235" s="153"/>
      <c r="AW1235" s="177"/>
      <c r="AX1235" s="178"/>
      <c r="AY1235" s="179"/>
      <c r="AZ1235" s="179"/>
      <c r="BA1235" s="180"/>
      <c r="BB1235" s="180"/>
      <c r="BC1235" s="155"/>
      <c r="BE1235" s="156">
        <v>483</v>
      </c>
      <c r="BF1235" s="181">
        <f t="shared" si="187"/>
        <v>3.0848000000000226</v>
      </c>
      <c r="BG1235" s="182">
        <f t="shared" si="188"/>
        <v>0.87704824242786528</v>
      </c>
      <c r="BH1235" s="183">
        <f t="shared" si="189"/>
        <v>6.0903353482044675E-4</v>
      </c>
      <c r="BI1235" s="184" t="str">
        <f t="shared" si="190"/>
        <v/>
      </c>
      <c r="BJ1235" s="184" t="str">
        <f t="shared" si="186"/>
        <v/>
      </c>
    </row>
    <row r="1236" spans="3:62" ht="20.100000000000001" customHeight="1" x14ac:dyDescent="0.25">
      <c r="C1236" s="12"/>
      <c r="E1236" s="141"/>
      <c r="F1236" s="141"/>
      <c r="P1236" s="156"/>
      <c r="R1236" s="174"/>
      <c r="S1236" s="174"/>
      <c r="W1236" s="175"/>
      <c r="X1236" s="173"/>
      <c r="AC1236" s="156">
        <v>507</v>
      </c>
      <c r="AD1236" s="150">
        <f t="shared" si="177"/>
        <v>-1.972</v>
      </c>
      <c r="AE1236" s="174">
        <f t="shared" si="178"/>
        <v>5.7078342030956235E-2</v>
      </c>
      <c r="AF1236" s="174">
        <f t="shared" si="179"/>
        <v>2.4304803259263714E-2</v>
      </c>
      <c r="AG1236" s="150">
        <f t="shared" si="184"/>
        <v>5.7078342030956235E-2</v>
      </c>
      <c r="AH1236" s="150" t="str">
        <f t="shared" si="185"/>
        <v/>
      </c>
      <c r="AI1236" s="150" t="str">
        <f t="shared" si="180"/>
        <v/>
      </c>
      <c r="AJ1236" s="173">
        <f t="shared" si="181"/>
        <v>0</v>
      </c>
      <c r="AK1236" s="173" t="str">
        <f t="shared" si="182"/>
        <v/>
      </c>
      <c r="AL1236" s="173" t="str">
        <f t="shared" si="183"/>
        <v/>
      </c>
      <c r="AM1236" s="173"/>
      <c r="AN1236" s="173"/>
      <c r="AO1236" s="173"/>
      <c r="AP1236" s="173"/>
      <c r="AQ1236" s="173"/>
      <c r="AR1236" s="173"/>
      <c r="AS1236" s="173"/>
      <c r="AT1236" s="153"/>
      <c r="AU1236" s="154"/>
      <c r="AV1236" s="153"/>
      <c r="AW1236" s="177"/>
      <c r="AX1236" s="178"/>
      <c r="AY1236" s="179"/>
      <c r="AZ1236" s="179"/>
      <c r="BA1236" s="180"/>
      <c r="BB1236" s="180"/>
      <c r="BC1236" s="155"/>
      <c r="BE1236" s="156">
        <v>484</v>
      </c>
      <c r="BF1236" s="181">
        <f t="shared" si="187"/>
        <v>3.0912000000000228</v>
      </c>
      <c r="BG1236" s="182">
        <f t="shared" si="188"/>
        <v>0.87643920889304483</v>
      </c>
      <c r="BH1236" s="183">
        <f t="shared" si="189"/>
        <v>6.1023816594985014E-4</v>
      </c>
      <c r="BI1236" s="184" t="str">
        <f t="shared" si="190"/>
        <v/>
      </c>
      <c r="BJ1236" s="184" t="str">
        <f t="shared" si="186"/>
        <v/>
      </c>
    </row>
    <row r="1237" spans="3:62" ht="20.100000000000001" customHeight="1" x14ac:dyDescent="0.25">
      <c r="C1237" s="12"/>
      <c r="E1237" s="141"/>
      <c r="F1237" s="141"/>
      <c r="P1237" s="156"/>
      <c r="R1237" s="174"/>
      <c r="S1237" s="174"/>
      <c r="W1237" s="175"/>
      <c r="X1237" s="173"/>
      <c r="AC1237" s="156">
        <v>508</v>
      </c>
      <c r="AD1237" s="150">
        <f t="shared" si="177"/>
        <v>-1.968</v>
      </c>
      <c r="AE1237" s="174">
        <f t="shared" si="178"/>
        <v>5.7529896152820871E-2</v>
      </c>
      <c r="AF1237" s="174">
        <f t="shared" si="179"/>
        <v>2.4534018855170637E-2</v>
      </c>
      <c r="AG1237" s="150">
        <f t="shared" si="184"/>
        <v>5.7529896152820871E-2</v>
      </c>
      <c r="AH1237" s="150" t="str">
        <f t="shared" si="185"/>
        <v/>
      </c>
      <c r="AI1237" s="150" t="str">
        <f t="shared" si="180"/>
        <v/>
      </c>
      <c r="AJ1237" s="173">
        <f t="shared" si="181"/>
        <v>0</v>
      </c>
      <c r="AK1237" s="173" t="str">
        <f t="shared" si="182"/>
        <v/>
      </c>
      <c r="AL1237" s="173" t="str">
        <f t="shared" si="183"/>
        <v/>
      </c>
      <c r="AM1237" s="173"/>
      <c r="AN1237" s="173"/>
      <c r="AO1237" s="173"/>
      <c r="AP1237" s="173"/>
      <c r="AQ1237" s="173"/>
      <c r="AR1237" s="173"/>
      <c r="AS1237" s="173"/>
      <c r="AT1237" s="153"/>
      <c r="AU1237" s="154"/>
      <c r="AV1237" s="153"/>
      <c r="AW1237" s="177"/>
      <c r="AX1237" s="178"/>
      <c r="AY1237" s="179"/>
      <c r="AZ1237" s="179"/>
      <c r="BA1237" s="180"/>
      <c r="BB1237" s="180"/>
      <c r="BC1237" s="155"/>
      <c r="BE1237" s="156">
        <v>485</v>
      </c>
      <c r="BF1237" s="181">
        <f t="shared" si="187"/>
        <v>3.097600000000023</v>
      </c>
      <c r="BG1237" s="182">
        <f t="shared" si="188"/>
        <v>0.87582897072709498</v>
      </c>
      <c r="BH1237" s="183">
        <f t="shared" si="189"/>
        <v>6.1143864089219235E-4</v>
      </c>
      <c r="BI1237" s="184" t="str">
        <f t="shared" si="190"/>
        <v/>
      </c>
      <c r="BJ1237" s="184" t="str">
        <f t="shared" si="186"/>
        <v/>
      </c>
    </row>
    <row r="1238" spans="3:62" ht="20.100000000000001" customHeight="1" x14ac:dyDescent="0.25">
      <c r="C1238" s="12"/>
      <c r="E1238" s="141"/>
      <c r="F1238" s="141"/>
      <c r="P1238" s="156"/>
      <c r="R1238" s="174"/>
      <c r="S1238" s="174"/>
      <c r="W1238" s="175"/>
      <c r="X1238" s="173"/>
      <c r="AC1238" s="156">
        <v>509</v>
      </c>
      <c r="AD1238" s="150">
        <f t="shared" si="177"/>
        <v>-1.964</v>
      </c>
      <c r="AE1238" s="174">
        <f t="shared" si="178"/>
        <v>5.7984094824614946E-2</v>
      </c>
      <c r="AF1238" s="174">
        <f t="shared" si="179"/>
        <v>2.4765045954556277E-2</v>
      </c>
      <c r="AG1238" s="150">
        <f t="shared" si="184"/>
        <v>5.7984094824614946E-2</v>
      </c>
      <c r="AH1238" s="150" t="str">
        <f t="shared" si="185"/>
        <v/>
      </c>
      <c r="AI1238" s="150" t="str">
        <f t="shared" si="180"/>
        <v/>
      </c>
      <c r="AJ1238" s="173">
        <f t="shared" si="181"/>
        <v>0</v>
      </c>
      <c r="AK1238" s="173" t="str">
        <f t="shared" si="182"/>
        <v/>
      </c>
      <c r="AL1238" s="173" t="str">
        <f t="shared" si="183"/>
        <v/>
      </c>
      <c r="AM1238" s="173"/>
      <c r="AN1238" s="173"/>
      <c r="AO1238" s="173"/>
      <c r="AP1238" s="173"/>
      <c r="AQ1238" s="173"/>
      <c r="AR1238" s="173"/>
      <c r="AS1238" s="173"/>
      <c r="AT1238" s="153"/>
      <c r="AU1238" s="154"/>
      <c r="AV1238" s="153"/>
      <c r="AW1238" s="177"/>
      <c r="AX1238" s="178"/>
      <c r="AY1238" s="179"/>
      <c r="AZ1238" s="179"/>
      <c r="BA1238" s="180"/>
      <c r="BB1238" s="180"/>
      <c r="BC1238" s="155"/>
      <c r="BE1238" s="156">
        <v>486</v>
      </c>
      <c r="BF1238" s="181">
        <f t="shared" si="187"/>
        <v>3.1040000000000232</v>
      </c>
      <c r="BG1238" s="182">
        <f t="shared" si="188"/>
        <v>0.87521753208620279</v>
      </c>
      <c r="BH1238" s="183">
        <f t="shared" si="189"/>
        <v>6.1263495278685021E-4</v>
      </c>
      <c r="BI1238" s="184" t="str">
        <f t="shared" si="190"/>
        <v/>
      </c>
      <c r="BJ1238" s="184" t="str">
        <f t="shared" si="186"/>
        <v/>
      </c>
    </row>
    <row r="1239" spans="3:62" ht="20.100000000000001" customHeight="1" x14ac:dyDescent="0.25">
      <c r="C1239" s="12"/>
      <c r="E1239" s="141"/>
      <c r="F1239" s="141"/>
      <c r="P1239" s="156"/>
      <c r="R1239" s="174"/>
      <c r="S1239" s="174"/>
      <c r="W1239" s="175"/>
      <c r="X1239" s="173"/>
      <c r="AC1239" s="156">
        <v>510</v>
      </c>
      <c r="AD1239" s="150">
        <f t="shared" si="177"/>
        <v>-1.96</v>
      </c>
      <c r="AE1239" s="174">
        <f t="shared" si="178"/>
        <v>5.8440944333451469E-2</v>
      </c>
      <c r="AF1239" s="174">
        <f t="shared" si="179"/>
        <v>2.4997895148220432E-2</v>
      </c>
      <c r="AG1239" s="150">
        <f t="shared" si="184"/>
        <v>5.8440944333451469E-2</v>
      </c>
      <c r="AH1239" s="150" t="str">
        <f t="shared" si="185"/>
        <v/>
      </c>
      <c r="AI1239" s="150" t="str">
        <f t="shared" si="180"/>
        <v/>
      </c>
      <c r="AJ1239" s="173">
        <f t="shared" si="181"/>
        <v>0</v>
      </c>
      <c r="AK1239" s="173" t="str">
        <f t="shared" si="182"/>
        <v/>
      </c>
      <c r="AL1239" s="173" t="str">
        <f t="shared" si="183"/>
        <v/>
      </c>
      <c r="AM1239" s="173"/>
      <c r="AN1239" s="173"/>
      <c r="AO1239" s="173"/>
      <c r="AP1239" s="173"/>
      <c r="AQ1239" s="173"/>
      <c r="AR1239" s="173"/>
      <c r="AS1239" s="173"/>
      <c r="AT1239" s="153"/>
      <c r="AU1239" s="154"/>
      <c r="AV1239" s="153"/>
      <c r="AW1239" s="177"/>
      <c r="AX1239" s="178"/>
      <c r="AY1239" s="179"/>
      <c r="AZ1239" s="179"/>
      <c r="BA1239" s="180"/>
      <c r="BB1239" s="180"/>
      <c r="BC1239" s="155"/>
      <c r="BE1239" s="156">
        <v>487</v>
      </c>
      <c r="BF1239" s="181">
        <f t="shared" si="187"/>
        <v>3.1104000000000234</v>
      </c>
      <c r="BG1239" s="182">
        <f t="shared" si="188"/>
        <v>0.87460489713341594</v>
      </c>
      <c r="BH1239" s="183">
        <f t="shared" si="189"/>
        <v>6.1382709488466691E-4</v>
      </c>
      <c r="BI1239" s="184" t="str">
        <f t="shared" si="190"/>
        <v/>
      </c>
      <c r="BJ1239" s="184" t="str">
        <f t="shared" si="186"/>
        <v/>
      </c>
    </row>
    <row r="1240" spans="3:62" ht="20.100000000000001" customHeight="1" x14ac:dyDescent="0.25">
      <c r="C1240" s="12"/>
      <c r="E1240" s="141"/>
      <c r="F1240" s="141"/>
      <c r="P1240" s="156"/>
      <c r="R1240" s="174"/>
      <c r="S1240" s="174"/>
      <c r="W1240" s="175"/>
      <c r="X1240" s="173"/>
      <c r="AC1240" s="156">
        <v>511</v>
      </c>
      <c r="AD1240" s="150">
        <f t="shared" si="177"/>
        <v>-1.956</v>
      </c>
      <c r="AE1240" s="174">
        <f t="shared" si="178"/>
        <v>5.8900450888289282E-2</v>
      </c>
      <c r="AF1240" s="174">
        <f t="shared" si="179"/>
        <v>2.5232577051955411E-2</v>
      </c>
      <c r="AG1240" s="150">
        <f t="shared" si="184"/>
        <v>5.8900450888289282E-2</v>
      </c>
      <c r="AH1240" s="150" t="str">
        <f t="shared" si="185"/>
        <v/>
      </c>
      <c r="AI1240" s="150" t="str">
        <f t="shared" si="180"/>
        <v/>
      </c>
      <c r="AJ1240" s="173">
        <f t="shared" si="181"/>
        <v>0</v>
      </c>
      <c r="AK1240" s="173" t="str">
        <f t="shared" si="182"/>
        <v/>
      </c>
      <c r="AL1240" s="173" t="str">
        <f t="shared" si="183"/>
        <v/>
      </c>
      <c r="AM1240" s="173"/>
      <c r="AN1240" s="173"/>
      <c r="AO1240" s="173"/>
      <c r="AP1240" s="173"/>
      <c r="AQ1240" s="173"/>
      <c r="AR1240" s="173"/>
      <c r="AS1240" s="173"/>
      <c r="AT1240" s="153"/>
      <c r="AU1240" s="154"/>
      <c r="AV1240" s="153"/>
      <c r="AW1240" s="177"/>
      <c r="AX1240" s="178"/>
      <c r="AY1240" s="179"/>
      <c r="AZ1240" s="179"/>
      <c r="BA1240" s="180"/>
      <c r="BB1240" s="180"/>
      <c r="BC1240" s="155"/>
      <c r="BE1240" s="156">
        <v>488</v>
      </c>
      <c r="BF1240" s="181">
        <f t="shared" si="187"/>
        <v>3.1168000000000236</v>
      </c>
      <c r="BG1240" s="182">
        <f t="shared" si="188"/>
        <v>0.87399107003853127</v>
      </c>
      <c r="BH1240" s="183">
        <f t="shared" si="189"/>
        <v>6.1501506054761901E-4</v>
      </c>
      <c r="BI1240" s="184" t="str">
        <f t="shared" si="190"/>
        <v/>
      </c>
      <c r="BJ1240" s="184" t="str">
        <f t="shared" si="186"/>
        <v/>
      </c>
    </row>
    <row r="1241" spans="3:62" ht="20.100000000000001" customHeight="1" x14ac:dyDescent="0.25">
      <c r="C1241" s="12"/>
      <c r="E1241" s="141"/>
      <c r="F1241" s="141"/>
      <c r="P1241" s="156"/>
      <c r="R1241" s="174"/>
      <c r="S1241" s="174"/>
      <c r="W1241" s="175"/>
      <c r="X1241" s="173"/>
      <c r="AC1241" s="156">
        <v>512</v>
      </c>
      <c r="AD1241" s="150">
        <f t="shared" ref="AD1241:AD1304" si="191">AD$723+(AC1241*AD$726)</f>
        <v>-1.952</v>
      </c>
      <c r="AE1241" s="174">
        <f t="shared" ref="AE1241:AE1304" si="192">_xlfn.NORM.DIST(AD1241,AD$720,AD$721,0)</f>
        <v>5.9362620618918331E-2</v>
      </c>
      <c r="AF1241" s="174">
        <f t="shared" ref="AF1241:AF1304" si="193">_xlfn.NORM.DIST(AD1241,AD$720,AD$721,1)</f>
        <v>2.5469102306231367E-2</v>
      </c>
      <c r="AG1241" s="150">
        <f t="shared" si="184"/>
        <v>5.9362620618918331E-2</v>
      </c>
      <c r="AH1241" s="150" t="str">
        <f t="shared" si="185"/>
        <v/>
      </c>
      <c r="AI1241" s="150" t="str">
        <f t="shared" ref="AI1241:AI1304" si="194">IF(AE1241=MAX(AE$729:AE$2729),AE1241,"")</f>
        <v/>
      </c>
      <c r="AJ1241" s="173">
        <f t="shared" ref="AJ1241:AJ1304" si="195">_xlfn.NORM.DIST(AC1241,AH$721,AH$722,0)</f>
        <v>0</v>
      </c>
      <c r="AK1241" s="173" t="str">
        <f t="shared" ref="AK1241:AK1304" si="196">IF(AJ1241=MAX(AJ$729:AJ$2729),AE1241,"")</f>
        <v/>
      </c>
      <c r="AL1241" s="173" t="str">
        <f t="shared" ref="AL1241:AL1304" si="197">IF(AK1241=MIN(AK$729:AK$2729),AK1241,"")</f>
        <v/>
      </c>
      <c r="AM1241" s="173"/>
      <c r="AN1241" s="173"/>
      <c r="AO1241" s="173"/>
      <c r="AP1241" s="173"/>
      <c r="AQ1241" s="173"/>
      <c r="AR1241" s="173"/>
      <c r="AS1241" s="173"/>
      <c r="AT1241" s="153"/>
      <c r="AU1241" s="154"/>
      <c r="AV1241" s="153"/>
      <c r="AW1241" s="177"/>
      <c r="AX1241" s="178"/>
      <c r="AY1241" s="179"/>
      <c r="AZ1241" s="179"/>
      <c r="BA1241" s="180"/>
      <c r="BB1241" s="180"/>
      <c r="BC1241" s="155"/>
      <c r="BE1241" s="156">
        <v>489</v>
      </c>
      <c r="BF1241" s="181">
        <f t="shared" si="187"/>
        <v>3.1232000000000237</v>
      </c>
      <c r="BG1241" s="182">
        <f t="shared" si="188"/>
        <v>0.87337605497798365</v>
      </c>
      <c r="BH1241" s="183">
        <f t="shared" si="189"/>
        <v>6.1619884324715102E-4</v>
      </c>
      <c r="BI1241" s="184" t="str">
        <f t="shared" si="190"/>
        <v/>
      </c>
      <c r="BJ1241" s="184" t="str">
        <f t="shared" si="186"/>
        <v/>
      </c>
    </row>
    <row r="1242" spans="3:62" ht="20.100000000000001" customHeight="1" x14ac:dyDescent="0.25">
      <c r="C1242" s="12"/>
      <c r="E1242" s="141"/>
      <c r="F1242" s="141"/>
      <c r="P1242" s="156"/>
      <c r="R1242" s="174"/>
      <c r="S1242" s="174"/>
      <c r="W1242" s="175"/>
      <c r="X1242" s="173"/>
      <c r="AC1242" s="156">
        <v>513</v>
      </c>
      <c r="AD1242" s="150">
        <f t="shared" si="191"/>
        <v>-1.948</v>
      </c>
      <c r="AE1242" s="174">
        <f t="shared" si="192"/>
        <v>5.9827459574943273E-2</v>
      </c>
      <c r="AF1242" s="174">
        <f t="shared" si="193"/>
        <v>2.5707481575877558E-2</v>
      </c>
      <c r="AG1242" s="150">
        <f t="shared" ref="AG1242:AG1305" si="198">IF(OR(AF1242&lt;$AH$725,AF1242&gt;$AH$726),AE1242,"")</f>
        <v>5.9827459574943273E-2</v>
      </c>
      <c r="AH1242" s="150" t="str">
        <f t="shared" ref="AH1242:AH1305" si="199">IF(AND(AF1242&gt;$AH$725,AF1242&lt;$AH$726),AE1242,"")</f>
        <v/>
      </c>
      <c r="AI1242" s="150" t="str">
        <f t="shared" si="194"/>
        <v/>
      </c>
      <c r="AJ1242" s="173">
        <f t="shared" si="195"/>
        <v>0</v>
      </c>
      <c r="AK1242" s="173" t="str">
        <f t="shared" si="196"/>
        <v/>
      </c>
      <c r="AL1242" s="173" t="str">
        <f t="shared" si="197"/>
        <v/>
      </c>
      <c r="AM1242" s="173"/>
      <c r="AN1242" s="173"/>
      <c r="AO1242" s="173"/>
      <c r="AP1242" s="173"/>
      <c r="AQ1242" s="173"/>
      <c r="AR1242" s="173"/>
      <c r="AS1242" s="173"/>
      <c r="AT1242" s="153"/>
      <c r="AU1242" s="154"/>
      <c r="AV1242" s="153"/>
      <c r="AW1242" s="177"/>
      <c r="AX1242" s="178"/>
      <c r="AY1242" s="179"/>
      <c r="AZ1242" s="179"/>
      <c r="BA1242" s="180"/>
      <c r="BB1242" s="180"/>
      <c r="BC1242" s="155"/>
      <c r="BE1242" s="156">
        <v>490</v>
      </c>
      <c r="BF1242" s="181">
        <f t="shared" si="187"/>
        <v>3.1296000000000239</v>
      </c>
      <c r="BG1242" s="182">
        <f t="shared" si="188"/>
        <v>0.8727598561347365</v>
      </c>
      <c r="BH1242" s="183">
        <f t="shared" si="189"/>
        <v>6.1737843656495262E-4</v>
      </c>
      <c r="BI1242" s="184" t="str">
        <f t="shared" si="190"/>
        <v/>
      </c>
      <c r="BJ1242" s="184" t="str">
        <f t="shared" si="186"/>
        <v/>
      </c>
    </row>
    <row r="1243" spans="3:62" ht="20.100000000000001" customHeight="1" x14ac:dyDescent="0.25">
      <c r="C1243" s="12"/>
      <c r="E1243" s="141"/>
      <c r="F1243" s="141"/>
      <c r="P1243" s="156"/>
      <c r="R1243" s="174"/>
      <c r="S1243" s="174"/>
      <c r="W1243" s="175"/>
      <c r="X1243" s="173"/>
      <c r="AC1243" s="156">
        <v>514</v>
      </c>
      <c r="AD1243" s="150">
        <f t="shared" si="191"/>
        <v>-1.944</v>
      </c>
      <c r="AE1243" s="174">
        <f t="shared" si="192"/>
        <v>6.0294973724765701E-2</v>
      </c>
      <c r="AF1243" s="174">
        <f t="shared" si="193"/>
        <v>2.5947725549759625E-2</v>
      </c>
      <c r="AG1243" s="150">
        <f t="shared" si="198"/>
        <v>6.0294973724765701E-2</v>
      </c>
      <c r="AH1243" s="150" t="str">
        <f t="shared" si="199"/>
        <v/>
      </c>
      <c r="AI1243" s="150" t="str">
        <f t="shared" si="194"/>
        <v/>
      </c>
      <c r="AJ1243" s="173">
        <f t="shared" si="195"/>
        <v>0</v>
      </c>
      <c r="AK1243" s="173" t="str">
        <f t="shared" si="196"/>
        <v/>
      </c>
      <c r="AL1243" s="173" t="str">
        <f t="shared" si="197"/>
        <v/>
      </c>
      <c r="AM1243" s="173"/>
      <c r="AN1243" s="173"/>
      <c r="AO1243" s="173"/>
      <c r="AP1243" s="173"/>
      <c r="AQ1243" s="173"/>
      <c r="AR1243" s="173"/>
      <c r="AS1243" s="173"/>
      <c r="AT1243" s="153"/>
      <c r="AU1243" s="154"/>
      <c r="AV1243" s="153"/>
      <c r="AW1243" s="177"/>
      <c r="AX1243" s="178"/>
      <c r="AY1243" s="179"/>
      <c r="AZ1243" s="179"/>
      <c r="BA1243" s="180"/>
      <c r="BB1243" s="180"/>
      <c r="BC1243" s="155"/>
      <c r="BE1243" s="156">
        <v>491</v>
      </c>
      <c r="BF1243" s="181">
        <f t="shared" si="187"/>
        <v>3.1360000000000241</v>
      </c>
      <c r="BG1243" s="182">
        <f t="shared" si="188"/>
        <v>0.87214247769817155</v>
      </c>
      <c r="BH1243" s="183">
        <f t="shared" si="189"/>
        <v>6.1855383419195942E-4</v>
      </c>
      <c r="BI1243" s="184" t="str">
        <f t="shared" si="190"/>
        <v/>
      </c>
      <c r="BJ1243" s="184" t="str">
        <f t="shared" si="186"/>
        <v/>
      </c>
    </row>
    <row r="1244" spans="3:62" ht="20.100000000000001" customHeight="1" x14ac:dyDescent="0.25">
      <c r="C1244" s="12"/>
      <c r="E1244" s="141"/>
      <c r="F1244" s="141"/>
      <c r="P1244" s="156"/>
      <c r="R1244" s="174"/>
      <c r="S1244" s="174"/>
      <c r="W1244" s="175"/>
      <c r="X1244" s="173"/>
      <c r="AC1244" s="156">
        <v>515</v>
      </c>
      <c r="AD1244" s="150">
        <f t="shared" si="191"/>
        <v>-1.94</v>
      </c>
      <c r="AE1244" s="174">
        <f t="shared" si="192"/>
        <v>6.0765168954564776E-2</v>
      </c>
      <c r="AF1244" s="174">
        <f t="shared" si="193"/>
        <v>2.6189844940452685E-2</v>
      </c>
      <c r="AG1244" s="150">
        <f t="shared" si="198"/>
        <v>6.0765168954564776E-2</v>
      </c>
      <c r="AH1244" s="150" t="str">
        <f t="shared" si="199"/>
        <v/>
      </c>
      <c r="AI1244" s="150" t="str">
        <f t="shared" si="194"/>
        <v/>
      </c>
      <c r="AJ1244" s="173">
        <f t="shared" si="195"/>
        <v>0</v>
      </c>
      <c r="AK1244" s="173" t="str">
        <f t="shared" si="196"/>
        <v/>
      </c>
      <c r="AL1244" s="173" t="str">
        <f t="shared" si="197"/>
        <v/>
      </c>
      <c r="AM1244" s="173"/>
      <c r="AN1244" s="173"/>
      <c r="AO1244" s="173"/>
      <c r="AP1244" s="173"/>
      <c r="AQ1244" s="173"/>
      <c r="AR1244" s="173"/>
      <c r="AS1244" s="173"/>
      <c r="AT1244" s="153"/>
      <c r="AU1244" s="154"/>
      <c r="AV1244" s="153"/>
      <c r="AW1244" s="177"/>
      <c r="AX1244" s="178"/>
      <c r="AY1244" s="179"/>
      <c r="AZ1244" s="179"/>
      <c r="BA1244" s="180"/>
      <c r="BB1244" s="180"/>
      <c r="BC1244" s="155"/>
      <c r="BE1244" s="156">
        <v>492</v>
      </c>
      <c r="BF1244" s="181">
        <f t="shared" si="187"/>
        <v>3.1424000000000243</v>
      </c>
      <c r="BG1244" s="182">
        <f t="shared" si="188"/>
        <v>0.87152392386397959</v>
      </c>
      <c r="BH1244" s="183">
        <f t="shared" si="189"/>
        <v>6.1972502992735379E-4</v>
      </c>
      <c r="BI1244" s="184" t="str">
        <f t="shared" si="190"/>
        <v/>
      </c>
      <c r="BJ1244" s="184" t="str">
        <f t="shared" si="186"/>
        <v/>
      </c>
    </row>
    <row r="1245" spans="3:62" ht="20.100000000000001" customHeight="1" x14ac:dyDescent="0.25">
      <c r="C1245" s="12"/>
      <c r="E1245" s="141"/>
      <c r="F1245" s="141"/>
      <c r="P1245" s="156"/>
      <c r="R1245" s="174"/>
      <c r="S1245" s="174"/>
      <c r="W1245" s="175"/>
      <c r="X1245" s="173"/>
      <c r="AC1245" s="156">
        <v>516</v>
      </c>
      <c r="AD1245" s="150">
        <f t="shared" si="191"/>
        <v>-1.9359999999999999</v>
      </c>
      <c r="AE1245" s="174">
        <f t="shared" si="192"/>
        <v>6.1238051067276554E-2</v>
      </c>
      <c r="AF1245" s="174">
        <f t="shared" si="193"/>
        <v>2.6433850483910441E-2</v>
      </c>
      <c r="AG1245" s="150">
        <f t="shared" si="198"/>
        <v>6.1238051067276554E-2</v>
      </c>
      <c r="AH1245" s="150" t="str">
        <f t="shared" si="199"/>
        <v/>
      </c>
      <c r="AI1245" s="150" t="str">
        <f t="shared" si="194"/>
        <v/>
      </c>
      <c r="AJ1245" s="173">
        <f t="shared" si="195"/>
        <v>0</v>
      </c>
      <c r="AK1245" s="173" t="str">
        <f t="shared" si="196"/>
        <v/>
      </c>
      <c r="AL1245" s="173" t="str">
        <f t="shared" si="197"/>
        <v/>
      </c>
      <c r="AM1245" s="173"/>
      <c r="AN1245" s="173"/>
      <c r="AO1245" s="173"/>
      <c r="AP1245" s="173"/>
      <c r="AQ1245" s="173"/>
      <c r="AR1245" s="173"/>
      <c r="AS1245" s="173"/>
      <c r="AT1245" s="153"/>
      <c r="AU1245" s="154"/>
      <c r="AV1245" s="153"/>
      <c r="AW1245" s="177"/>
      <c r="AX1245" s="178"/>
      <c r="AY1245" s="179"/>
      <c r="AZ1245" s="179"/>
      <c r="BA1245" s="180"/>
      <c r="BB1245" s="180"/>
      <c r="BC1245" s="155"/>
      <c r="BE1245" s="156">
        <v>493</v>
      </c>
      <c r="BF1245" s="181">
        <f t="shared" si="187"/>
        <v>3.1488000000000245</v>
      </c>
      <c r="BG1245" s="182">
        <f t="shared" si="188"/>
        <v>0.87090419883405223</v>
      </c>
      <c r="BH1245" s="183">
        <f t="shared" si="189"/>
        <v>6.2089201767923097E-4</v>
      </c>
      <c r="BI1245" s="184" t="str">
        <f t="shared" si="190"/>
        <v/>
      </c>
      <c r="BJ1245" s="184" t="str">
        <f t="shared" si="186"/>
        <v/>
      </c>
    </row>
    <row r="1246" spans="3:62" ht="20.100000000000001" customHeight="1" x14ac:dyDescent="0.25">
      <c r="C1246" s="12"/>
      <c r="E1246" s="141"/>
      <c r="F1246" s="141"/>
      <c r="P1246" s="156"/>
      <c r="R1246" s="174"/>
      <c r="S1246" s="174"/>
      <c r="W1246" s="175"/>
      <c r="X1246" s="173"/>
      <c r="AC1246" s="156">
        <v>517</v>
      </c>
      <c r="AD1246" s="150">
        <f t="shared" si="191"/>
        <v>-1.9319999999999999</v>
      </c>
      <c r="AE1246" s="174">
        <f t="shared" si="192"/>
        <v>6.1713625781571947E-2</v>
      </c>
      <c r="AF1246" s="174">
        <f t="shared" si="193"/>
        <v>2.6679752939130129E-2</v>
      </c>
      <c r="AG1246" s="150">
        <f t="shared" si="198"/>
        <v>6.1713625781571947E-2</v>
      </c>
      <c r="AH1246" s="150" t="str">
        <f t="shared" si="199"/>
        <v/>
      </c>
      <c r="AI1246" s="150" t="str">
        <f t="shared" si="194"/>
        <v/>
      </c>
      <c r="AJ1246" s="173">
        <f t="shared" si="195"/>
        <v>0</v>
      </c>
      <c r="AK1246" s="173" t="str">
        <f t="shared" si="196"/>
        <v/>
      </c>
      <c r="AL1246" s="173" t="str">
        <f t="shared" si="197"/>
        <v/>
      </c>
      <c r="AM1246" s="173"/>
      <c r="AN1246" s="173"/>
      <c r="AO1246" s="173"/>
      <c r="AP1246" s="173"/>
      <c r="AQ1246" s="173"/>
      <c r="AR1246" s="173"/>
      <c r="AS1246" s="173"/>
      <c r="AT1246" s="153"/>
      <c r="AU1246" s="154"/>
      <c r="AV1246" s="153"/>
      <c r="AW1246" s="177"/>
      <c r="AX1246" s="178"/>
      <c r="AY1246" s="179"/>
      <c r="AZ1246" s="179"/>
      <c r="BA1246" s="180"/>
      <c r="BB1246" s="180"/>
      <c r="BC1246" s="155"/>
      <c r="BE1246" s="156">
        <v>494</v>
      </c>
      <c r="BF1246" s="181">
        <f t="shared" si="187"/>
        <v>3.1552000000000247</v>
      </c>
      <c r="BG1246" s="182">
        <f t="shared" si="188"/>
        <v>0.870283306816373</v>
      </c>
      <c r="BH1246" s="183">
        <f t="shared" si="189"/>
        <v>6.2205479146260068E-4</v>
      </c>
      <c r="BI1246" s="184" t="str">
        <f t="shared" si="190"/>
        <v/>
      </c>
      <c r="BJ1246" s="184" t="str">
        <f t="shared" si="186"/>
        <v/>
      </c>
    </row>
    <row r="1247" spans="3:62" ht="20.100000000000001" customHeight="1" x14ac:dyDescent="0.25">
      <c r="C1247" s="12"/>
      <c r="E1247" s="141"/>
      <c r="F1247" s="141"/>
      <c r="P1247" s="156"/>
      <c r="R1247" s="174"/>
      <c r="S1247" s="174"/>
      <c r="W1247" s="175"/>
      <c r="X1247" s="173"/>
      <c r="AC1247" s="156">
        <v>518</v>
      </c>
      <c r="AD1247" s="150">
        <f t="shared" si="191"/>
        <v>-1.9279999999999999</v>
      </c>
      <c r="AE1247" s="174">
        <f t="shared" si="192"/>
        <v>6.219189873083366E-2</v>
      </c>
      <c r="AF1247" s="174">
        <f t="shared" si="193"/>
        <v>2.692756308781347E-2</v>
      </c>
      <c r="AG1247" s="150">
        <f t="shared" si="198"/>
        <v>6.219189873083366E-2</v>
      </c>
      <c r="AH1247" s="150" t="str">
        <f t="shared" si="199"/>
        <v/>
      </c>
      <c r="AI1247" s="150" t="str">
        <f t="shared" si="194"/>
        <v/>
      </c>
      <c r="AJ1247" s="173">
        <f t="shared" si="195"/>
        <v>0</v>
      </c>
      <c r="AK1247" s="173" t="str">
        <f t="shared" si="196"/>
        <v/>
      </c>
      <c r="AL1247" s="173" t="str">
        <f t="shared" si="197"/>
        <v/>
      </c>
      <c r="AM1247" s="173"/>
      <c r="AN1247" s="173"/>
      <c r="AO1247" s="173"/>
      <c r="AP1247" s="173"/>
      <c r="AQ1247" s="173"/>
      <c r="AR1247" s="173"/>
      <c r="AS1247" s="173"/>
      <c r="AT1247" s="153"/>
      <c r="AU1247" s="154"/>
      <c r="AV1247" s="153"/>
      <c r="AW1247" s="177"/>
      <c r="AX1247" s="178"/>
      <c r="AY1247" s="179"/>
      <c r="AZ1247" s="179"/>
      <c r="BA1247" s="180"/>
      <c r="BB1247" s="180"/>
      <c r="BC1247" s="155"/>
      <c r="BE1247" s="156">
        <v>495</v>
      </c>
      <c r="BF1247" s="181">
        <f t="shared" si="187"/>
        <v>3.1616000000000248</v>
      </c>
      <c r="BG1247" s="182">
        <f t="shared" si="188"/>
        <v>0.8696612520249104</v>
      </c>
      <c r="BH1247" s="183">
        <f t="shared" si="189"/>
        <v>6.2321334539994222E-4</v>
      </c>
      <c r="BI1247" s="184" t="str">
        <f t="shared" si="190"/>
        <v/>
      </c>
      <c r="BJ1247" s="184" t="str">
        <f t="shared" si="186"/>
        <v/>
      </c>
    </row>
    <row r="1248" spans="3:62" ht="20.100000000000001" customHeight="1" x14ac:dyDescent="0.25">
      <c r="C1248" s="12"/>
      <c r="E1248" s="141"/>
      <c r="F1248" s="141"/>
      <c r="P1248" s="156"/>
      <c r="R1248" s="174"/>
      <c r="S1248" s="174"/>
      <c r="W1248" s="175"/>
      <c r="X1248" s="173"/>
      <c r="AC1248" s="156">
        <v>519</v>
      </c>
      <c r="AD1248" s="150">
        <f t="shared" si="191"/>
        <v>-1.9239999999999999</v>
      </c>
      <c r="AE1248" s="174">
        <f t="shared" si="192"/>
        <v>6.2672875462131794E-2</v>
      </c>
      <c r="AF1248" s="174">
        <f t="shared" si="193"/>
        <v>2.7177291734023407E-2</v>
      </c>
      <c r="AG1248" s="150">
        <f t="shared" si="198"/>
        <v>6.2672875462131794E-2</v>
      </c>
      <c r="AH1248" s="150" t="str">
        <f t="shared" si="199"/>
        <v/>
      </c>
      <c r="AI1248" s="150" t="str">
        <f t="shared" si="194"/>
        <v/>
      </c>
      <c r="AJ1248" s="173">
        <f t="shared" si="195"/>
        <v>0</v>
      </c>
      <c r="AK1248" s="173" t="str">
        <f t="shared" si="196"/>
        <v/>
      </c>
      <c r="AL1248" s="173" t="str">
        <f t="shared" si="197"/>
        <v/>
      </c>
      <c r="AM1248" s="173"/>
      <c r="AN1248" s="173"/>
      <c r="AO1248" s="173"/>
      <c r="AP1248" s="173"/>
      <c r="AQ1248" s="173"/>
      <c r="AR1248" s="173"/>
      <c r="AS1248" s="173"/>
      <c r="AT1248" s="153"/>
      <c r="AU1248" s="154"/>
      <c r="AV1248" s="153"/>
      <c r="AW1248" s="177"/>
      <c r="AX1248" s="178"/>
      <c r="AY1248" s="179"/>
      <c r="AZ1248" s="179"/>
      <c r="BA1248" s="180"/>
      <c r="BB1248" s="180"/>
      <c r="BC1248" s="155"/>
      <c r="BE1248" s="156">
        <v>496</v>
      </c>
      <c r="BF1248" s="181">
        <f t="shared" si="187"/>
        <v>3.168000000000025</v>
      </c>
      <c r="BG1248" s="182">
        <f t="shared" si="188"/>
        <v>0.86903803867951046</v>
      </c>
      <c r="BH1248" s="183">
        <f t="shared" si="189"/>
        <v>6.2436767372042734E-4</v>
      </c>
      <c r="BI1248" s="184" t="str">
        <f t="shared" si="190"/>
        <v/>
      </c>
      <c r="BJ1248" s="184" t="str">
        <f t="shared" si="186"/>
        <v/>
      </c>
    </row>
    <row r="1249" spans="3:62" ht="20.100000000000001" customHeight="1" x14ac:dyDescent="0.25">
      <c r="C1249" s="12"/>
      <c r="E1249" s="141"/>
      <c r="F1249" s="141"/>
      <c r="P1249" s="156"/>
      <c r="R1249" s="174"/>
      <c r="S1249" s="174"/>
      <c r="W1249" s="175"/>
      <c r="X1249" s="173"/>
      <c r="AC1249" s="156">
        <v>520</v>
      </c>
      <c r="AD1249" s="150">
        <f t="shared" si="191"/>
        <v>-1.92</v>
      </c>
      <c r="AE1249" s="174">
        <f t="shared" si="192"/>
        <v>6.3156561435198655E-2</v>
      </c>
      <c r="AF1249" s="174">
        <f t="shared" si="193"/>
        <v>2.7428949703836809E-2</v>
      </c>
      <c r="AG1249" s="150">
        <f t="shared" si="198"/>
        <v>6.3156561435198655E-2</v>
      </c>
      <c r="AH1249" s="150" t="str">
        <f t="shared" si="199"/>
        <v/>
      </c>
      <c r="AI1249" s="150" t="str">
        <f t="shared" si="194"/>
        <v/>
      </c>
      <c r="AJ1249" s="173">
        <f t="shared" si="195"/>
        <v>0</v>
      </c>
      <c r="AK1249" s="173" t="str">
        <f t="shared" si="196"/>
        <v/>
      </c>
      <c r="AL1249" s="173" t="str">
        <f t="shared" si="197"/>
        <v/>
      </c>
      <c r="AM1249" s="173"/>
      <c r="AN1249" s="173"/>
      <c r="AO1249" s="173"/>
      <c r="AP1249" s="173"/>
      <c r="AQ1249" s="173"/>
      <c r="AR1249" s="173"/>
      <c r="AS1249" s="173"/>
      <c r="AT1249" s="153"/>
      <c r="AU1249" s="154"/>
      <c r="AV1249" s="153"/>
      <c r="AW1249" s="177"/>
      <c r="AX1249" s="178"/>
      <c r="AY1249" s="179"/>
      <c r="AZ1249" s="179"/>
      <c r="BA1249" s="180"/>
      <c r="BB1249" s="180"/>
      <c r="BC1249" s="155"/>
      <c r="BE1249" s="156">
        <v>497</v>
      </c>
      <c r="BF1249" s="181">
        <f t="shared" si="187"/>
        <v>3.1744000000000252</v>
      </c>
      <c r="BG1249" s="182">
        <f t="shared" si="188"/>
        <v>0.86841367100579003</v>
      </c>
      <c r="BH1249" s="183">
        <f t="shared" si="189"/>
        <v>6.2551777075914305E-4</v>
      </c>
      <c r="BI1249" s="184" t="str">
        <f t="shared" si="190"/>
        <v/>
      </c>
      <c r="BJ1249" s="184" t="str">
        <f t="shared" si="186"/>
        <v/>
      </c>
    </row>
    <row r="1250" spans="3:62" ht="20.100000000000001" customHeight="1" x14ac:dyDescent="0.25">
      <c r="C1250" s="12"/>
      <c r="E1250" s="141"/>
      <c r="F1250" s="141"/>
      <c r="P1250" s="156"/>
      <c r="R1250" s="174"/>
      <c r="S1250" s="174"/>
      <c r="W1250" s="175"/>
      <c r="X1250" s="173"/>
      <c r="AC1250" s="156">
        <v>521</v>
      </c>
      <c r="AD1250" s="150">
        <f t="shared" si="191"/>
        <v>-1.9159999999999999</v>
      </c>
      <c r="AE1250" s="174">
        <f t="shared" si="192"/>
        <v>6.3642962021402502E-2</v>
      </c>
      <c r="AF1250" s="174">
        <f t="shared" si="193"/>
        <v>2.7682547844993161E-2</v>
      </c>
      <c r="AG1250" s="150">
        <f t="shared" si="198"/>
        <v>6.3642962021402502E-2</v>
      </c>
      <c r="AH1250" s="150" t="str">
        <f t="shared" si="199"/>
        <v/>
      </c>
      <c r="AI1250" s="150" t="str">
        <f t="shared" si="194"/>
        <v/>
      </c>
      <c r="AJ1250" s="173">
        <f t="shared" si="195"/>
        <v>0</v>
      </c>
      <c r="AK1250" s="173" t="str">
        <f t="shared" si="196"/>
        <v/>
      </c>
      <c r="AL1250" s="173" t="str">
        <f t="shared" si="197"/>
        <v/>
      </c>
      <c r="AM1250" s="173"/>
      <c r="AN1250" s="173"/>
      <c r="AO1250" s="173"/>
      <c r="AP1250" s="173"/>
      <c r="AQ1250" s="173"/>
      <c r="AR1250" s="173"/>
      <c r="AS1250" s="173"/>
      <c r="AT1250" s="153"/>
      <c r="AU1250" s="154"/>
      <c r="AV1250" s="153"/>
      <c r="AW1250" s="177"/>
      <c r="AX1250" s="178"/>
      <c r="AY1250" s="179"/>
      <c r="AZ1250" s="179"/>
      <c r="BA1250" s="180"/>
      <c r="BB1250" s="180"/>
      <c r="BC1250" s="155"/>
      <c r="BE1250" s="156">
        <v>498</v>
      </c>
      <c r="BF1250" s="181">
        <f t="shared" si="187"/>
        <v>3.1808000000000254</v>
      </c>
      <c r="BG1250" s="182">
        <f t="shared" si="188"/>
        <v>0.86778815323503089</v>
      </c>
      <c r="BH1250" s="183">
        <f t="shared" si="189"/>
        <v>6.2666363095709166E-4</v>
      </c>
      <c r="BI1250" s="184" t="str">
        <f t="shared" si="190"/>
        <v/>
      </c>
      <c r="BJ1250" s="184" t="str">
        <f t="shared" si="186"/>
        <v/>
      </c>
    </row>
    <row r="1251" spans="3:62" ht="20.100000000000001" customHeight="1" x14ac:dyDescent="0.25">
      <c r="C1251" s="12"/>
      <c r="E1251" s="141"/>
      <c r="F1251" s="141"/>
      <c r="P1251" s="156"/>
      <c r="R1251" s="174"/>
      <c r="S1251" s="174"/>
      <c r="W1251" s="175"/>
      <c r="X1251" s="173"/>
      <c r="AC1251" s="156">
        <v>522</v>
      </c>
      <c r="AD1251" s="150">
        <f t="shared" si="191"/>
        <v>-1.9119999999999999</v>
      </c>
      <c r="AE1251" s="174">
        <f t="shared" si="192"/>
        <v>6.4132082502720483E-2</v>
      </c>
      <c r="AF1251" s="174">
        <f t="shared" si="193"/>
        <v>2.7938097026538877E-2</v>
      </c>
      <c r="AG1251" s="150">
        <f t="shared" si="198"/>
        <v>6.4132082502720483E-2</v>
      </c>
      <c r="AH1251" s="150" t="str">
        <f t="shared" si="199"/>
        <v/>
      </c>
      <c r="AI1251" s="150" t="str">
        <f t="shared" si="194"/>
        <v/>
      </c>
      <c r="AJ1251" s="173">
        <f t="shared" si="195"/>
        <v>0</v>
      </c>
      <c r="AK1251" s="173" t="str">
        <f t="shared" si="196"/>
        <v/>
      </c>
      <c r="AL1251" s="173" t="str">
        <f t="shared" si="197"/>
        <v/>
      </c>
      <c r="AM1251" s="173"/>
      <c r="AN1251" s="173"/>
      <c r="AO1251" s="173"/>
      <c r="AP1251" s="173"/>
      <c r="AQ1251" s="173"/>
      <c r="AR1251" s="173"/>
      <c r="AS1251" s="173"/>
      <c r="AT1251" s="153"/>
      <c r="AU1251" s="154"/>
      <c r="AV1251" s="153"/>
      <c r="AW1251" s="177"/>
      <c r="AX1251" s="178"/>
      <c r="AY1251" s="179"/>
      <c r="AZ1251" s="179"/>
      <c r="BA1251" s="180"/>
      <c r="BB1251" s="180"/>
      <c r="BC1251" s="155"/>
      <c r="BE1251" s="156">
        <v>499</v>
      </c>
      <c r="BF1251" s="181">
        <f t="shared" si="187"/>
        <v>3.1872000000000256</v>
      </c>
      <c r="BG1251" s="182">
        <f t="shared" si="188"/>
        <v>0.8671614896040738</v>
      </c>
      <c r="BH1251" s="183">
        <f t="shared" si="189"/>
        <v>6.2780524885974742E-4</v>
      </c>
      <c r="BI1251" s="184" t="str">
        <f t="shared" si="190"/>
        <v/>
      </c>
      <c r="BJ1251" s="184" t="str">
        <f t="shared" si="186"/>
        <v/>
      </c>
    </row>
    <row r="1252" spans="3:62" ht="20.100000000000001" customHeight="1" x14ac:dyDescent="0.25">
      <c r="C1252" s="12"/>
      <c r="E1252" s="141"/>
      <c r="F1252" s="141"/>
      <c r="P1252" s="156"/>
      <c r="R1252" s="174"/>
      <c r="S1252" s="174"/>
      <c r="W1252" s="175"/>
      <c r="X1252" s="173"/>
      <c r="AC1252" s="156">
        <v>523</v>
      </c>
      <c r="AD1252" s="150">
        <f t="shared" si="191"/>
        <v>-1.9079999999999999</v>
      </c>
      <c r="AE1252" s="174">
        <f t="shared" si="192"/>
        <v>6.4623928070710907E-2</v>
      </c>
      <c r="AF1252" s="174">
        <f t="shared" si="193"/>
        <v>2.819560813846787E-2</v>
      </c>
      <c r="AG1252" s="150">
        <f t="shared" si="198"/>
        <v>6.4623928070710907E-2</v>
      </c>
      <c r="AH1252" s="150" t="str">
        <f t="shared" si="199"/>
        <v/>
      </c>
      <c r="AI1252" s="150" t="str">
        <f t="shared" si="194"/>
        <v/>
      </c>
      <c r="AJ1252" s="173">
        <f t="shared" si="195"/>
        <v>0</v>
      </c>
      <c r="AK1252" s="173" t="str">
        <f t="shared" si="196"/>
        <v/>
      </c>
      <c r="AL1252" s="173" t="str">
        <f t="shared" si="197"/>
        <v/>
      </c>
      <c r="AM1252" s="173"/>
      <c r="AN1252" s="173"/>
      <c r="AO1252" s="173"/>
      <c r="AP1252" s="173"/>
      <c r="AQ1252" s="173"/>
      <c r="AR1252" s="173"/>
      <c r="AS1252" s="173"/>
      <c r="AT1252" s="153"/>
      <c r="AU1252" s="154"/>
      <c r="AV1252" s="153"/>
      <c r="AW1252" s="177"/>
      <c r="AX1252" s="178"/>
      <c r="AY1252" s="179"/>
      <c r="AZ1252" s="179"/>
      <c r="BA1252" s="180"/>
      <c r="BB1252" s="180"/>
      <c r="BC1252" s="155"/>
      <c r="BE1252" s="156">
        <v>500</v>
      </c>
      <c r="BF1252" s="181">
        <f t="shared" si="187"/>
        <v>3.1936000000000258</v>
      </c>
      <c r="BG1252" s="182">
        <f t="shared" si="188"/>
        <v>0.86653368435521405</v>
      </c>
      <c r="BH1252" s="183">
        <f t="shared" si="189"/>
        <v>6.2894261911816685E-4</v>
      </c>
      <c r="BI1252" s="184" t="str">
        <f t="shared" si="190"/>
        <v/>
      </c>
      <c r="BJ1252" s="184" t="str">
        <f t="shared" si="186"/>
        <v/>
      </c>
    </row>
    <row r="1253" spans="3:62" ht="20.100000000000001" customHeight="1" x14ac:dyDescent="0.25">
      <c r="C1253" s="12"/>
      <c r="E1253" s="141"/>
      <c r="F1253" s="141"/>
      <c r="P1253" s="156"/>
      <c r="R1253" s="174"/>
      <c r="S1253" s="174"/>
      <c r="W1253" s="175"/>
      <c r="X1253" s="173"/>
      <c r="AC1253" s="156">
        <v>524</v>
      </c>
      <c r="AD1253" s="150">
        <f t="shared" si="191"/>
        <v>-1.9039999999999999</v>
      </c>
      <c r="AE1253" s="174">
        <f t="shared" si="192"/>
        <v>6.5118503825484716E-2</v>
      </c>
      <c r="AF1253" s="174">
        <f t="shared" si="193"/>
        <v>2.8455092091357707E-2</v>
      </c>
      <c r="AG1253" s="150">
        <f t="shared" si="198"/>
        <v>6.5118503825484716E-2</v>
      </c>
      <c r="AH1253" s="150" t="str">
        <f t="shared" si="199"/>
        <v/>
      </c>
      <c r="AI1253" s="150" t="str">
        <f t="shared" si="194"/>
        <v/>
      </c>
      <c r="AJ1253" s="173">
        <f t="shared" si="195"/>
        <v>0</v>
      </c>
      <c r="AK1253" s="173" t="str">
        <f t="shared" si="196"/>
        <v/>
      </c>
      <c r="AL1253" s="173" t="str">
        <f t="shared" si="197"/>
        <v/>
      </c>
      <c r="AM1253" s="173"/>
      <c r="AN1253" s="173"/>
      <c r="AO1253" s="173"/>
      <c r="AP1253" s="173"/>
      <c r="AQ1253" s="173"/>
      <c r="AR1253" s="173"/>
      <c r="AS1253" s="173"/>
      <c r="AT1253" s="153"/>
      <c r="AU1253" s="154"/>
      <c r="AV1253" s="153"/>
      <c r="AW1253" s="177"/>
      <c r="AX1253" s="178"/>
      <c r="AY1253" s="179"/>
      <c r="AZ1253" s="179"/>
      <c r="BA1253" s="180"/>
      <c r="BB1253" s="180"/>
      <c r="BC1253" s="155"/>
      <c r="BE1253" s="156">
        <v>501</v>
      </c>
      <c r="BF1253" s="181">
        <f t="shared" si="187"/>
        <v>3.2000000000000259</v>
      </c>
      <c r="BG1253" s="182">
        <f t="shared" si="188"/>
        <v>0.86590474173609588</v>
      </c>
      <c r="BH1253" s="183">
        <f t="shared" si="189"/>
        <v>6.3007573648632409E-4</v>
      </c>
      <c r="BI1253" s="184" t="str">
        <f t="shared" si="190"/>
        <v/>
      </c>
      <c r="BJ1253" s="184" t="str">
        <f t="shared" si="186"/>
        <v/>
      </c>
    </row>
    <row r="1254" spans="3:62" ht="20.100000000000001" customHeight="1" x14ac:dyDescent="0.25">
      <c r="C1254" s="12"/>
      <c r="E1254" s="141"/>
      <c r="F1254" s="141"/>
      <c r="P1254" s="156"/>
      <c r="R1254" s="174"/>
      <c r="S1254" s="174"/>
      <c r="W1254" s="175"/>
      <c r="X1254" s="173"/>
      <c r="AC1254" s="156">
        <v>525</v>
      </c>
      <c r="AD1254" s="150">
        <f t="shared" si="191"/>
        <v>-1.9</v>
      </c>
      <c r="AE1254" s="174">
        <f t="shared" si="192"/>
        <v>6.5615814774676595E-2</v>
      </c>
      <c r="AF1254" s="174">
        <f t="shared" si="193"/>
        <v>2.87165598160018E-2</v>
      </c>
      <c r="AG1254" s="150">
        <f t="shared" si="198"/>
        <v>6.5615814774676595E-2</v>
      </c>
      <c r="AH1254" s="150" t="str">
        <f t="shared" si="199"/>
        <v/>
      </c>
      <c r="AI1254" s="150" t="str">
        <f t="shared" si="194"/>
        <v/>
      </c>
      <c r="AJ1254" s="173">
        <f t="shared" si="195"/>
        <v>0</v>
      </c>
      <c r="AK1254" s="173" t="str">
        <f t="shared" si="196"/>
        <v/>
      </c>
      <c r="AL1254" s="173" t="str">
        <f t="shared" si="197"/>
        <v/>
      </c>
      <c r="AM1254" s="173"/>
      <c r="AN1254" s="173"/>
      <c r="AO1254" s="173"/>
      <c r="AP1254" s="173"/>
      <c r="AQ1254" s="173"/>
      <c r="AR1254" s="173"/>
      <c r="AS1254" s="173"/>
      <c r="AT1254" s="153"/>
      <c r="AU1254" s="154"/>
      <c r="AV1254" s="153"/>
      <c r="AW1254" s="177"/>
      <c r="AX1254" s="178"/>
      <c r="AY1254" s="179"/>
      <c r="AZ1254" s="179"/>
      <c r="BA1254" s="180"/>
      <c r="BB1254" s="180"/>
      <c r="BC1254" s="155"/>
      <c r="BE1254" s="156">
        <v>502</v>
      </c>
      <c r="BF1254" s="181">
        <f t="shared" si="187"/>
        <v>3.2064000000000261</v>
      </c>
      <c r="BG1254" s="182">
        <f t="shared" si="188"/>
        <v>0.86527466599960956</v>
      </c>
      <c r="BH1254" s="183">
        <f t="shared" si="189"/>
        <v>6.3120459582255428E-4</v>
      </c>
      <c r="BI1254" s="184" t="str">
        <f t="shared" si="190"/>
        <v/>
      </c>
      <c r="BJ1254" s="184" t="str">
        <f t="shared" si="186"/>
        <v/>
      </c>
    </row>
    <row r="1255" spans="3:62" ht="20.100000000000001" customHeight="1" x14ac:dyDescent="0.25">
      <c r="C1255" s="12"/>
      <c r="E1255" s="141"/>
      <c r="F1255" s="141"/>
      <c r="P1255" s="156"/>
      <c r="R1255" s="174"/>
      <c r="S1255" s="174"/>
      <c r="W1255" s="175"/>
      <c r="X1255" s="173"/>
      <c r="AC1255" s="156">
        <v>526</v>
      </c>
      <c r="AD1255" s="150">
        <f t="shared" si="191"/>
        <v>-1.8959999999999999</v>
      </c>
      <c r="AE1255" s="174">
        <f t="shared" si="192"/>
        <v>6.6115865832415521E-2</v>
      </c>
      <c r="AF1255" s="174">
        <f t="shared" si="193"/>
        <v>2.8980022263037378E-2</v>
      </c>
      <c r="AG1255" s="150">
        <f t="shared" si="198"/>
        <v>6.6115865832415521E-2</v>
      </c>
      <c r="AH1255" s="150" t="str">
        <f t="shared" si="199"/>
        <v/>
      </c>
      <c r="AI1255" s="150" t="str">
        <f t="shared" si="194"/>
        <v/>
      </c>
      <c r="AJ1255" s="173">
        <f t="shared" si="195"/>
        <v>0</v>
      </c>
      <c r="AK1255" s="173" t="str">
        <f t="shared" si="196"/>
        <v/>
      </c>
      <c r="AL1255" s="173" t="str">
        <f t="shared" si="197"/>
        <v/>
      </c>
      <c r="AM1255" s="173"/>
      <c r="AN1255" s="173"/>
      <c r="AO1255" s="173"/>
      <c r="AP1255" s="173"/>
      <c r="AQ1255" s="173"/>
      <c r="AR1255" s="173"/>
      <c r="AS1255" s="173"/>
      <c r="AT1255" s="153"/>
      <c r="AU1255" s="154"/>
      <c r="AV1255" s="153"/>
      <c r="AW1255" s="177"/>
      <c r="AX1255" s="178"/>
      <c r="AY1255" s="179"/>
      <c r="AZ1255" s="179"/>
      <c r="BA1255" s="180"/>
      <c r="BB1255" s="180"/>
      <c r="BC1255" s="155"/>
      <c r="BE1255" s="156">
        <v>503</v>
      </c>
      <c r="BF1255" s="181">
        <f t="shared" si="187"/>
        <v>3.2128000000000263</v>
      </c>
      <c r="BG1255" s="182">
        <f t="shared" si="188"/>
        <v>0.86464346140378701</v>
      </c>
      <c r="BH1255" s="183">
        <f t="shared" si="189"/>
        <v>6.323291920879992E-4</v>
      </c>
      <c r="BI1255" s="184" t="str">
        <f t="shared" si="190"/>
        <v/>
      </c>
      <c r="BJ1255" s="184" t="str">
        <f t="shared" si="186"/>
        <v/>
      </c>
    </row>
    <row r="1256" spans="3:62" ht="20.100000000000001" customHeight="1" x14ac:dyDescent="0.25">
      <c r="C1256" s="12"/>
      <c r="E1256" s="141"/>
      <c r="F1256" s="141"/>
      <c r="P1256" s="156"/>
      <c r="R1256" s="174"/>
      <c r="S1256" s="174"/>
      <c r="W1256" s="175"/>
      <c r="X1256" s="173"/>
      <c r="AC1256" s="156">
        <v>527</v>
      </c>
      <c r="AD1256" s="150">
        <f t="shared" si="191"/>
        <v>-1.8919999999999999</v>
      </c>
      <c r="AE1256" s="174">
        <f t="shared" si="192"/>
        <v>6.66186618182949E-2</v>
      </c>
      <c r="AF1256" s="174">
        <f t="shared" si="193"/>
        <v>2.9245490402569553E-2</v>
      </c>
      <c r="AG1256" s="150">
        <f t="shared" si="198"/>
        <v>6.66186618182949E-2</v>
      </c>
      <c r="AH1256" s="150" t="str">
        <f t="shared" si="199"/>
        <v/>
      </c>
      <c r="AI1256" s="150" t="str">
        <f t="shared" si="194"/>
        <v/>
      </c>
      <c r="AJ1256" s="173">
        <f t="shared" si="195"/>
        <v>0</v>
      </c>
      <c r="AK1256" s="173" t="str">
        <f t="shared" si="196"/>
        <v/>
      </c>
      <c r="AL1256" s="173" t="str">
        <f t="shared" si="197"/>
        <v/>
      </c>
      <c r="AM1256" s="173"/>
      <c r="AN1256" s="173"/>
      <c r="AO1256" s="173"/>
      <c r="AP1256" s="173"/>
      <c r="AQ1256" s="173"/>
      <c r="AR1256" s="173"/>
      <c r="AS1256" s="173"/>
      <c r="AT1256" s="153"/>
      <c r="AU1256" s="154"/>
      <c r="AV1256" s="153"/>
      <c r="AW1256" s="177"/>
      <c r="AX1256" s="178"/>
      <c r="AY1256" s="179"/>
      <c r="AZ1256" s="179"/>
      <c r="BA1256" s="180"/>
      <c r="BB1256" s="180"/>
      <c r="BC1256" s="155"/>
      <c r="BE1256" s="156">
        <v>504</v>
      </c>
      <c r="BF1256" s="181">
        <f t="shared" si="187"/>
        <v>3.2192000000000265</v>
      </c>
      <c r="BG1256" s="182">
        <f t="shared" si="188"/>
        <v>0.86401113221169901</v>
      </c>
      <c r="BH1256" s="183">
        <f t="shared" si="189"/>
        <v>6.3344952034594115E-4</v>
      </c>
      <c r="BI1256" s="184" t="str">
        <f t="shared" si="190"/>
        <v/>
      </c>
      <c r="BJ1256" s="184" t="str">
        <f t="shared" si="186"/>
        <v/>
      </c>
    </row>
    <row r="1257" spans="3:62" ht="20.100000000000001" customHeight="1" x14ac:dyDescent="0.25">
      <c r="C1257" s="12"/>
      <c r="E1257" s="141"/>
      <c r="F1257" s="141"/>
      <c r="P1257" s="156"/>
      <c r="R1257" s="174"/>
      <c r="S1257" s="174"/>
      <c r="W1257" s="175"/>
      <c r="X1257" s="173"/>
      <c r="AC1257" s="156">
        <v>528</v>
      </c>
      <c r="AD1257" s="150">
        <f t="shared" si="191"/>
        <v>-1.8879999999999999</v>
      </c>
      <c r="AE1257" s="174">
        <f t="shared" si="192"/>
        <v>6.7124207456342566E-2</v>
      </c>
      <c r="AF1257" s="174">
        <f t="shared" si="193"/>
        <v>2.9512975223790944E-2</v>
      </c>
      <c r="AG1257" s="150">
        <f t="shared" si="198"/>
        <v>6.7124207456342566E-2</v>
      </c>
      <c r="AH1257" s="150" t="str">
        <f t="shared" si="199"/>
        <v/>
      </c>
      <c r="AI1257" s="150" t="str">
        <f t="shared" si="194"/>
        <v/>
      </c>
      <c r="AJ1257" s="173">
        <f t="shared" si="195"/>
        <v>0</v>
      </c>
      <c r="AK1257" s="173" t="str">
        <f t="shared" si="196"/>
        <v/>
      </c>
      <c r="AL1257" s="173" t="str">
        <f t="shared" si="197"/>
        <v/>
      </c>
      <c r="AM1257" s="173"/>
      <c r="AN1257" s="173"/>
      <c r="AO1257" s="173"/>
      <c r="AP1257" s="173"/>
      <c r="AQ1257" s="173"/>
      <c r="AR1257" s="173"/>
      <c r="AS1257" s="173"/>
      <c r="AT1257" s="153"/>
      <c r="AU1257" s="154"/>
      <c r="AV1257" s="153"/>
      <c r="AW1257" s="177"/>
      <c r="AX1257" s="178"/>
      <c r="AY1257" s="179"/>
      <c r="AZ1257" s="179"/>
      <c r="BA1257" s="180"/>
      <c r="BB1257" s="180"/>
      <c r="BC1257" s="155"/>
      <c r="BE1257" s="156">
        <v>505</v>
      </c>
      <c r="BF1257" s="181">
        <f t="shared" si="187"/>
        <v>3.2256000000000267</v>
      </c>
      <c r="BG1257" s="182">
        <f t="shared" si="188"/>
        <v>0.86337768269135307</v>
      </c>
      <c r="BH1257" s="183">
        <f t="shared" si="189"/>
        <v>6.3456557576291317E-4</v>
      </c>
      <c r="BI1257" s="184" t="str">
        <f t="shared" si="190"/>
        <v/>
      </c>
      <c r="BJ1257" s="184" t="str">
        <f t="shared" si="186"/>
        <v/>
      </c>
    </row>
    <row r="1258" spans="3:62" ht="20.100000000000001" customHeight="1" x14ac:dyDescent="0.25">
      <c r="C1258" s="12"/>
      <c r="E1258" s="141"/>
      <c r="F1258" s="141"/>
      <c r="P1258" s="156"/>
      <c r="R1258" s="174"/>
      <c r="S1258" s="174"/>
      <c r="W1258" s="175"/>
      <c r="X1258" s="173"/>
      <c r="AC1258" s="156">
        <v>529</v>
      </c>
      <c r="AD1258" s="150">
        <f t="shared" si="191"/>
        <v>-1.8839999999999999</v>
      </c>
      <c r="AE1258" s="174">
        <f t="shared" si="192"/>
        <v>6.76325073739905E-2</v>
      </c>
      <c r="AF1258" s="174">
        <f t="shared" si="193"/>
        <v>2.9782487734597435E-2</v>
      </c>
      <c r="AG1258" s="150">
        <f t="shared" si="198"/>
        <v>6.76325073739905E-2</v>
      </c>
      <c r="AH1258" s="150" t="str">
        <f t="shared" si="199"/>
        <v/>
      </c>
      <c r="AI1258" s="150" t="str">
        <f t="shared" si="194"/>
        <v/>
      </c>
      <c r="AJ1258" s="173">
        <f t="shared" si="195"/>
        <v>0</v>
      </c>
      <c r="AK1258" s="173" t="str">
        <f t="shared" si="196"/>
        <v/>
      </c>
      <c r="AL1258" s="173" t="str">
        <f t="shared" si="197"/>
        <v/>
      </c>
      <c r="AM1258" s="173"/>
      <c r="AN1258" s="173"/>
      <c r="AO1258" s="173"/>
      <c r="AP1258" s="173"/>
      <c r="AQ1258" s="173"/>
      <c r="AR1258" s="173"/>
      <c r="AS1258" s="173"/>
      <c r="AT1258" s="153"/>
      <c r="AU1258" s="154"/>
      <c r="AV1258" s="153"/>
      <c r="AW1258" s="177"/>
      <c r="AX1258" s="178"/>
      <c r="AY1258" s="179"/>
      <c r="AZ1258" s="179"/>
      <c r="BA1258" s="180"/>
      <c r="BB1258" s="180"/>
      <c r="BC1258" s="155"/>
      <c r="BE1258" s="156">
        <v>506</v>
      </c>
      <c r="BF1258" s="181">
        <f t="shared" si="187"/>
        <v>3.2320000000000269</v>
      </c>
      <c r="BG1258" s="182">
        <f t="shared" si="188"/>
        <v>0.86274311711559015</v>
      </c>
      <c r="BH1258" s="183">
        <f t="shared" si="189"/>
        <v>6.3567735360525734E-4</v>
      </c>
      <c r="BI1258" s="184" t="str">
        <f t="shared" si="190"/>
        <v/>
      </c>
      <c r="BJ1258" s="184" t="str">
        <f t="shared" si="186"/>
        <v/>
      </c>
    </row>
    <row r="1259" spans="3:62" ht="20.100000000000001" customHeight="1" x14ac:dyDescent="0.25">
      <c r="C1259" s="12"/>
      <c r="E1259" s="141"/>
      <c r="F1259" s="141"/>
      <c r="P1259" s="156"/>
      <c r="R1259" s="174"/>
      <c r="S1259" s="174"/>
      <c r="W1259" s="175"/>
      <c r="X1259" s="173"/>
      <c r="AC1259" s="156">
        <v>530</v>
      </c>
      <c r="AD1259" s="150">
        <f t="shared" si="191"/>
        <v>-1.88</v>
      </c>
      <c r="AE1259" s="174">
        <f t="shared" si="192"/>
        <v>6.8143566101044578E-2</v>
      </c>
      <c r="AF1259" s="174">
        <f t="shared" si="193"/>
        <v>3.0054038961199788E-2</v>
      </c>
      <c r="AG1259" s="150">
        <f t="shared" si="198"/>
        <v>6.8143566101044578E-2</v>
      </c>
      <c r="AH1259" s="150" t="str">
        <f t="shared" si="199"/>
        <v/>
      </c>
      <c r="AI1259" s="150" t="str">
        <f t="shared" si="194"/>
        <v/>
      </c>
      <c r="AJ1259" s="173">
        <f t="shared" si="195"/>
        <v>0</v>
      </c>
      <c r="AK1259" s="173" t="str">
        <f t="shared" si="196"/>
        <v/>
      </c>
      <c r="AL1259" s="173" t="str">
        <f t="shared" si="197"/>
        <v/>
      </c>
      <c r="AM1259" s="173"/>
      <c r="AN1259" s="173"/>
      <c r="AO1259" s="173"/>
      <c r="AP1259" s="173"/>
      <c r="AQ1259" s="173"/>
      <c r="AR1259" s="173"/>
      <c r="AS1259" s="173"/>
      <c r="AT1259" s="153"/>
      <c r="AU1259" s="154"/>
      <c r="AV1259" s="153"/>
      <c r="AW1259" s="177"/>
      <c r="AX1259" s="178"/>
      <c r="AY1259" s="179"/>
      <c r="AZ1259" s="179"/>
      <c r="BA1259" s="180"/>
      <c r="BB1259" s="180"/>
      <c r="BC1259" s="155"/>
      <c r="BE1259" s="156">
        <v>507</v>
      </c>
      <c r="BF1259" s="181">
        <f t="shared" si="187"/>
        <v>3.238400000000027</v>
      </c>
      <c r="BG1259" s="182">
        <f t="shared" si="188"/>
        <v>0.8621074397619849</v>
      </c>
      <c r="BH1259" s="183">
        <f t="shared" si="189"/>
        <v>6.3678484924178935E-4</v>
      </c>
      <c r="BI1259" s="184" t="str">
        <f t="shared" si="190"/>
        <v/>
      </c>
      <c r="BJ1259" s="184" t="str">
        <f t="shared" si="186"/>
        <v/>
      </c>
    </row>
    <row r="1260" spans="3:62" ht="20.100000000000001" customHeight="1" x14ac:dyDescent="0.25">
      <c r="C1260" s="12"/>
      <c r="E1260" s="141"/>
      <c r="F1260" s="141"/>
      <c r="P1260" s="156"/>
      <c r="R1260" s="174"/>
      <c r="S1260" s="174"/>
      <c r="W1260" s="175"/>
      <c r="X1260" s="173"/>
      <c r="AC1260" s="156">
        <v>531</v>
      </c>
      <c r="AD1260" s="150">
        <f t="shared" si="191"/>
        <v>-1.8759999999999999</v>
      </c>
      <c r="AE1260" s="174">
        <f t="shared" si="192"/>
        <v>6.865738806865429E-2</v>
      </c>
      <c r="AF1260" s="174">
        <f t="shared" si="193"/>
        <v>3.0327639947730963E-2</v>
      </c>
      <c r="AG1260" s="150">
        <f t="shared" si="198"/>
        <v>6.865738806865429E-2</v>
      </c>
      <c r="AH1260" s="150" t="str">
        <f t="shared" si="199"/>
        <v/>
      </c>
      <c r="AI1260" s="150" t="str">
        <f t="shared" si="194"/>
        <v/>
      </c>
      <c r="AJ1260" s="173">
        <f t="shared" si="195"/>
        <v>0</v>
      </c>
      <c r="AK1260" s="173" t="str">
        <f t="shared" si="196"/>
        <v/>
      </c>
      <c r="AL1260" s="173" t="str">
        <f t="shared" si="197"/>
        <v/>
      </c>
      <c r="AM1260" s="173"/>
      <c r="AN1260" s="173"/>
      <c r="AO1260" s="173"/>
      <c r="AP1260" s="173"/>
      <c r="AQ1260" s="173"/>
      <c r="AR1260" s="173"/>
      <c r="AS1260" s="173"/>
      <c r="AT1260" s="153"/>
      <c r="AU1260" s="154"/>
      <c r="AV1260" s="153"/>
      <c r="AW1260" s="177"/>
      <c r="AX1260" s="178"/>
      <c r="AY1260" s="179"/>
      <c r="AZ1260" s="179"/>
      <c r="BA1260" s="180"/>
      <c r="BB1260" s="180"/>
      <c r="BC1260" s="155"/>
      <c r="BE1260" s="156">
        <v>508</v>
      </c>
      <c r="BF1260" s="181">
        <f t="shared" si="187"/>
        <v>3.2448000000000272</v>
      </c>
      <c r="BG1260" s="182">
        <f t="shared" si="188"/>
        <v>0.86147065491274311</v>
      </c>
      <c r="BH1260" s="183">
        <f t="shared" si="189"/>
        <v>6.3788805814080085E-4</v>
      </c>
      <c r="BI1260" s="184" t="str">
        <f t="shared" si="190"/>
        <v/>
      </c>
      <c r="BJ1260" s="184" t="str">
        <f t="shared" si="186"/>
        <v/>
      </c>
    </row>
    <row r="1261" spans="3:62" ht="20.100000000000001" customHeight="1" x14ac:dyDescent="0.25">
      <c r="C1261" s="12"/>
      <c r="E1261" s="141"/>
      <c r="F1261" s="141"/>
      <c r="P1261" s="156"/>
      <c r="R1261" s="174"/>
      <c r="S1261" s="174"/>
      <c r="W1261" s="175"/>
      <c r="X1261" s="173"/>
      <c r="AC1261" s="156">
        <v>532</v>
      </c>
      <c r="AD1261" s="150">
        <f t="shared" si="191"/>
        <v>-1.8719999999999999</v>
      </c>
      <c r="AE1261" s="174">
        <f t="shared" si="192"/>
        <v>6.9173977608282505E-2</v>
      </c>
      <c r="AF1261" s="174">
        <f t="shared" si="193"/>
        <v>3.0603301755849528E-2</v>
      </c>
      <c r="AG1261" s="150">
        <f t="shared" si="198"/>
        <v>6.9173977608282505E-2</v>
      </c>
      <c r="AH1261" s="150" t="str">
        <f t="shared" si="199"/>
        <v/>
      </c>
      <c r="AI1261" s="150" t="str">
        <f t="shared" si="194"/>
        <v/>
      </c>
      <c r="AJ1261" s="173">
        <f t="shared" si="195"/>
        <v>0</v>
      </c>
      <c r="AK1261" s="173" t="str">
        <f t="shared" si="196"/>
        <v/>
      </c>
      <c r="AL1261" s="173" t="str">
        <f t="shared" si="197"/>
        <v/>
      </c>
      <c r="AM1261" s="173"/>
      <c r="AN1261" s="173"/>
      <c r="AO1261" s="173"/>
      <c r="AP1261" s="173"/>
      <c r="AQ1261" s="173"/>
      <c r="AR1261" s="173"/>
      <c r="AS1261" s="173"/>
      <c r="AT1261" s="153"/>
      <c r="AU1261" s="154"/>
      <c r="AV1261" s="153"/>
      <c r="AW1261" s="177"/>
      <c r="AX1261" s="178"/>
      <c r="AY1261" s="179"/>
      <c r="AZ1261" s="179"/>
      <c r="BA1261" s="180"/>
      <c r="BB1261" s="180"/>
      <c r="BC1261" s="155"/>
      <c r="BE1261" s="156">
        <v>509</v>
      </c>
      <c r="BF1261" s="181">
        <f t="shared" si="187"/>
        <v>3.2512000000000274</v>
      </c>
      <c r="BG1261" s="182">
        <f t="shared" si="188"/>
        <v>0.8608327668546023</v>
      </c>
      <c r="BH1261" s="183">
        <f t="shared" si="189"/>
        <v>6.3898697587172482E-4</v>
      </c>
      <c r="BI1261" s="184" t="str">
        <f t="shared" si="190"/>
        <v/>
      </c>
      <c r="BJ1261" s="184" t="str">
        <f t="shared" si="186"/>
        <v/>
      </c>
    </row>
    <row r="1262" spans="3:62" ht="20.100000000000001" customHeight="1" x14ac:dyDescent="0.25">
      <c r="C1262" s="12"/>
      <c r="E1262" s="141"/>
      <c r="F1262" s="141"/>
      <c r="P1262" s="156"/>
      <c r="R1262" s="174"/>
      <c r="S1262" s="174"/>
      <c r="W1262" s="175"/>
      <c r="X1262" s="173"/>
      <c r="AC1262" s="156">
        <v>533</v>
      </c>
      <c r="AD1262" s="150">
        <f t="shared" si="191"/>
        <v>-1.8679999999999999</v>
      </c>
      <c r="AE1262" s="174">
        <f t="shared" si="192"/>
        <v>6.9693338950675685E-2</v>
      </c>
      <c r="AF1262" s="174">
        <f t="shared" si="193"/>
        <v>3.0881035464338749E-2</v>
      </c>
      <c r="AG1262" s="150">
        <f t="shared" si="198"/>
        <v>6.9693338950675685E-2</v>
      </c>
      <c r="AH1262" s="150" t="str">
        <f t="shared" si="199"/>
        <v/>
      </c>
      <c r="AI1262" s="150" t="str">
        <f t="shared" si="194"/>
        <v/>
      </c>
      <c r="AJ1262" s="173">
        <f t="shared" si="195"/>
        <v>0</v>
      </c>
      <c r="AK1262" s="173" t="str">
        <f t="shared" si="196"/>
        <v/>
      </c>
      <c r="AL1262" s="173" t="str">
        <f t="shared" si="197"/>
        <v/>
      </c>
      <c r="AM1262" s="173"/>
      <c r="AN1262" s="173"/>
      <c r="AO1262" s="173"/>
      <c r="AP1262" s="173"/>
      <c r="AQ1262" s="173"/>
      <c r="AR1262" s="173"/>
      <c r="AS1262" s="173"/>
      <c r="AT1262" s="153"/>
      <c r="AU1262" s="154"/>
      <c r="AV1262" s="153"/>
      <c r="AW1262" s="177"/>
      <c r="AX1262" s="178"/>
      <c r="AY1262" s="179"/>
      <c r="AZ1262" s="179"/>
      <c r="BA1262" s="180"/>
      <c r="BB1262" s="180"/>
      <c r="BC1262" s="155"/>
      <c r="BE1262" s="156">
        <v>510</v>
      </c>
      <c r="BF1262" s="181">
        <f t="shared" si="187"/>
        <v>3.2576000000000276</v>
      </c>
      <c r="BG1262" s="182">
        <f t="shared" si="188"/>
        <v>0.86019377987873058</v>
      </c>
      <c r="BH1262" s="183">
        <f t="shared" si="189"/>
        <v>6.4008159810191589E-4</v>
      </c>
      <c r="BI1262" s="184" t="str">
        <f t="shared" si="190"/>
        <v/>
      </c>
      <c r="BJ1262" s="184" t="str">
        <f t="shared" si="186"/>
        <v/>
      </c>
    </row>
    <row r="1263" spans="3:62" ht="20.100000000000001" customHeight="1" x14ac:dyDescent="0.25">
      <c r="C1263" s="12"/>
      <c r="E1263" s="141"/>
      <c r="F1263" s="141"/>
      <c r="P1263" s="156"/>
      <c r="R1263" s="174"/>
      <c r="S1263" s="174"/>
      <c r="W1263" s="175"/>
      <c r="X1263" s="173"/>
      <c r="AC1263" s="156">
        <v>534</v>
      </c>
      <c r="AD1263" s="150">
        <f t="shared" si="191"/>
        <v>-1.8639999999999999</v>
      </c>
      <c r="AE1263" s="174">
        <f t="shared" si="192"/>
        <v>7.0215476224834261E-2</v>
      </c>
      <c r="AF1263" s="174">
        <f t="shared" si="193"/>
        <v>3.1160852168701854E-2</v>
      </c>
      <c r="AG1263" s="150">
        <f t="shared" si="198"/>
        <v>7.0215476224834261E-2</v>
      </c>
      <c r="AH1263" s="150" t="str">
        <f t="shared" si="199"/>
        <v/>
      </c>
      <c r="AI1263" s="150" t="str">
        <f t="shared" si="194"/>
        <v/>
      </c>
      <c r="AJ1263" s="173">
        <f t="shared" si="195"/>
        <v>0</v>
      </c>
      <c r="AK1263" s="173" t="str">
        <f t="shared" si="196"/>
        <v/>
      </c>
      <c r="AL1263" s="173" t="str">
        <f t="shared" si="197"/>
        <v/>
      </c>
      <c r="AM1263" s="173"/>
      <c r="AN1263" s="173"/>
      <c r="AO1263" s="173"/>
      <c r="AP1263" s="173"/>
      <c r="AQ1263" s="173"/>
      <c r="AR1263" s="173"/>
      <c r="AS1263" s="173"/>
      <c r="AT1263" s="153"/>
      <c r="AU1263" s="154"/>
      <c r="AV1263" s="153"/>
      <c r="AW1263" s="177"/>
      <c r="AX1263" s="178"/>
      <c r="AY1263" s="179"/>
      <c r="AZ1263" s="179"/>
      <c r="BA1263" s="180"/>
      <c r="BB1263" s="180"/>
      <c r="BC1263" s="155"/>
      <c r="BE1263" s="156">
        <v>511</v>
      </c>
      <c r="BF1263" s="181">
        <f t="shared" si="187"/>
        <v>3.2640000000000278</v>
      </c>
      <c r="BG1263" s="182">
        <f t="shared" si="188"/>
        <v>0.85955369828062866</v>
      </c>
      <c r="BH1263" s="183">
        <f t="shared" si="189"/>
        <v>6.4117192059953698E-4</v>
      </c>
      <c r="BI1263" s="184" t="str">
        <f t="shared" si="190"/>
        <v/>
      </c>
      <c r="BJ1263" s="184" t="str">
        <f t="shared" si="186"/>
        <v/>
      </c>
    </row>
    <row r="1264" spans="3:62" ht="20.100000000000001" customHeight="1" x14ac:dyDescent="0.25">
      <c r="C1264" s="12"/>
      <c r="E1264" s="141"/>
      <c r="F1264" s="141"/>
      <c r="P1264" s="156"/>
      <c r="R1264" s="174"/>
      <c r="S1264" s="174"/>
      <c r="W1264" s="175"/>
      <c r="X1264" s="173"/>
      <c r="AC1264" s="156">
        <v>535</v>
      </c>
      <c r="AD1264" s="150">
        <f t="shared" si="191"/>
        <v>-1.8599999999999999</v>
      </c>
      <c r="AE1264" s="174">
        <f t="shared" si="192"/>
        <v>7.0740393456983394E-2</v>
      </c>
      <c r="AF1264" s="174">
        <f t="shared" si="193"/>
        <v>3.1442762980752714E-2</v>
      </c>
      <c r="AG1264" s="150">
        <f t="shared" si="198"/>
        <v>7.0740393456983394E-2</v>
      </c>
      <c r="AH1264" s="150" t="str">
        <f t="shared" si="199"/>
        <v/>
      </c>
      <c r="AI1264" s="150" t="str">
        <f t="shared" si="194"/>
        <v/>
      </c>
      <c r="AJ1264" s="173">
        <f t="shared" si="195"/>
        <v>0</v>
      </c>
      <c r="AK1264" s="173" t="str">
        <f t="shared" si="196"/>
        <v/>
      </c>
      <c r="AL1264" s="173" t="str">
        <f t="shared" si="197"/>
        <v/>
      </c>
      <c r="AM1264" s="173"/>
      <c r="AN1264" s="173"/>
      <c r="AO1264" s="173"/>
      <c r="AP1264" s="173"/>
      <c r="AQ1264" s="173"/>
      <c r="AR1264" s="173"/>
      <c r="AS1264" s="173"/>
      <c r="AT1264" s="153"/>
      <c r="AU1264" s="154"/>
      <c r="AV1264" s="153"/>
      <c r="AW1264" s="177"/>
      <c r="AX1264" s="178"/>
      <c r="AY1264" s="179"/>
      <c r="AZ1264" s="179"/>
      <c r="BA1264" s="180"/>
      <c r="BB1264" s="180"/>
      <c r="BC1264" s="155"/>
      <c r="BE1264" s="156">
        <v>512</v>
      </c>
      <c r="BF1264" s="181">
        <f t="shared" si="187"/>
        <v>3.270400000000028</v>
      </c>
      <c r="BG1264" s="182">
        <f t="shared" si="188"/>
        <v>0.85891252636002913</v>
      </c>
      <c r="BH1264" s="183">
        <f t="shared" si="189"/>
        <v>6.4225793923000651E-4</v>
      </c>
      <c r="BI1264" s="184" t="str">
        <f t="shared" si="190"/>
        <v/>
      </c>
      <c r="BJ1264" s="184" t="str">
        <f t="shared" si="186"/>
        <v/>
      </c>
    </row>
    <row r="1265" spans="3:62" ht="20.100000000000001" customHeight="1" x14ac:dyDescent="0.25">
      <c r="C1265" s="12"/>
      <c r="E1265" s="141"/>
      <c r="F1265" s="141"/>
      <c r="P1265" s="156"/>
      <c r="R1265" s="174"/>
      <c r="S1265" s="174"/>
      <c r="W1265" s="175"/>
      <c r="X1265" s="173"/>
      <c r="AC1265" s="156">
        <v>536</v>
      </c>
      <c r="AD1265" s="150">
        <f t="shared" si="191"/>
        <v>-1.8559999999999999</v>
      </c>
      <c r="AE1265" s="174">
        <f t="shared" si="192"/>
        <v>7.1268094569544513E-2</v>
      </c>
      <c r="AF1265" s="174">
        <f t="shared" si="193"/>
        <v>3.1726779028202923E-2</v>
      </c>
      <c r="AG1265" s="150">
        <f t="shared" si="198"/>
        <v>7.1268094569544513E-2</v>
      </c>
      <c r="AH1265" s="150" t="str">
        <f t="shared" si="199"/>
        <v/>
      </c>
      <c r="AI1265" s="150" t="str">
        <f t="shared" si="194"/>
        <v/>
      </c>
      <c r="AJ1265" s="173">
        <f t="shared" si="195"/>
        <v>0</v>
      </c>
      <c r="AK1265" s="173" t="str">
        <f t="shared" si="196"/>
        <v/>
      </c>
      <c r="AL1265" s="173" t="str">
        <f t="shared" si="197"/>
        <v/>
      </c>
      <c r="AM1265" s="173"/>
      <c r="AN1265" s="173"/>
      <c r="AO1265" s="173"/>
      <c r="AP1265" s="173"/>
      <c r="AQ1265" s="173"/>
      <c r="AR1265" s="173"/>
      <c r="AS1265" s="173"/>
      <c r="AT1265" s="153"/>
      <c r="AU1265" s="154"/>
      <c r="AV1265" s="153"/>
      <c r="AW1265" s="177"/>
      <c r="AX1265" s="178"/>
      <c r="AY1265" s="179"/>
      <c r="AZ1265" s="179"/>
      <c r="BA1265" s="180"/>
      <c r="BB1265" s="180"/>
      <c r="BC1265" s="155"/>
      <c r="BE1265" s="156">
        <v>513</v>
      </c>
      <c r="BF1265" s="181">
        <f t="shared" si="187"/>
        <v>3.2768000000000281</v>
      </c>
      <c r="BG1265" s="182">
        <f t="shared" si="188"/>
        <v>0.85827026842079912</v>
      </c>
      <c r="BH1265" s="183">
        <f t="shared" si="189"/>
        <v>6.4333964995710868E-4</v>
      </c>
      <c r="BI1265" s="184" t="str">
        <f t="shared" si="190"/>
        <v/>
      </c>
      <c r="BJ1265" s="184" t="str">
        <f t="shared" ref="BJ1265:BJ1328" si="200">IF($BG1265&lt;(1-$BC$765),$BH1265,"")</f>
        <v/>
      </c>
    </row>
    <row r="1266" spans="3:62" ht="20.100000000000001" customHeight="1" x14ac:dyDescent="0.25">
      <c r="C1266" s="12"/>
      <c r="E1266" s="141"/>
      <c r="F1266" s="141"/>
      <c r="P1266" s="156"/>
      <c r="R1266" s="174"/>
      <c r="S1266" s="174"/>
      <c r="W1266" s="175"/>
      <c r="X1266" s="173"/>
      <c r="AC1266" s="156">
        <v>537</v>
      </c>
      <c r="AD1266" s="150">
        <f t="shared" si="191"/>
        <v>-1.8519999999999999</v>
      </c>
      <c r="AE1266" s="174">
        <f t="shared" si="192"/>
        <v>7.1798583380107125E-2</v>
      </c>
      <c r="AF1266" s="174">
        <f t="shared" si="193"/>
        <v>3.2012911454244453E-2</v>
      </c>
      <c r="AG1266" s="150">
        <f t="shared" si="198"/>
        <v>7.1798583380107125E-2</v>
      </c>
      <c r="AH1266" s="150" t="str">
        <f t="shared" si="199"/>
        <v/>
      </c>
      <c r="AI1266" s="150" t="str">
        <f t="shared" si="194"/>
        <v/>
      </c>
      <c r="AJ1266" s="173">
        <f t="shared" si="195"/>
        <v>0</v>
      </c>
      <c r="AK1266" s="173" t="str">
        <f t="shared" si="196"/>
        <v/>
      </c>
      <c r="AL1266" s="173" t="str">
        <f t="shared" si="197"/>
        <v/>
      </c>
      <c r="AM1266" s="173"/>
      <c r="AN1266" s="173"/>
      <c r="AO1266" s="173"/>
      <c r="AP1266" s="173"/>
      <c r="AQ1266" s="173"/>
      <c r="AR1266" s="173"/>
      <c r="AS1266" s="173"/>
      <c r="AT1266" s="153"/>
      <c r="AU1266" s="154"/>
      <c r="AV1266" s="153"/>
      <c r="AW1266" s="177"/>
      <c r="AX1266" s="178"/>
      <c r="AY1266" s="179"/>
      <c r="AZ1266" s="179"/>
      <c r="BA1266" s="180"/>
      <c r="BB1266" s="180"/>
      <c r="BC1266" s="155"/>
      <c r="BE1266" s="156">
        <v>514</v>
      </c>
      <c r="BF1266" s="181">
        <f t="shared" ref="BF1266:BF1329" si="201">BF1265+$BI$750</f>
        <v>3.2832000000000283</v>
      </c>
      <c r="BG1266" s="182">
        <f t="shared" ref="BG1266:BG1329" si="202">_xlfn.CHISQ.DIST.RT(BF1266,7)</f>
        <v>0.85762692877084201</v>
      </c>
      <c r="BH1266" s="183">
        <f t="shared" ref="BH1266:BH1329" si="203">BG1266-BG1267</f>
        <v>6.4441704884199424E-4</v>
      </c>
      <c r="BI1266" s="184" t="str">
        <f t="shared" ref="BI1266:BI1329" si="204">IF(BG1266&lt;(1-$BC$757),BH1266,"")</f>
        <v/>
      </c>
      <c r="BJ1266" s="184" t="str">
        <f t="shared" si="200"/>
        <v/>
      </c>
    </row>
    <row r="1267" spans="3:62" ht="20.100000000000001" customHeight="1" x14ac:dyDescent="0.25">
      <c r="C1267" s="12"/>
      <c r="E1267" s="141"/>
      <c r="F1267" s="141"/>
      <c r="P1267" s="156"/>
      <c r="R1267" s="174"/>
      <c r="S1267" s="174"/>
      <c r="W1267" s="175"/>
      <c r="X1267" s="173"/>
      <c r="AC1267" s="156">
        <v>538</v>
      </c>
      <c r="AD1267" s="150">
        <f t="shared" si="191"/>
        <v>-1.8479999999999999</v>
      </c>
      <c r="AE1267" s="174">
        <f t="shared" si="192"/>
        <v>7.2331863600401836E-2</v>
      </c>
      <c r="AF1267" s="174">
        <f t="shared" si="193"/>
        <v>3.2301171417128183E-2</v>
      </c>
      <c r="AG1267" s="150">
        <f t="shared" si="198"/>
        <v>7.2331863600401836E-2</v>
      </c>
      <c r="AH1267" s="150" t="str">
        <f t="shared" si="199"/>
        <v/>
      </c>
      <c r="AI1267" s="150" t="str">
        <f t="shared" si="194"/>
        <v/>
      </c>
      <c r="AJ1267" s="173">
        <f t="shared" si="195"/>
        <v>0</v>
      </c>
      <c r="AK1267" s="173" t="str">
        <f t="shared" si="196"/>
        <v/>
      </c>
      <c r="AL1267" s="173" t="str">
        <f t="shared" si="197"/>
        <v/>
      </c>
      <c r="AM1267" s="173"/>
      <c r="AN1267" s="173"/>
      <c r="AO1267" s="173"/>
      <c r="AP1267" s="173"/>
      <c r="AQ1267" s="173"/>
      <c r="AR1267" s="173"/>
      <c r="AS1267" s="173"/>
      <c r="AT1267" s="153"/>
      <c r="AU1267" s="154"/>
      <c r="AV1267" s="153"/>
      <c r="AW1267" s="177"/>
      <c r="AX1267" s="178"/>
      <c r="AY1267" s="179"/>
      <c r="AZ1267" s="179"/>
      <c r="BA1267" s="180"/>
      <c r="BB1267" s="180"/>
      <c r="BC1267" s="155"/>
      <c r="BE1267" s="156">
        <v>515</v>
      </c>
      <c r="BF1267" s="181">
        <f t="shared" si="201"/>
        <v>3.2896000000000285</v>
      </c>
      <c r="BG1267" s="182">
        <f t="shared" si="202"/>
        <v>0.85698251172200002</v>
      </c>
      <c r="BH1267" s="183">
        <f t="shared" si="203"/>
        <v>6.4549013204373562E-4</v>
      </c>
      <c r="BI1267" s="184" t="str">
        <f t="shared" si="204"/>
        <v/>
      </c>
      <c r="BJ1267" s="184" t="str">
        <f t="shared" si="200"/>
        <v/>
      </c>
    </row>
    <row r="1268" spans="3:62" ht="20.100000000000001" customHeight="1" x14ac:dyDescent="0.25">
      <c r="C1268" s="12"/>
      <c r="E1268" s="141"/>
      <c r="F1268" s="141"/>
      <c r="P1268" s="156"/>
      <c r="R1268" s="174"/>
      <c r="S1268" s="174"/>
      <c r="W1268" s="175"/>
      <c r="X1268" s="173"/>
      <c r="AC1268" s="156">
        <v>539</v>
      </c>
      <c r="AD1268" s="150">
        <f t="shared" si="191"/>
        <v>-1.8439999999999999</v>
      </c>
      <c r="AE1268" s="174">
        <f t="shared" si="192"/>
        <v>7.2867938835273705E-2</v>
      </c>
      <c r="AF1268" s="174">
        <f t="shared" si="193"/>
        <v>3.2591570089738557E-2</v>
      </c>
      <c r="AG1268" s="150">
        <f t="shared" si="198"/>
        <v>7.2867938835273705E-2</v>
      </c>
      <c r="AH1268" s="150" t="str">
        <f t="shared" si="199"/>
        <v/>
      </c>
      <c r="AI1268" s="150" t="str">
        <f t="shared" si="194"/>
        <v/>
      </c>
      <c r="AJ1268" s="173">
        <f t="shared" si="195"/>
        <v>0</v>
      </c>
      <c r="AK1268" s="173" t="str">
        <f t="shared" si="196"/>
        <v/>
      </c>
      <c r="AL1268" s="173" t="str">
        <f t="shared" si="197"/>
        <v/>
      </c>
      <c r="AM1268" s="173"/>
      <c r="AN1268" s="173"/>
      <c r="AO1268" s="173"/>
      <c r="AP1268" s="173"/>
      <c r="AQ1268" s="173"/>
      <c r="AR1268" s="173"/>
      <c r="AS1268" s="173"/>
      <c r="AT1268" s="153"/>
      <c r="AU1268" s="154"/>
      <c r="AV1268" s="153"/>
      <c r="AW1268" s="177"/>
      <c r="AX1268" s="178"/>
      <c r="AY1268" s="179"/>
      <c r="AZ1268" s="179"/>
      <c r="BA1268" s="180"/>
      <c r="BB1268" s="180"/>
      <c r="BC1268" s="155"/>
      <c r="BE1268" s="156">
        <v>516</v>
      </c>
      <c r="BF1268" s="181">
        <f t="shared" si="201"/>
        <v>3.2960000000000287</v>
      </c>
      <c r="BG1268" s="182">
        <f t="shared" si="202"/>
        <v>0.85633702158995628</v>
      </c>
      <c r="BH1268" s="183">
        <f t="shared" si="203"/>
        <v>6.4655889581610726E-4</v>
      </c>
      <c r="BI1268" s="184" t="str">
        <f t="shared" si="204"/>
        <v/>
      </c>
      <c r="BJ1268" s="184" t="str">
        <f t="shared" si="200"/>
        <v/>
      </c>
    </row>
    <row r="1269" spans="3:62" ht="20.100000000000001" customHeight="1" x14ac:dyDescent="0.25">
      <c r="C1269" s="12"/>
      <c r="E1269" s="141"/>
      <c r="F1269" s="141"/>
      <c r="P1269" s="156"/>
      <c r="R1269" s="174"/>
      <c r="S1269" s="174"/>
      <c r="W1269" s="175"/>
      <c r="X1269" s="173"/>
      <c r="AC1269" s="156">
        <v>540</v>
      </c>
      <c r="AD1269" s="150">
        <f t="shared" si="191"/>
        <v>-1.8399999999999999</v>
      </c>
      <c r="AE1269" s="174">
        <f t="shared" si="192"/>
        <v>7.3406812581656919E-2</v>
      </c>
      <c r="AF1269" s="174">
        <f t="shared" si="193"/>
        <v>3.2884118659163887E-2</v>
      </c>
      <c r="AG1269" s="150">
        <f t="shared" si="198"/>
        <v>7.3406812581656919E-2</v>
      </c>
      <c r="AH1269" s="150" t="str">
        <f t="shared" si="199"/>
        <v/>
      </c>
      <c r="AI1269" s="150" t="str">
        <f t="shared" si="194"/>
        <v/>
      </c>
      <c r="AJ1269" s="173">
        <f t="shared" si="195"/>
        <v>0</v>
      </c>
      <c r="AK1269" s="173" t="str">
        <f t="shared" si="196"/>
        <v/>
      </c>
      <c r="AL1269" s="173" t="str">
        <f t="shared" si="197"/>
        <v/>
      </c>
      <c r="AM1269" s="173"/>
      <c r="AN1269" s="173"/>
      <c r="AO1269" s="173"/>
      <c r="AP1269" s="173"/>
      <c r="AQ1269" s="173"/>
      <c r="AR1269" s="173"/>
      <c r="AS1269" s="173"/>
      <c r="AT1269" s="153"/>
      <c r="AU1269" s="154"/>
      <c r="AV1269" s="153"/>
      <c r="AW1269" s="177"/>
      <c r="AX1269" s="178"/>
      <c r="AY1269" s="179"/>
      <c r="AZ1269" s="179"/>
      <c r="BA1269" s="180"/>
      <c r="BB1269" s="180"/>
      <c r="BC1269" s="155"/>
      <c r="BE1269" s="156">
        <v>517</v>
      </c>
      <c r="BF1269" s="181">
        <f t="shared" si="201"/>
        <v>3.3024000000000289</v>
      </c>
      <c r="BG1269" s="182">
        <f t="shared" si="202"/>
        <v>0.85569046269414017</v>
      </c>
      <c r="BH1269" s="183">
        <f t="shared" si="203"/>
        <v>6.4762333651080528E-4</v>
      </c>
      <c r="BI1269" s="184" t="str">
        <f t="shared" si="204"/>
        <v/>
      </c>
      <c r="BJ1269" s="184" t="str">
        <f t="shared" si="200"/>
        <v/>
      </c>
    </row>
    <row r="1270" spans="3:62" ht="20.100000000000001" customHeight="1" x14ac:dyDescent="0.25">
      <c r="C1270" s="12"/>
      <c r="E1270" s="141"/>
      <c r="F1270" s="141"/>
      <c r="P1270" s="156"/>
      <c r="R1270" s="174"/>
      <c r="S1270" s="174"/>
      <c r="W1270" s="175"/>
      <c r="X1270" s="173"/>
      <c r="AC1270" s="156">
        <v>541</v>
      </c>
      <c r="AD1270" s="150">
        <f t="shared" si="191"/>
        <v>-1.8359999999999999</v>
      </c>
      <c r="AE1270" s="174">
        <f t="shared" si="192"/>
        <v>7.3948488227550416E-2</v>
      </c>
      <c r="AF1270" s="174">
        <f t="shared" si="193"/>
        <v>3.3178828326262726E-2</v>
      </c>
      <c r="AG1270" s="150">
        <f t="shared" si="198"/>
        <v>7.3948488227550416E-2</v>
      </c>
      <c r="AH1270" s="150" t="str">
        <f t="shared" si="199"/>
        <v/>
      </c>
      <c r="AI1270" s="150" t="str">
        <f t="shared" si="194"/>
        <v/>
      </c>
      <c r="AJ1270" s="173">
        <f t="shared" si="195"/>
        <v>0</v>
      </c>
      <c r="AK1270" s="173" t="str">
        <f t="shared" si="196"/>
        <v/>
      </c>
      <c r="AL1270" s="173" t="str">
        <f t="shared" si="197"/>
        <v/>
      </c>
      <c r="AM1270" s="173"/>
      <c r="AN1270" s="173"/>
      <c r="AO1270" s="173"/>
      <c r="AP1270" s="173"/>
      <c r="AQ1270" s="173"/>
      <c r="AR1270" s="173"/>
      <c r="AS1270" s="173"/>
      <c r="AT1270" s="153"/>
      <c r="AU1270" s="154"/>
      <c r="AV1270" s="153"/>
      <c r="AW1270" s="177"/>
      <c r="AX1270" s="178"/>
      <c r="AY1270" s="179"/>
      <c r="AZ1270" s="179"/>
      <c r="BA1270" s="180"/>
      <c r="BB1270" s="180"/>
      <c r="BC1270" s="155"/>
      <c r="BE1270" s="156">
        <v>518</v>
      </c>
      <c r="BF1270" s="181">
        <f t="shared" si="201"/>
        <v>3.3088000000000291</v>
      </c>
      <c r="BG1270" s="182">
        <f t="shared" si="202"/>
        <v>0.85504283935762937</v>
      </c>
      <c r="BH1270" s="183">
        <f t="shared" si="203"/>
        <v>6.4868345057389476E-4</v>
      </c>
      <c r="BI1270" s="184" t="str">
        <f t="shared" si="204"/>
        <v/>
      </c>
      <c r="BJ1270" s="184" t="str">
        <f t="shared" si="200"/>
        <v/>
      </c>
    </row>
    <row r="1271" spans="3:62" ht="20.100000000000001" customHeight="1" x14ac:dyDescent="0.25">
      <c r="C1271" s="12"/>
      <c r="E1271" s="141"/>
      <c r="F1271" s="141"/>
      <c r="P1271" s="156"/>
      <c r="R1271" s="174"/>
      <c r="S1271" s="174"/>
      <c r="W1271" s="175"/>
      <c r="X1271" s="173"/>
      <c r="AC1271" s="156">
        <v>542</v>
      </c>
      <c r="AD1271" s="150">
        <f t="shared" si="191"/>
        <v>-1.8319999999999999</v>
      </c>
      <c r="AE1271" s="174">
        <f t="shared" si="192"/>
        <v>7.4492969050994659E-2</v>
      </c>
      <c r="AF1271" s="174">
        <f t="shared" si="193"/>
        <v>3.3475710305225947E-2</v>
      </c>
      <c r="AG1271" s="150">
        <f t="shared" si="198"/>
        <v>7.4492969050994659E-2</v>
      </c>
      <c r="AH1271" s="150" t="str">
        <f t="shared" si="199"/>
        <v/>
      </c>
      <c r="AI1271" s="150" t="str">
        <f t="shared" si="194"/>
        <v/>
      </c>
      <c r="AJ1271" s="173">
        <f t="shared" si="195"/>
        <v>0</v>
      </c>
      <c r="AK1271" s="173" t="str">
        <f t="shared" si="196"/>
        <v/>
      </c>
      <c r="AL1271" s="173" t="str">
        <f t="shared" si="197"/>
        <v/>
      </c>
      <c r="AM1271" s="173"/>
      <c r="AN1271" s="173"/>
      <c r="AO1271" s="173"/>
      <c r="AP1271" s="173"/>
      <c r="AQ1271" s="173"/>
      <c r="AR1271" s="173"/>
      <c r="AS1271" s="173"/>
      <c r="AT1271" s="153"/>
      <c r="AU1271" s="154"/>
      <c r="AV1271" s="153"/>
      <c r="AW1271" s="177"/>
      <c r="AX1271" s="178"/>
      <c r="AY1271" s="179"/>
      <c r="AZ1271" s="179"/>
      <c r="BA1271" s="180"/>
      <c r="BB1271" s="180"/>
      <c r="BC1271" s="155"/>
      <c r="BE1271" s="156">
        <v>519</v>
      </c>
      <c r="BF1271" s="181">
        <f t="shared" si="201"/>
        <v>3.3152000000000292</v>
      </c>
      <c r="BG1271" s="182">
        <f t="shared" si="202"/>
        <v>0.85439415590705547</v>
      </c>
      <c r="BH1271" s="183">
        <f t="shared" si="203"/>
        <v>6.4973923454669791E-4</v>
      </c>
      <c r="BI1271" s="184" t="str">
        <f t="shared" si="204"/>
        <v/>
      </c>
      <c r="BJ1271" s="184" t="str">
        <f t="shared" si="200"/>
        <v/>
      </c>
    </row>
    <row r="1272" spans="3:62" ht="20.100000000000001" customHeight="1" x14ac:dyDescent="0.25">
      <c r="C1272" s="12"/>
      <c r="E1272" s="141"/>
      <c r="F1272" s="141"/>
      <c r="P1272" s="156"/>
      <c r="R1272" s="174"/>
      <c r="S1272" s="174"/>
      <c r="W1272" s="175"/>
      <c r="X1272" s="173"/>
      <c r="AC1272" s="156">
        <v>543</v>
      </c>
      <c r="AD1272" s="150">
        <f t="shared" si="191"/>
        <v>-1.8279999999999998</v>
      </c>
      <c r="AE1272" s="174">
        <f t="shared" si="192"/>
        <v>7.5040258219049624E-2</v>
      </c>
      <c r="AF1272" s="174">
        <f t="shared" si="193"/>
        <v>3.3774775823135136E-2</v>
      </c>
      <c r="AG1272" s="150">
        <f t="shared" si="198"/>
        <v>7.5040258219049624E-2</v>
      </c>
      <c r="AH1272" s="150" t="str">
        <f t="shared" si="199"/>
        <v/>
      </c>
      <c r="AI1272" s="150" t="str">
        <f t="shared" si="194"/>
        <v/>
      </c>
      <c r="AJ1272" s="173">
        <f t="shared" si="195"/>
        <v>0</v>
      </c>
      <c r="AK1272" s="173" t="str">
        <f t="shared" si="196"/>
        <v/>
      </c>
      <c r="AL1272" s="173" t="str">
        <f t="shared" si="197"/>
        <v/>
      </c>
      <c r="AM1272" s="173"/>
      <c r="AN1272" s="173"/>
      <c r="AO1272" s="173"/>
      <c r="AP1272" s="173"/>
      <c r="AQ1272" s="173"/>
      <c r="AR1272" s="173"/>
      <c r="AS1272" s="173"/>
      <c r="AT1272" s="153"/>
      <c r="AU1272" s="154"/>
      <c r="AV1272" s="153"/>
      <c r="AW1272" s="177"/>
      <c r="AX1272" s="178"/>
      <c r="AY1272" s="179"/>
      <c r="AZ1272" s="179"/>
      <c r="BA1272" s="180"/>
      <c r="BB1272" s="180"/>
      <c r="BC1272" s="155"/>
      <c r="BE1272" s="156">
        <v>520</v>
      </c>
      <c r="BF1272" s="181">
        <f t="shared" si="201"/>
        <v>3.3216000000000294</v>
      </c>
      <c r="BG1272" s="182">
        <f t="shared" si="202"/>
        <v>0.85374441667250878</v>
      </c>
      <c r="BH1272" s="183">
        <f t="shared" si="203"/>
        <v>6.5079068506523896E-4</v>
      </c>
      <c r="BI1272" s="184" t="str">
        <f t="shared" si="204"/>
        <v/>
      </c>
      <c r="BJ1272" s="184" t="str">
        <f t="shared" si="200"/>
        <v/>
      </c>
    </row>
    <row r="1273" spans="3:62" ht="20.100000000000001" customHeight="1" x14ac:dyDescent="0.25">
      <c r="C1273" s="12"/>
      <c r="E1273" s="141"/>
      <c r="F1273" s="141"/>
      <c r="P1273" s="156"/>
      <c r="R1273" s="174"/>
      <c r="S1273" s="174"/>
      <c r="W1273" s="175"/>
      <c r="X1273" s="173"/>
      <c r="AC1273" s="156">
        <v>544</v>
      </c>
      <c r="AD1273" s="150">
        <f t="shared" si="191"/>
        <v>-1.8239999999999998</v>
      </c>
      <c r="AE1273" s="174">
        <f t="shared" si="192"/>
        <v>7.5590358786774225E-2</v>
      </c>
      <c r="AF1273" s="174">
        <f t="shared" si="193"/>
        <v>3.4076036119516297E-2</v>
      </c>
      <c r="AG1273" s="150">
        <f t="shared" si="198"/>
        <v>7.5590358786774225E-2</v>
      </c>
      <c r="AH1273" s="150" t="str">
        <f t="shared" si="199"/>
        <v/>
      </c>
      <c r="AI1273" s="150" t="str">
        <f t="shared" si="194"/>
        <v/>
      </c>
      <c r="AJ1273" s="173">
        <f t="shared" si="195"/>
        <v>0</v>
      </c>
      <c r="AK1273" s="173" t="str">
        <f t="shared" si="196"/>
        <v/>
      </c>
      <c r="AL1273" s="173" t="str">
        <f t="shared" si="197"/>
        <v/>
      </c>
      <c r="AM1273" s="173"/>
      <c r="AN1273" s="173"/>
      <c r="AO1273" s="173"/>
      <c r="AP1273" s="173"/>
      <c r="AQ1273" s="173"/>
      <c r="AR1273" s="173"/>
      <c r="AS1273" s="173"/>
      <c r="AT1273" s="153"/>
      <c r="AU1273" s="154"/>
      <c r="AV1273" s="153"/>
      <c r="AW1273" s="177"/>
      <c r="AX1273" s="178"/>
      <c r="AY1273" s="179"/>
      <c r="AZ1273" s="179"/>
      <c r="BA1273" s="180"/>
      <c r="BB1273" s="180"/>
      <c r="BC1273" s="155"/>
      <c r="BE1273" s="156">
        <v>521</v>
      </c>
      <c r="BF1273" s="181">
        <f t="shared" si="201"/>
        <v>3.3280000000000296</v>
      </c>
      <c r="BG1273" s="182">
        <f t="shared" si="202"/>
        <v>0.85309362598744354</v>
      </c>
      <c r="BH1273" s="183">
        <f t="shared" si="203"/>
        <v>6.5183779885980009E-4</v>
      </c>
      <c r="BI1273" s="184" t="str">
        <f t="shared" si="204"/>
        <v/>
      </c>
      <c r="BJ1273" s="184" t="str">
        <f t="shared" si="200"/>
        <v/>
      </c>
    </row>
    <row r="1274" spans="3:62" ht="20.100000000000001" customHeight="1" x14ac:dyDescent="0.25">
      <c r="C1274" s="12"/>
      <c r="E1274" s="141"/>
      <c r="F1274" s="141"/>
      <c r="P1274" s="156"/>
      <c r="R1274" s="174"/>
      <c r="S1274" s="174"/>
      <c r="W1274" s="175"/>
      <c r="X1274" s="173"/>
      <c r="AC1274" s="156">
        <v>545</v>
      </c>
      <c r="AD1274" s="150">
        <f t="shared" si="191"/>
        <v>-1.8199999999999998</v>
      </c>
      <c r="AE1274" s="174">
        <f t="shared" si="192"/>
        <v>7.6143273696207353E-2</v>
      </c>
      <c r="AF1274" s="174">
        <f t="shared" si="193"/>
        <v>3.4379502445890005E-2</v>
      </c>
      <c r="AG1274" s="150">
        <f t="shared" si="198"/>
        <v>7.6143273696207353E-2</v>
      </c>
      <c r="AH1274" s="150" t="str">
        <f t="shared" si="199"/>
        <v/>
      </c>
      <c r="AI1274" s="150" t="str">
        <f t="shared" si="194"/>
        <v/>
      </c>
      <c r="AJ1274" s="173">
        <f t="shared" si="195"/>
        <v>0</v>
      </c>
      <c r="AK1274" s="173" t="str">
        <f t="shared" si="196"/>
        <v/>
      </c>
      <c r="AL1274" s="173" t="str">
        <f t="shared" si="197"/>
        <v/>
      </c>
      <c r="AM1274" s="173"/>
      <c r="AN1274" s="173"/>
      <c r="AO1274" s="173"/>
      <c r="AP1274" s="173"/>
      <c r="AQ1274" s="173"/>
      <c r="AR1274" s="173"/>
      <c r="AS1274" s="173"/>
      <c r="AT1274" s="153"/>
      <c r="AU1274" s="154"/>
      <c r="AV1274" s="153"/>
      <c r="AW1274" s="177"/>
      <c r="AX1274" s="178"/>
      <c r="AY1274" s="179"/>
      <c r="AZ1274" s="179"/>
      <c r="BA1274" s="180"/>
      <c r="BB1274" s="180"/>
      <c r="BC1274" s="155"/>
      <c r="BE1274" s="156">
        <v>522</v>
      </c>
      <c r="BF1274" s="181">
        <f t="shared" si="201"/>
        <v>3.3344000000000298</v>
      </c>
      <c r="BG1274" s="182">
        <f t="shared" si="202"/>
        <v>0.85244178818858374</v>
      </c>
      <c r="BH1274" s="183">
        <f t="shared" si="203"/>
        <v>6.5288057275370015E-4</v>
      </c>
      <c r="BI1274" s="184" t="str">
        <f t="shared" si="204"/>
        <v/>
      </c>
      <c r="BJ1274" s="184" t="str">
        <f t="shared" si="200"/>
        <v/>
      </c>
    </row>
    <row r="1275" spans="3:62" ht="20.100000000000001" customHeight="1" x14ac:dyDescent="0.25">
      <c r="C1275" s="12"/>
      <c r="E1275" s="141"/>
      <c r="F1275" s="141"/>
      <c r="P1275" s="156"/>
      <c r="R1275" s="174"/>
      <c r="S1275" s="174"/>
      <c r="W1275" s="175"/>
      <c r="X1275" s="173"/>
      <c r="AC1275" s="156">
        <v>546</v>
      </c>
      <c r="AD1275" s="150">
        <f t="shared" si="191"/>
        <v>-1.8159999999999998</v>
      </c>
      <c r="AE1275" s="174">
        <f t="shared" si="192"/>
        <v>7.6699005775350174E-2</v>
      </c>
      <c r="AF1275" s="174">
        <f t="shared" si="193"/>
        <v>3.4685186065317328E-2</v>
      </c>
      <c r="AG1275" s="150">
        <f t="shared" si="198"/>
        <v>7.6699005775350174E-2</v>
      </c>
      <c r="AH1275" s="150" t="str">
        <f t="shared" si="199"/>
        <v/>
      </c>
      <c r="AI1275" s="150" t="str">
        <f t="shared" si="194"/>
        <v/>
      </c>
      <c r="AJ1275" s="173">
        <f t="shared" si="195"/>
        <v>0</v>
      </c>
      <c r="AK1275" s="173" t="str">
        <f t="shared" si="196"/>
        <v/>
      </c>
      <c r="AL1275" s="173" t="str">
        <f t="shared" si="197"/>
        <v/>
      </c>
      <c r="AM1275" s="173"/>
      <c r="AN1275" s="173"/>
      <c r="AO1275" s="173"/>
      <c r="AP1275" s="173"/>
      <c r="AQ1275" s="173"/>
      <c r="AR1275" s="173"/>
      <c r="AS1275" s="173"/>
      <c r="AT1275" s="153"/>
      <c r="AU1275" s="154"/>
      <c r="AV1275" s="153"/>
      <c r="AW1275" s="177"/>
      <c r="AX1275" s="178"/>
      <c r="AY1275" s="179"/>
      <c r="AZ1275" s="179"/>
      <c r="BA1275" s="180"/>
      <c r="BB1275" s="180"/>
      <c r="BC1275" s="155"/>
      <c r="BE1275" s="156">
        <v>523</v>
      </c>
      <c r="BF1275" s="181">
        <f t="shared" si="201"/>
        <v>3.34080000000003</v>
      </c>
      <c r="BG1275" s="182">
        <f t="shared" si="202"/>
        <v>0.85178890761583004</v>
      </c>
      <c r="BH1275" s="183">
        <f t="shared" si="203"/>
        <v>6.5391900366340572E-4</v>
      </c>
      <c r="BI1275" s="184" t="str">
        <f t="shared" si="204"/>
        <v/>
      </c>
      <c r="BJ1275" s="184" t="str">
        <f t="shared" si="200"/>
        <v/>
      </c>
    </row>
    <row r="1276" spans="3:62" ht="20.100000000000001" customHeight="1" x14ac:dyDescent="0.25">
      <c r="C1276" s="12"/>
      <c r="E1276" s="141"/>
      <c r="F1276" s="141"/>
      <c r="P1276" s="156"/>
      <c r="R1276" s="174"/>
      <c r="S1276" s="174"/>
      <c r="W1276" s="175"/>
      <c r="X1276" s="173"/>
      <c r="AC1276" s="156">
        <v>547</v>
      </c>
      <c r="AD1276" s="150">
        <f t="shared" si="191"/>
        <v>-1.8119999999999998</v>
      </c>
      <c r="AE1276" s="174">
        <f t="shared" si="192"/>
        <v>7.725755773715054E-2</v>
      </c>
      <c r="AF1276" s="174">
        <f t="shared" si="193"/>
        <v>3.4993098251941503E-2</v>
      </c>
      <c r="AG1276" s="150">
        <f t="shared" si="198"/>
        <v>7.725755773715054E-2</v>
      </c>
      <c r="AH1276" s="150" t="str">
        <f t="shared" si="199"/>
        <v/>
      </c>
      <c r="AI1276" s="150" t="str">
        <f t="shared" si="194"/>
        <v/>
      </c>
      <c r="AJ1276" s="173">
        <f t="shared" si="195"/>
        <v>0</v>
      </c>
      <c r="AK1276" s="173" t="str">
        <f t="shared" si="196"/>
        <v/>
      </c>
      <c r="AL1276" s="173" t="str">
        <f t="shared" si="197"/>
        <v/>
      </c>
      <c r="AM1276" s="173"/>
      <c r="AN1276" s="173"/>
      <c r="AO1276" s="173"/>
      <c r="AP1276" s="173"/>
      <c r="AQ1276" s="173"/>
      <c r="AR1276" s="173"/>
      <c r="AS1276" s="173"/>
      <c r="AT1276" s="153"/>
      <c r="AU1276" s="154"/>
      <c r="AV1276" s="153"/>
      <c r="AW1276" s="177"/>
      <c r="AX1276" s="178"/>
      <c r="AY1276" s="179"/>
      <c r="AZ1276" s="179"/>
      <c r="BA1276" s="180"/>
      <c r="BB1276" s="180"/>
      <c r="BC1276" s="155"/>
      <c r="BE1276" s="156">
        <v>524</v>
      </c>
      <c r="BF1276" s="181">
        <f t="shared" si="201"/>
        <v>3.3472000000000302</v>
      </c>
      <c r="BG1276" s="182">
        <f t="shared" si="202"/>
        <v>0.85113498861216663</v>
      </c>
      <c r="BH1276" s="183">
        <f t="shared" si="203"/>
        <v>6.5495308859830903E-4</v>
      </c>
      <c r="BI1276" s="184" t="str">
        <f t="shared" si="204"/>
        <v/>
      </c>
      <c r="BJ1276" s="184" t="str">
        <f t="shared" si="200"/>
        <v/>
      </c>
    </row>
    <row r="1277" spans="3:62" ht="20.100000000000001" customHeight="1" x14ac:dyDescent="0.25">
      <c r="C1277" s="12"/>
      <c r="E1277" s="141"/>
      <c r="F1277" s="141"/>
      <c r="P1277" s="156"/>
      <c r="R1277" s="174"/>
      <c r="S1277" s="174"/>
      <c r="W1277" s="175"/>
      <c r="X1277" s="173"/>
      <c r="AC1277" s="156">
        <v>548</v>
      </c>
      <c r="AD1277" s="150">
        <f t="shared" si="191"/>
        <v>-1.8079999999999998</v>
      </c>
      <c r="AE1277" s="174">
        <f t="shared" si="192"/>
        <v>7.7818932178488898E-2</v>
      </c>
      <c r="AF1277" s="174">
        <f t="shared" si="193"/>
        <v>3.5303250290525799E-2</v>
      </c>
      <c r="AG1277" s="150">
        <f t="shared" si="198"/>
        <v>7.7818932178488898E-2</v>
      </c>
      <c r="AH1277" s="150" t="str">
        <f t="shared" si="199"/>
        <v/>
      </c>
      <c r="AI1277" s="150" t="str">
        <f t="shared" si="194"/>
        <v/>
      </c>
      <c r="AJ1277" s="173">
        <f t="shared" si="195"/>
        <v>0</v>
      </c>
      <c r="AK1277" s="173" t="str">
        <f t="shared" si="196"/>
        <v/>
      </c>
      <c r="AL1277" s="173" t="str">
        <f t="shared" si="197"/>
        <v/>
      </c>
      <c r="AM1277" s="173"/>
      <c r="AN1277" s="173"/>
      <c r="AO1277" s="173"/>
      <c r="AP1277" s="173"/>
      <c r="AQ1277" s="173"/>
      <c r="AR1277" s="173"/>
      <c r="AS1277" s="173"/>
      <c r="AT1277" s="153"/>
      <c r="AU1277" s="154"/>
      <c r="AV1277" s="153"/>
      <c r="AW1277" s="177"/>
      <c r="AX1277" s="178"/>
      <c r="AY1277" s="179"/>
      <c r="AZ1277" s="179"/>
      <c r="BA1277" s="180"/>
      <c r="BB1277" s="180"/>
      <c r="BC1277" s="155"/>
      <c r="BE1277" s="156">
        <v>525</v>
      </c>
      <c r="BF1277" s="181">
        <f t="shared" si="201"/>
        <v>3.3536000000000303</v>
      </c>
      <c r="BG1277" s="182">
        <f t="shared" si="202"/>
        <v>0.85048003552356832</v>
      </c>
      <c r="BH1277" s="183">
        <f t="shared" si="203"/>
        <v>6.5598282465972879E-4</v>
      </c>
      <c r="BI1277" s="184" t="str">
        <f t="shared" si="204"/>
        <v/>
      </c>
      <c r="BJ1277" s="184" t="str">
        <f t="shared" si="200"/>
        <v/>
      </c>
    </row>
    <row r="1278" spans="3:62" ht="20.100000000000001" customHeight="1" x14ac:dyDescent="0.25">
      <c r="C1278" s="12"/>
      <c r="E1278" s="141"/>
      <c r="F1278" s="141"/>
      <c r="P1278" s="156"/>
      <c r="R1278" s="174"/>
      <c r="S1278" s="174"/>
      <c r="W1278" s="175"/>
      <c r="X1278" s="173"/>
      <c r="AC1278" s="156">
        <v>549</v>
      </c>
      <c r="AD1278" s="150">
        <f t="shared" si="191"/>
        <v>-1.8039999999999998</v>
      </c>
      <c r="AE1278" s="174">
        <f t="shared" si="192"/>
        <v>7.8383131579166238E-2</v>
      </c>
      <c r="AF1278" s="174">
        <f t="shared" si="193"/>
        <v>3.5615653475987115E-2</v>
      </c>
      <c r="AG1278" s="150">
        <f t="shared" si="198"/>
        <v>7.8383131579166238E-2</v>
      </c>
      <c r="AH1278" s="150" t="str">
        <f t="shared" si="199"/>
        <v/>
      </c>
      <c r="AI1278" s="150" t="str">
        <f t="shared" si="194"/>
        <v/>
      </c>
      <c r="AJ1278" s="173">
        <f t="shared" si="195"/>
        <v>0</v>
      </c>
      <c r="AK1278" s="173" t="str">
        <f t="shared" si="196"/>
        <v/>
      </c>
      <c r="AL1278" s="173" t="str">
        <f t="shared" si="197"/>
        <v/>
      </c>
      <c r="AM1278" s="173"/>
      <c r="AN1278" s="173"/>
      <c r="AO1278" s="173"/>
      <c r="AP1278" s="173"/>
      <c r="AQ1278" s="173"/>
      <c r="AR1278" s="173"/>
      <c r="AS1278" s="173"/>
      <c r="AT1278" s="153"/>
      <c r="AU1278" s="154"/>
      <c r="AV1278" s="153"/>
      <c r="AW1278" s="177"/>
      <c r="AX1278" s="178"/>
      <c r="AY1278" s="179"/>
      <c r="AZ1278" s="179"/>
      <c r="BA1278" s="180"/>
      <c r="BB1278" s="180"/>
      <c r="BC1278" s="155"/>
      <c r="BE1278" s="156">
        <v>526</v>
      </c>
      <c r="BF1278" s="181">
        <f t="shared" si="201"/>
        <v>3.3600000000000305</v>
      </c>
      <c r="BG1278" s="182">
        <f t="shared" si="202"/>
        <v>0.84982405269890859</v>
      </c>
      <c r="BH1278" s="183">
        <f t="shared" si="203"/>
        <v>6.5700820904046608E-4</v>
      </c>
      <c r="BI1278" s="184" t="str">
        <f t="shared" si="204"/>
        <v/>
      </c>
      <c r="BJ1278" s="184" t="str">
        <f t="shared" si="200"/>
        <v/>
      </c>
    </row>
    <row r="1279" spans="3:62" ht="20.100000000000001" customHeight="1" x14ac:dyDescent="0.25">
      <c r="C1279" s="12"/>
      <c r="E1279" s="141"/>
      <c r="F1279" s="141"/>
      <c r="P1279" s="156"/>
      <c r="R1279" s="174"/>
      <c r="S1279" s="174"/>
      <c r="W1279" s="175"/>
      <c r="X1279" s="173"/>
      <c r="AC1279" s="156">
        <v>550</v>
      </c>
      <c r="AD1279" s="150">
        <f t="shared" si="191"/>
        <v>-1.7999999999999998</v>
      </c>
      <c r="AE1279" s="174">
        <f t="shared" si="192"/>
        <v>7.8950158300894177E-2</v>
      </c>
      <c r="AF1279" s="174">
        <f t="shared" si="193"/>
        <v>3.593031911292581E-2</v>
      </c>
      <c r="AG1279" s="150">
        <f t="shared" si="198"/>
        <v>7.8950158300894177E-2</v>
      </c>
      <c r="AH1279" s="150" t="str">
        <f t="shared" si="199"/>
        <v/>
      </c>
      <c r="AI1279" s="150" t="str">
        <f t="shared" si="194"/>
        <v/>
      </c>
      <c r="AJ1279" s="173">
        <f t="shared" si="195"/>
        <v>0</v>
      </c>
      <c r="AK1279" s="173" t="str">
        <f t="shared" si="196"/>
        <v/>
      </c>
      <c r="AL1279" s="173" t="str">
        <f t="shared" si="197"/>
        <v/>
      </c>
      <c r="AM1279" s="173"/>
      <c r="AN1279" s="173"/>
      <c r="AO1279" s="173"/>
      <c r="AP1279" s="173"/>
      <c r="AQ1279" s="173"/>
      <c r="AR1279" s="173"/>
      <c r="AS1279" s="173"/>
      <c r="AT1279" s="153"/>
      <c r="AU1279" s="154"/>
      <c r="AV1279" s="153"/>
      <c r="AW1279" s="177"/>
      <c r="AX1279" s="178"/>
      <c r="AY1279" s="179"/>
      <c r="AZ1279" s="179"/>
      <c r="BA1279" s="180"/>
      <c r="BB1279" s="180"/>
      <c r="BC1279" s="155"/>
      <c r="BE1279" s="156">
        <v>527</v>
      </c>
      <c r="BF1279" s="181">
        <f t="shared" si="201"/>
        <v>3.3664000000000307</v>
      </c>
      <c r="BG1279" s="182">
        <f t="shared" si="202"/>
        <v>0.84916704448986813</v>
      </c>
      <c r="BH1279" s="183">
        <f t="shared" si="203"/>
        <v>6.5802923902458232E-4</v>
      </c>
      <c r="BI1279" s="184" t="str">
        <f t="shared" si="204"/>
        <v/>
      </c>
      <c r="BJ1279" s="184" t="str">
        <f t="shared" si="200"/>
        <v/>
      </c>
    </row>
    <row r="1280" spans="3:62" ht="20.100000000000001" customHeight="1" x14ac:dyDescent="0.25">
      <c r="C1280" s="12"/>
      <c r="E1280" s="141"/>
      <c r="F1280" s="141"/>
      <c r="P1280" s="156"/>
      <c r="R1280" s="174"/>
      <c r="S1280" s="174"/>
      <c r="W1280" s="175"/>
      <c r="X1280" s="173"/>
      <c r="AC1280" s="156">
        <v>551</v>
      </c>
      <c r="AD1280" s="150">
        <f t="shared" si="191"/>
        <v>-1.7959999999999998</v>
      </c>
      <c r="AE1280" s="174">
        <f t="shared" si="192"/>
        <v>7.9520014586287047E-2</v>
      </c>
      <c r="AF1280" s="174">
        <f t="shared" si="193"/>
        <v>3.6247258515151162E-2</v>
      </c>
      <c r="AG1280" s="150">
        <f t="shared" si="198"/>
        <v>7.9520014586287047E-2</v>
      </c>
      <c r="AH1280" s="150" t="str">
        <f t="shared" si="199"/>
        <v/>
      </c>
      <c r="AI1280" s="150" t="str">
        <f t="shared" si="194"/>
        <v/>
      </c>
      <c r="AJ1280" s="173">
        <f t="shared" si="195"/>
        <v>0</v>
      </c>
      <c r="AK1280" s="173" t="str">
        <f t="shared" si="196"/>
        <v/>
      </c>
      <c r="AL1280" s="173" t="str">
        <f t="shared" si="197"/>
        <v/>
      </c>
      <c r="AM1280" s="173"/>
      <c r="AN1280" s="173"/>
      <c r="AO1280" s="173"/>
      <c r="AP1280" s="173"/>
      <c r="AQ1280" s="173"/>
      <c r="AR1280" s="173"/>
      <c r="AS1280" s="173"/>
      <c r="AT1280" s="153"/>
      <c r="AU1280" s="154"/>
      <c r="AV1280" s="153"/>
      <c r="AW1280" s="177"/>
      <c r="AX1280" s="178"/>
      <c r="AY1280" s="179"/>
      <c r="AZ1280" s="179"/>
      <c r="BA1280" s="180"/>
      <c r="BB1280" s="180"/>
      <c r="BC1280" s="155"/>
      <c r="BE1280" s="156">
        <v>528</v>
      </c>
      <c r="BF1280" s="181">
        <f t="shared" si="201"/>
        <v>3.3728000000000309</v>
      </c>
      <c r="BG1280" s="182">
        <f t="shared" si="202"/>
        <v>0.84850901525084355</v>
      </c>
      <c r="BH1280" s="183">
        <f t="shared" si="203"/>
        <v>6.5904591198695517E-4</v>
      </c>
      <c r="BI1280" s="184" t="str">
        <f t="shared" si="204"/>
        <v/>
      </c>
      <c r="BJ1280" s="184" t="str">
        <f t="shared" si="200"/>
        <v/>
      </c>
    </row>
    <row r="1281" spans="3:62" ht="20.100000000000001" customHeight="1" x14ac:dyDescent="0.25">
      <c r="C1281" s="12"/>
      <c r="E1281" s="141"/>
      <c r="F1281" s="141"/>
      <c r="P1281" s="156"/>
      <c r="R1281" s="174"/>
      <c r="S1281" s="174"/>
      <c r="W1281" s="175"/>
      <c r="X1281" s="173"/>
      <c r="AC1281" s="156">
        <v>552</v>
      </c>
      <c r="AD1281" s="150">
        <f t="shared" si="191"/>
        <v>-1.7919999999999998</v>
      </c>
      <c r="AE1281" s="174">
        <f t="shared" si="192"/>
        <v>8.0092702557856207E-2</v>
      </c>
      <c r="AF1281" s="174">
        <f t="shared" si="193"/>
        <v>3.6566483005203057E-2</v>
      </c>
      <c r="AG1281" s="150">
        <f t="shared" si="198"/>
        <v>8.0092702557856207E-2</v>
      </c>
      <c r="AH1281" s="150" t="str">
        <f t="shared" si="199"/>
        <v/>
      </c>
      <c r="AI1281" s="150" t="str">
        <f t="shared" si="194"/>
        <v/>
      </c>
      <c r="AJ1281" s="173">
        <f t="shared" si="195"/>
        <v>0</v>
      </c>
      <c r="AK1281" s="173" t="str">
        <f t="shared" si="196"/>
        <v/>
      </c>
      <c r="AL1281" s="173" t="str">
        <f t="shared" si="197"/>
        <v/>
      </c>
      <c r="AM1281" s="173"/>
      <c r="AN1281" s="173"/>
      <c r="AO1281" s="173"/>
      <c r="AP1281" s="173"/>
      <c r="AQ1281" s="173"/>
      <c r="AR1281" s="173"/>
      <c r="AS1281" s="173"/>
      <c r="AT1281" s="153"/>
      <c r="AU1281" s="154"/>
      <c r="AV1281" s="153"/>
      <c r="AW1281" s="177"/>
      <c r="AX1281" s="178"/>
      <c r="AY1281" s="179"/>
      <c r="AZ1281" s="179"/>
      <c r="BA1281" s="180"/>
      <c r="BB1281" s="180"/>
      <c r="BC1281" s="155"/>
      <c r="BE1281" s="156">
        <v>529</v>
      </c>
      <c r="BF1281" s="181">
        <f t="shared" si="201"/>
        <v>3.3792000000000311</v>
      </c>
      <c r="BG1281" s="182">
        <f t="shared" si="202"/>
        <v>0.84784996933885659</v>
      </c>
      <c r="BH1281" s="183">
        <f t="shared" si="203"/>
        <v>6.6005822539205727E-4</v>
      </c>
      <c r="BI1281" s="184" t="str">
        <f t="shared" si="204"/>
        <v/>
      </c>
      <c r="BJ1281" s="184" t="str">
        <f t="shared" si="200"/>
        <v/>
      </c>
    </row>
    <row r="1282" spans="3:62" ht="20.100000000000001" customHeight="1" x14ac:dyDescent="0.25">
      <c r="C1282" s="12"/>
      <c r="E1282" s="141"/>
      <c r="F1282" s="141"/>
      <c r="P1282" s="156"/>
      <c r="R1282" s="174"/>
      <c r="S1282" s="174"/>
      <c r="W1282" s="175"/>
      <c r="X1282" s="173"/>
      <c r="AC1282" s="156">
        <v>553</v>
      </c>
      <c r="AD1282" s="150">
        <f t="shared" si="191"/>
        <v>-1.7879999999999998</v>
      </c>
      <c r="AE1282" s="174">
        <f t="shared" si="192"/>
        <v>8.0668224217007062E-2</v>
      </c>
      <c r="AF1282" s="174">
        <f t="shared" si="193"/>
        <v>3.6888003913869559E-2</v>
      </c>
      <c r="AG1282" s="150">
        <f t="shared" si="198"/>
        <v>8.0668224217007062E-2</v>
      </c>
      <c r="AH1282" s="150" t="str">
        <f t="shared" si="199"/>
        <v/>
      </c>
      <c r="AI1282" s="150" t="str">
        <f t="shared" si="194"/>
        <v/>
      </c>
      <c r="AJ1282" s="173">
        <f t="shared" si="195"/>
        <v>0</v>
      </c>
      <c r="AK1282" s="173" t="str">
        <f t="shared" si="196"/>
        <v/>
      </c>
      <c r="AL1282" s="173" t="str">
        <f t="shared" si="197"/>
        <v/>
      </c>
      <c r="AM1282" s="173"/>
      <c r="AN1282" s="173"/>
      <c r="AO1282" s="173"/>
      <c r="AP1282" s="173"/>
      <c r="AQ1282" s="173"/>
      <c r="AR1282" s="173"/>
      <c r="AS1282" s="173"/>
      <c r="AT1282" s="153"/>
      <c r="AU1282" s="154"/>
      <c r="AV1282" s="153"/>
      <c r="AW1282" s="177"/>
      <c r="AX1282" s="178"/>
      <c r="AY1282" s="179"/>
      <c r="AZ1282" s="179"/>
      <c r="BA1282" s="180"/>
      <c r="BB1282" s="180"/>
      <c r="BC1282" s="155"/>
      <c r="BE1282" s="156">
        <v>530</v>
      </c>
      <c r="BF1282" s="181">
        <f t="shared" si="201"/>
        <v>3.3856000000000313</v>
      </c>
      <c r="BG1282" s="182">
        <f t="shared" si="202"/>
        <v>0.84718991111346453</v>
      </c>
      <c r="BH1282" s="183">
        <f t="shared" si="203"/>
        <v>6.6106617679428936E-4</v>
      </c>
      <c r="BI1282" s="184" t="str">
        <f t="shared" si="204"/>
        <v/>
      </c>
      <c r="BJ1282" s="184" t="str">
        <f t="shared" si="200"/>
        <v/>
      </c>
    </row>
    <row r="1283" spans="3:62" ht="20.100000000000001" customHeight="1" x14ac:dyDescent="0.25">
      <c r="C1283" s="12"/>
      <c r="E1283" s="141"/>
      <c r="F1283" s="141"/>
      <c r="P1283" s="156"/>
      <c r="R1283" s="174"/>
      <c r="S1283" s="174"/>
      <c r="W1283" s="175"/>
      <c r="X1283" s="173"/>
      <c r="AC1283" s="156">
        <v>554</v>
      </c>
      <c r="AD1283" s="150">
        <f t="shared" si="191"/>
        <v>-1.7839999999999998</v>
      </c>
      <c r="AE1283" s="174">
        <f t="shared" si="192"/>
        <v>8.1246581443038091E-2</v>
      </c>
      <c r="AF1283" s="174">
        <f t="shared" si="193"/>
        <v>3.7211832579700434E-2</v>
      </c>
      <c r="AG1283" s="150">
        <f t="shared" si="198"/>
        <v>8.1246581443038091E-2</v>
      </c>
      <c r="AH1283" s="150" t="str">
        <f t="shared" si="199"/>
        <v/>
      </c>
      <c r="AI1283" s="150" t="str">
        <f t="shared" si="194"/>
        <v/>
      </c>
      <c r="AJ1283" s="173">
        <f t="shared" si="195"/>
        <v>0</v>
      </c>
      <c r="AK1283" s="173" t="str">
        <f t="shared" si="196"/>
        <v/>
      </c>
      <c r="AL1283" s="173" t="str">
        <f t="shared" si="197"/>
        <v/>
      </c>
      <c r="AM1283" s="173"/>
      <c r="AN1283" s="173"/>
      <c r="AO1283" s="173"/>
      <c r="AP1283" s="173"/>
      <c r="AQ1283" s="173"/>
      <c r="AR1283" s="173"/>
      <c r="AS1283" s="173"/>
      <c r="AT1283" s="153"/>
      <c r="AU1283" s="154"/>
      <c r="AV1283" s="153"/>
      <c r="AW1283" s="177"/>
      <c r="AX1283" s="178"/>
      <c r="AY1283" s="179"/>
      <c r="AZ1283" s="179"/>
      <c r="BA1283" s="180"/>
      <c r="BB1283" s="180"/>
      <c r="BC1283" s="155"/>
      <c r="BE1283" s="156">
        <v>531</v>
      </c>
      <c r="BF1283" s="181">
        <f t="shared" si="201"/>
        <v>3.3920000000000314</v>
      </c>
      <c r="BG1283" s="182">
        <f t="shared" si="202"/>
        <v>0.84652884493667024</v>
      </c>
      <c r="BH1283" s="183">
        <f t="shared" si="203"/>
        <v>6.6206976383753613E-4</v>
      </c>
      <c r="BI1283" s="184" t="str">
        <f t="shared" si="204"/>
        <v/>
      </c>
      <c r="BJ1283" s="184" t="str">
        <f t="shared" si="200"/>
        <v/>
      </c>
    </row>
    <row r="1284" spans="3:62" ht="20.100000000000001" customHeight="1" x14ac:dyDescent="0.25">
      <c r="C1284" s="12"/>
      <c r="E1284" s="141"/>
      <c r="F1284" s="141"/>
      <c r="P1284" s="156"/>
      <c r="R1284" s="174"/>
      <c r="S1284" s="174"/>
      <c r="W1284" s="175"/>
      <c r="X1284" s="173"/>
      <c r="AC1284" s="156">
        <v>555</v>
      </c>
      <c r="AD1284" s="150">
        <f t="shared" si="191"/>
        <v>-1.7799999999999998</v>
      </c>
      <c r="AE1284" s="174">
        <f t="shared" si="192"/>
        <v>8.1827775992142845E-2</v>
      </c>
      <c r="AF1284" s="174">
        <f t="shared" si="193"/>
        <v>3.7537980348516818E-2</v>
      </c>
      <c r="AG1284" s="150">
        <f t="shared" si="198"/>
        <v>8.1827775992142845E-2</v>
      </c>
      <c r="AH1284" s="150" t="str">
        <f t="shared" si="199"/>
        <v/>
      </c>
      <c r="AI1284" s="150" t="str">
        <f t="shared" si="194"/>
        <v/>
      </c>
      <c r="AJ1284" s="173">
        <f t="shared" si="195"/>
        <v>0</v>
      </c>
      <c r="AK1284" s="173" t="str">
        <f t="shared" si="196"/>
        <v/>
      </c>
      <c r="AL1284" s="173" t="str">
        <f t="shared" si="197"/>
        <v/>
      </c>
      <c r="AM1284" s="173"/>
      <c r="AN1284" s="173"/>
      <c r="AO1284" s="173"/>
      <c r="AP1284" s="173"/>
      <c r="AQ1284" s="173"/>
      <c r="AR1284" s="173"/>
      <c r="AS1284" s="173"/>
      <c r="AT1284" s="153"/>
      <c r="AU1284" s="154"/>
      <c r="AV1284" s="153"/>
      <c r="AW1284" s="177"/>
      <c r="AX1284" s="178"/>
      <c r="AY1284" s="179"/>
      <c r="AZ1284" s="179"/>
      <c r="BA1284" s="180"/>
      <c r="BB1284" s="180"/>
      <c r="BC1284" s="155"/>
      <c r="BE1284" s="156">
        <v>532</v>
      </c>
      <c r="BF1284" s="181">
        <f t="shared" si="201"/>
        <v>3.3984000000000316</v>
      </c>
      <c r="BG1284" s="182">
        <f t="shared" si="202"/>
        <v>0.84586677517283271</v>
      </c>
      <c r="BH1284" s="183">
        <f t="shared" si="203"/>
        <v>6.6306898425427807E-4</v>
      </c>
      <c r="BI1284" s="184" t="str">
        <f t="shared" si="204"/>
        <v/>
      </c>
      <c r="BJ1284" s="184" t="str">
        <f t="shared" si="200"/>
        <v/>
      </c>
    </row>
    <row r="1285" spans="3:62" ht="20.100000000000001" customHeight="1" x14ac:dyDescent="0.25">
      <c r="C1285" s="12"/>
      <c r="E1285" s="141"/>
      <c r="F1285" s="141"/>
      <c r="P1285" s="156"/>
      <c r="R1285" s="174"/>
      <c r="S1285" s="174"/>
      <c r="W1285" s="175"/>
      <c r="X1285" s="173"/>
      <c r="AC1285" s="156">
        <v>556</v>
      </c>
      <c r="AD1285" s="150">
        <f t="shared" si="191"/>
        <v>-1.7759999999999998</v>
      </c>
      <c r="AE1285" s="174">
        <f t="shared" si="192"/>
        <v>8.2411809496414523E-2</v>
      </c>
      <c r="AF1285" s="174">
        <f t="shared" si="193"/>
        <v>3.7866458572916685E-2</v>
      </c>
      <c r="AG1285" s="150">
        <f t="shared" si="198"/>
        <v>8.2411809496414523E-2</v>
      </c>
      <c r="AH1285" s="150" t="str">
        <f t="shared" si="199"/>
        <v/>
      </c>
      <c r="AI1285" s="150" t="str">
        <f t="shared" si="194"/>
        <v/>
      </c>
      <c r="AJ1285" s="173">
        <f t="shared" si="195"/>
        <v>0</v>
      </c>
      <c r="AK1285" s="173" t="str">
        <f t="shared" si="196"/>
        <v/>
      </c>
      <c r="AL1285" s="173" t="str">
        <f t="shared" si="197"/>
        <v/>
      </c>
      <c r="AM1285" s="173"/>
      <c r="AN1285" s="173"/>
      <c r="AO1285" s="173"/>
      <c r="AP1285" s="173"/>
      <c r="AQ1285" s="173"/>
      <c r="AR1285" s="173"/>
      <c r="AS1285" s="173"/>
      <c r="AT1285" s="153"/>
      <c r="AU1285" s="154"/>
      <c r="AV1285" s="153"/>
      <c r="AW1285" s="177"/>
      <c r="AX1285" s="178"/>
      <c r="AY1285" s="179"/>
      <c r="AZ1285" s="179"/>
      <c r="BA1285" s="180"/>
      <c r="BB1285" s="180"/>
      <c r="BC1285" s="155"/>
      <c r="BE1285" s="156">
        <v>533</v>
      </c>
      <c r="BF1285" s="181">
        <f t="shared" si="201"/>
        <v>3.4048000000000318</v>
      </c>
      <c r="BG1285" s="182">
        <f t="shared" si="202"/>
        <v>0.84520370618857843</v>
      </c>
      <c r="BH1285" s="183">
        <f t="shared" si="203"/>
        <v>6.6406383586481432E-4</v>
      </c>
      <c r="BI1285" s="184" t="str">
        <f t="shared" si="204"/>
        <v/>
      </c>
      <c r="BJ1285" s="184" t="str">
        <f t="shared" si="200"/>
        <v/>
      </c>
    </row>
    <row r="1286" spans="3:62" ht="20.100000000000001" customHeight="1" x14ac:dyDescent="0.25">
      <c r="C1286" s="12"/>
      <c r="E1286" s="141"/>
      <c r="F1286" s="141"/>
      <c r="P1286" s="156"/>
      <c r="R1286" s="174"/>
      <c r="S1286" s="174"/>
      <c r="W1286" s="175"/>
      <c r="X1286" s="173"/>
      <c r="AC1286" s="156">
        <v>557</v>
      </c>
      <c r="AD1286" s="150">
        <f t="shared" si="191"/>
        <v>-1.7719999999999998</v>
      </c>
      <c r="AE1286" s="174">
        <f t="shared" si="192"/>
        <v>8.299868346285344E-2</v>
      </c>
      <c r="AF1286" s="174">
        <f t="shared" si="193"/>
        <v>3.8197278611776603E-2</v>
      </c>
      <c r="AG1286" s="150">
        <f t="shared" si="198"/>
        <v>8.299868346285344E-2</v>
      </c>
      <c r="AH1286" s="150" t="str">
        <f t="shared" si="199"/>
        <v/>
      </c>
      <c r="AI1286" s="150" t="str">
        <f t="shared" si="194"/>
        <v/>
      </c>
      <c r="AJ1286" s="173">
        <f t="shared" si="195"/>
        <v>0</v>
      </c>
      <c r="AK1286" s="173" t="str">
        <f t="shared" si="196"/>
        <v/>
      </c>
      <c r="AL1286" s="173" t="str">
        <f t="shared" si="197"/>
        <v/>
      </c>
      <c r="AM1286" s="173"/>
      <c r="AN1286" s="173"/>
      <c r="AO1286" s="173"/>
      <c r="AP1286" s="173"/>
      <c r="AQ1286" s="173"/>
      <c r="AR1286" s="173"/>
      <c r="AS1286" s="173"/>
      <c r="AT1286" s="153"/>
      <c r="AU1286" s="154"/>
      <c r="AV1286" s="153"/>
      <c r="AW1286" s="177"/>
      <c r="AX1286" s="178"/>
      <c r="AY1286" s="179"/>
      <c r="AZ1286" s="179"/>
      <c r="BA1286" s="180"/>
      <c r="BB1286" s="180"/>
      <c r="BC1286" s="155"/>
      <c r="BE1286" s="156">
        <v>534</v>
      </c>
      <c r="BF1286" s="181">
        <f t="shared" si="201"/>
        <v>3.411200000000032</v>
      </c>
      <c r="BG1286" s="182">
        <f t="shared" si="202"/>
        <v>0.84453964235271362</v>
      </c>
      <c r="BH1286" s="183">
        <f t="shared" si="203"/>
        <v>6.6505431657781777E-4</v>
      </c>
      <c r="BI1286" s="184" t="str">
        <f t="shared" si="204"/>
        <v/>
      </c>
      <c r="BJ1286" s="184" t="str">
        <f t="shared" si="200"/>
        <v/>
      </c>
    </row>
    <row r="1287" spans="3:62" ht="20.100000000000001" customHeight="1" x14ac:dyDescent="0.25">
      <c r="C1287" s="12"/>
      <c r="E1287" s="141"/>
      <c r="F1287" s="141"/>
      <c r="P1287" s="156"/>
      <c r="R1287" s="174"/>
      <c r="S1287" s="174"/>
      <c r="W1287" s="175"/>
      <c r="X1287" s="173"/>
      <c r="AC1287" s="156">
        <v>558</v>
      </c>
      <c r="AD1287" s="150">
        <f t="shared" si="191"/>
        <v>-1.7679999999999998</v>
      </c>
      <c r="AE1287" s="174">
        <f t="shared" si="192"/>
        <v>8.3588399272377337E-2</v>
      </c>
      <c r="AF1287" s="174">
        <f t="shared" si="193"/>
        <v>3.8530451829749263E-2</v>
      </c>
      <c r="AG1287" s="150">
        <f t="shared" si="198"/>
        <v>8.3588399272377337E-2</v>
      </c>
      <c r="AH1287" s="150" t="str">
        <f t="shared" si="199"/>
        <v/>
      </c>
      <c r="AI1287" s="150" t="str">
        <f t="shared" si="194"/>
        <v/>
      </c>
      <c r="AJ1287" s="173">
        <f t="shared" si="195"/>
        <v>0</v>
      </c>
      <c r="AK1287" s="173" t="str">
        <f t="shared" si="196"/>
        <v/>
      </c>
      <c r="AL1287" s="173" t="str">
        <f t="shared" si="197"/>
        <v/>
      </c>
      <c r="AM1287" s="173"/>
      <c r="AN1287" s="173"/>
      <c r="AO1287" s="173"/>
      <c r="AP1287" s="173"/>
      <c r="AQ1287" s="173"/>
      <c r="AR1287" s="173"/>
      <c r="AS1287" s="173"/>
      <c r="AT1287" s="153"/>
      <c r="AU1287" s="154"/>
      <c r="AV1287" s="153"/>
      <c r="AW1287" s="177"/>
      <c r="AX1287" s="178"/>
      <c r="AY1287" s="179"/>
      <c r="AZ1287" s="179"/>
      <c r="BA1287" s="180"/>
      <c r="BB1287" s="180"/>
      <c r="BC1287" s="155"/>
      <c r="BE1287" s="156">
        <v>535</v>
      </c>
      <c r="BF1287" s="181">
        <f t="shared" si="201"/>
        <v>3.4176000000000322</v>
      </c>
      <c r="BG1287" s="182">
        <f t="shared" si="202"/>
        <v>0.8438745880361358</v>
      </c>
      <c r="BH1287" s="183">
        <f t="shared" si="203"/>
        <v>6.6604042438855871E-4</v>
      </c>
      <c r="BI1287" s="184" t="str">
        <f t="shared" si="204"/>
        <v/>
      </c>
      <c r="BJ1287" s="184" t="str">
        <f t="shared" si="200"/>
        <v/>
      </c>
    </row>
    <row r="1288" spans="3:62" ht="20.100000000000001" customHeight="1" x14ac:dyDescent="0.25">
      <c r="C1288" s="12"/>
      <c r="E1288" s="141"/>
      <c r="F1288" s="141"/>
      <c r="P1288" s="156"/>
      <c r="R1288" s="174"/>
      <c r="S1288" s="174"/>
      <c r="W1288" s="175"/>
      <c r="X1288" s="173"/>
      <c r="AC1288" s="156">
        <v>559</v>
      </c>
      <c r="AD1288" s="150">
        <f t="shared" si="191"/>
        <v>-1.7639999999999998</v>
      </c>
      <c r="AE1288" s="174">
        <f t="shared" si="192"/>
        <v>8.4180958178834878E-2</v>
      </c>
      <c r="AF1288" s="174">
        <f t="shared" si="193"/>
        <v>3.8865989596757237E-2</v>
      </c>
      <c r="AG1288" s="150">
        <f t="shared" si="198"/>
        <v>8.4180958178834878E-2</v>
      </c>
      <c r="AH1288" s="150" t="str">
        <f t="shared" si="199"/>
        <v/>
      </c>
      <c r="AI1288" s="150" t="str">
        <f t="shared" si="194"/>
        <v/>
      </c>
      <c r="AJ1288" s="173">
        <f t="shared" si="195"/>
        <v>0</v>
      </c>
      <c r="AK1288" s="173" t="str">
        <f t="shared" si="196"/>
        <v/>
      </c>
      <c r="AL1288" s="173" t="str">
        <f t="shared" si="197"/>
        <v/>
      </c>
      <c r="AM1288" s="173"/>
      <c r="AN1288" s="173"/>
      <c r="AO1288" s="173"/>
      <c r="AP1288" s="173"/>
      <c r="AQ1288" s="173"/>
      <c r="AR1288" s="173"/>
      <c r="AS1288" s="173"/>
      <c r="AT1288" s="153"/>
      <c r="AU1288" s="154"/>
      <c r="AV1288" s="153"/>
      <c r="AW1288" s="177"/>
      <c r="AX1288" s="178"/>
      <c r="AY1288" s="179"/>
      <c r="AZ1288" s="179"/>
      <c r="BA1288" s="180"/>
      <c r="BB1288" s="180"/>
      <c r="BC1288" s="155"/>
      <c r="BE1288" s="156">
        <v>536</v>
      </c>
      <c r="BF1288" s="181">
        <f t="shared" si="201"/>
        <v>3.4240000000000324</v>
      </c>
      <c r="BG1288" s="182">
        <f t="shared" si="202"/>
        <v>0.84320854761174724</v>
      </c>
      <c r="BH1288" s="183">
        <f t="shared" si="203"/>
        <v>6.6702215737979298E-4</v>
      </c>
      <c r="BI1288" s="184" t="str">
        <f t="shared" si="204"/>
        <v/>
      </c>
      <c r="BJ1288" s="184" t="str">
        <f t="shared" si="200"/>
        <v/>
      </c>
    </row>
    <row r="1289" spans="3:62" ht="20.100000000000001" customHeight="1" x14ac:dyDescent="0.25">
      <c r="C1289" s="12"/>
      <c r="E1289" s="141"/>
      <c r="F1289" s="141"/>
      <c r="P1289" s="156"/>
      <c r="R1289" s="174"/>
      <c r="S1289" s="174"/>
      <c r="W1289" s="175"/>
      <c r="X1289" s="173"/>
      <c r="AC1289" s="156">
        <v>560</v>
      </c>
      <c r="AD1289" s="150">
        <f t="shared" si="191"/>
        <v>-1.7599999999999998</v>
      </c>
      <c r="AE1289" s="174">
        <f t="shared" si="192"/>
        <v>8.4776361308022255E-2</v>
      </c>
      <c r="AF1289" s="174">
        <f t="shared" si="193"/>
        <v>3.9203903287482647E-2</v>
      </c>
      <c r="AG1289" s="150">
        <f t="shared" si="198"/>
        <v>8.4776361308022255E-2</v>
      </c>
      <c r="AH1289" s="150" t="str">
        <f t="shared" si="199"/>
        <v/>
      </c>
      <c r="AI1289" s="150" t="str">
        <f t="shared" si="194"/>
        <v/>
      </c>
      <c r="AJ1289" s="173">
        <f t="shared" si="195"/>
        <v>0</v>
      </c>
      <c r="AK1289" s="173" t="str">
        <f t="shared" si="196"/>
        <v/>
      </c>
      <c r="AL1289" s="173" t="str">
        <f t="shared" si="197"/>
        <v/>
      </c>
      <c r="AM1289" s="173"/>
      <c r="AN1289" s="173"/>
      <c r="AO1289" s="173"/>
      <c r="AP1289" s="173"/>
      <c r="AQ1289" s="173"/>
      <c r="AR1289" s="173"/>
      <c r="AS1289" s="173"/>
      <c r="AT1289" s="153"/>
      <c r="AU1289" s="154"/>
      <c r="AV1289" s="153"/>
      <c r="AW1289" s="177"/>
      <c r="AX1289" s="178"/>
      <c r="AY1289" s="179"/>
      <c r="AZ1289" s="179"/>
      <c r="BA1289" s="180"/>
      <c r="BB1289" s="180"/>
      <c r="BC1289" s="155"/>
      <c r="BE1289" s="156">
        <v>537</v>
      </c>
      <c r="BF1289" s="181">
        <f t="shared" si="201"/>
        <v>3.4304000000000325</v>
      </c>
      <c r="BG1289" s="182">
        <f t="shared" si="202"/>
        <v>0.84254152545436745</v>
      </c>
      <c r="BH1289" s="183">
        <f t="shared" si="203"/>
        <v>6.6799951371987465E-4</v>
      </c>
      <c r="BI1289" s="184" t="str">
        <f t="shared" si="204"/>
        <v/>
      </c>
      <c r="BJ1289" s="184" t="str">
        <f t="shared" si="200"/>
        <v/>
      </c>
    </row>
    <row r="1290" spans="3:62" ht="20.100000000000001" customHeight="1" x14ac:dyDescent="0.25">
      <c r="C1290" s="12"/>
      <c r="E1290" s="141"/>
      <c r="F1290" s="141"/>
      <c r="P1290" s="156"/>
      <c r="R1290" s="174"/>
      <c r="S1290" s="174"/>
      <c r="W1290" s="175"/>
      <c r="X1290" s="173"/>
      <c r="AC1290" s="156">
        <v>561</v>
      </c>
      <c r="AD1290" s="150">
        <f t="shared" si="191"/>
        <v>-1.7559999999999998</v>
      </c>
      <c r="AE1290" s="174">
        <f t="shared" si="192"/>
        <v>8.5374609656703196E-2</v>
      </c>
      <c r="AF1290" s="174">
        <f t="shared" si="193"/>
        <v>3.9544204280853187E-2</v>
      </c>
      <c r="AG1290" s="150">
        <f t="shared" si="198"/>
        <v>8.5374609656703196E-2</v>
      </c>
      <c r="AH1290" s="150" t="str">
        <f t="shared" si="199"/>
        <v/>
      </c>
      <c r="AI1290" s="150" t="str">
        <f t="shared" si="194"/>
        <v/>
      </c>
      <c r="AJ1290" s="173">
        <f t="shared" si="195"/>
        <v>0</v>
      </c>
      <c r="AK1290" s="173" t="str">
        <f t="shared" si="196"/>
        <v/>
      </c>
      <c r="AL1290" s="173" t="str">
        <f t="shared" si="197"/>
        <v/>
      </c>
      <c r="AM1290" s="173"/>
      <c r="AN1290" s="173"/>
      <c r="AO1290" s="173"/>
      <c r="AP1290" s="173"/>
      <c r="AQ1290" s="173"/>
      <c r="AR1290" s="173"/>
      <c r="AS1290" s="173"/>
      <c r="AT1290" s="153"/>
      <c r="AU1290" s="154"/>
      <c r="AV1290" s="153"/>
      <c r="AW1290" s="177"/>
      <c r="AX1290" s="178"/>
      <c r="AY1290" s="179"/>
      <c r="AZ1290" s="179"/>
      <c r="BA1290" s="180"/>
      <c r="BB1290" s="180"/>
      <c r="BC1290" s="155"/>
      <c r="BE1290" s="156">
        <v>538</v>
      </c>
      <c r="BF1290" s="181">
        <f t="shared" si="201"/>
        <v>3.4368000000000327</v>
      </c>
      <c r="BG1290" s="182">
        <f t="shared" si="202"/>
        <v>0.84187352594064757</v>
      </c>
      <c r="BH1290" s="183">
        <f t="shared" si="203"/>
        <v>6.6897249166375516E-4</v>
      </c>
      <c r="BI1290" s="184" t="str">
        <f t="shared" si="204"/>
        <v/>
      </c>
      <c r="BJ1290" s="184" t="str">
        <f t="shared" si="200"/>
        <v/>
      </c>
    </row>
    <row r="1291" spans="3:62" ht="20.100000000000001" customHeight="1" x14ac:dyDescent="0.25">
      <c r="C1291" s="12"/>
      <c r="E1291" s="141"/>
      <c r="F1291" s="141"/>
      <c r="P1291" s="156"/>
      <c r="R1291" s="174"/>
      <c r="S1291" s="174"/>
      <c r="W1291" s="175"/>
      <c r="X1291" s="173"/>
      <c r="AC1291" s="156">
        <v>562</v>
      </c>
      <c r="AD1291" s="150">
        <f t="shared" si="191"/>
        <v>-1.7519999999999998</v>
      </c>
      <c r="AE1291" s="174">
        <f t="shared" si="192"/>
        <v>8.5975704091632174E-2</v>
      </c>
      <c r="AF1291" s="174">
        <f t="shared" si="193"/>
        <v>3.9886903959523781E-2</v>
      </c>
      <c r="AG1291" s="150">
        <f t="shared" si="198"/>
        <v>8.5975704091632174E-2</v>
      </c>
      <c r="AH1291" s="150" t="str">
        <f t="shared" si="199"/>
        <v/>
      </c>
      <c r="AI1291" s="150" t="str">
        <f t="shared" si="194"/>
        <v/>
      </c>
      <c r="AJ1291" s="173">
        <f t="shared" si="195"/>
        <v>0</v>
      </c>
      <c r="AK1291" s="173" t="str">
        <f t="shared" si="196"/>
        <v/>
      </c>
      <c r="AL1291" s="173" t="str">
        <f t="shared" si="197"/>
        <v/>
      </c>
      <c r="AM1291" s="173"/>
      <c r="AN1291" s="173"/>
      <c r="AO1291" s="173"/>
      <c r="AP1291" s="173"/>
      <c r="AQ1291" s="173"/>
      <c r="AR1291" s="173"/>
      <c r="AS1291" s="173"/>
      <c r="AT1291" s="153"/>
      <c r="AU1291" s="154"/>
      <c r="AV1291" s="153"/>
      <c r="AW1291" s="177"/>
      <c r="AX1291" s="178"/>
      <c r="AY1291" s="179"/>
      <c r="AZ1291" s="179"/>
      <c r="BA1291" s="180"/>
      <c r="BB1291" s="180"/>
      <c r="BC1291" s="155"/>
      <c r="BE1291" s="156">
        <v>539</v>
      </c>
      <c r="BF1291" s="181">
        <f t="shared" si="201"/>
        <v>3.4432000000000329</v>
      </c>
      <c r="BG1291" s="182">
        <f t="shared" si="202"/>
        <v>0.84120455344898382</v>
      </c>
      <c r="BH1291" s="183">
        <f t="shared" si="203"/>
        <v>6.6994108955142906E-4</v>
      </c>
      <c r="BI1291" s="184" t="str">
        <f t="shared" si="204"/>
        <v/>
      </c>
      <c r="BJ1291" s="184" t="str">
        <f t="shared" si="200"/>
        <v/>
      </c>
    </row>
    <row r="1292" spans="3:62" ht="20.100000000000001" customHeight="1" x14ac:dyDescent="0.25">
      <c r="C1292" s="12"/>
      <c r="E1292" s="141"/>
      <c r="F1292" s="141"/>
      <c r="P1292" s="156"/>
      <c r="R1292" s="174"/>
      <c r="S1292" s="174"/>
      <c r="W1292" s="175"/>
      <c r="X1292" s="173"/>
      <c r="AC1292" s="156">
        <v>563</v>
      </c>
      <c r="AD1292" s="150">
        <f t="shared" si="191"/>
        <v>-1.7479999999999998</v>
      </c>
      <c r="AE1292" s="174">
        <f t="shared" si="192"/>
        <v>8.657964534858148E-2</v>
      </c>
      <c r="AF1292" s="174">
        <f t="shared" si="193"/>
        <v>4.0232013709354801E-2</v>
      </c>
      <c r="AG1292" s="150">
        <f t="shared" si="198"/>
        <v>8.657964534858148E-2</v>
      </c>
      <c r="AH1292" s="150" t="str">
        <f t="shared" si="199"/>
        <v/>
      </c>
      <c r="AI1292" s="150" t="str">
        <f t="shared" si="194"/>
        <v/>
      </c>
      <c r="AJ1292" s="173">
        <f t="shared" si="195"/>
        <v>0</v>
      </c>
      <c r="AK1292" s="173" t="str">
        <f t="shared" si="196"/>
        <v/>
      </c>
      <c r="AL1292" s="173" t="str">
        <f t="shared" si="197"/>
        <v/>
      </c>
      <c r="AM1292" s="173"/>
      <c r="AN1292" s="173"/>
      <c r="AO1292" s="173"/>
      <c r="AP1292" s="173"/>
      <c r="AQ1292" s="173"/>
      <c r="AR1292" s="173"/>
      <c r="AS1292" s="173"/>
      <c r="AT1292" s="153"/>
      <c r="AU1292" s="154"/>
      <c r="AV1292" s="153"/>
      <c r="AW1292" s="177"/>
      <c r="AX1292" s="178"/>
      <c r="AY1292" s="179"/>
      <c r="AZ1292" s="179"/>
      <c r="BA1292" s="180"/>
      <c r="BB1292" s="180"/>
      <c r="BC1292" s="155"/>
      <c r="BE1292" s="156">
        <v>540</v>
      </c>
      <c r="BF1292" s="181">
        <f t="shared" si="201"/>
        <v>3.4496000000000331</v>
      </c>
      <c r="BG1292" s="182">
        <f t="shared" si="202"/>
        <v>0.84053461235943239</v>
      </c>
      <c r="BH1292" s="183">
        <f t="shared" si="203"/>
        <v>6.7090530580782293E-4</v>
      </c>
      <c r="BI1292" s="184" t="str">
        <f t="shared" si="204"/>
        <v/>
      </c>
      <c r="BJ1292" s="184" t="str">
        <f t="shared" si="200"/>
        <v/>
      </c>
    </row>
    <row r="1293" spans="3:62" ht="20.100000000000001" customHeight="1" x14ac:dyDescent="0.25">
      <c r="C1293" s="12"/>
      <c r="E1293" s="141"/>
      <c r="F1293" s="141"/>
      <c r="P1293" s="156"/>
      <c r="R1293" s="174"/>
      <c r="S1293" s="174"/>
      <c r="W1293" s="175"/>
      <c r="X1293" s="173"/>
      <c r="AC1293" s="156">
        <v>564</v>
      </c>
      <c r="AD1293" s="150">
        <f t="shared" si="191"/>
        <v>-1.7439999999999998</v>
      </c>
      <c r="AE1293" s="174">
        <f t="shared" si="192"/>
        <v>8.7186434031371593E-2</v>
      </c>
      <c r="AF1293" s="174">
        <f t="shared" si="193"/>
        <v>4.0579544918886129E-2</v>
      </c>
      <c r="AG1293" s="150">
        <f t="shared" si="198"/>
        <v>8.7186434031371593E-2</v>
      </c>
      <c r="AH1293" s="150" t="str">
        <f t="shared" si="199"/>
        <v/>
      </c>
      <c r="AI1293" s="150" t="str">
        <f t="shared" si="194"/>
        <v/>
      </c>
      <c r="AJ1293" s="173">
        <f t="shared" si="195"/>
        <v>0</v>
      </c>
      <c r="AK1293" s="173" t="str">
        <f t="shared" si="196"/>
        <v/>
      </c>
      <c r="AL1293" s="173" t="str">
        <f t="shared" si="197"/>
        <v/>
      </c>
      <c r="AM1293" s="173"/>
      <c r="AN1293" s="173"/>
      <c r="AO1293" s="173"/>
      <c r="AP1293" s="173"/>
      <c r="AQ1293" s="173"/>
      <c r="AR1293" s="173"/>
      <c r="AS1293" s="173"/>
      <c r="AT1293" s="153"/>
      <c r="AU1293" s="154"/>
      <c r="AV1293" s="153"/>
      <c r="AW1293" s="177"/>
      <c r="AX1293" s="178"/>
      <c r="AY1293" s="179"/>
      <c r="AZ1293" s="179"/>
      <c r="BA1293" s="180"/>
      <c r="BB1293" s="180"/>
      <c r="BC1293" s="155"/>
      <c r="BE1293" s="156">
        <v>541</v>
      </c>
      <c r="BF1293" s="181">
        <f t="shared" si="201"/>
        <v>3.4560000000000333</v>
      </c>
      <c r="BG1293" s="182">
        <f t="shared" si="202"/>
        <v>0.83986370705362456</v>
      </c>
      <c r="BH1293" s="183">
        <f t="shared" si="203"/>
        <v>6.718651389416852E-4</v>
      </c>
      <c r="BI1293" s="184" t="str">
        <f t="shared" si="204"/>
        <v/>
      </c>
      <c r="BJ1293" s="184" t="str">
        <f t="shared" si="200"/>
        <v/>
      </c>
    </row>
    <row r="1294" spans="3:62" ht="20.100000000000001" customHeight="1" x14ac:dyDescent="0.25">
      <c r="C1294" s="12"/>
      <c r="E1294" s="141"/>
      <c r="F1294" s="141"/>
      <c r="P1294" s="156"/>
      <c r="R1294" s="174"/>
      <c r="S1294" s="174"/>
      <c r="W1294" s="175"/>
      <c r="X1294" s="173"/>
      <c r="AC1294" s="156">
        <v>565</v>
      </c>
      <c r="AD1294" s="150">
        <f t="shared" si="191"/>
        <v>-1.7399999999999998</v>
      </c>
      <c r="AE1294" s="174">
        <f t="shared" si="192"/>
        <v>8.7796070610905663E-2</v>
      </c>
      <c r="AF1294" s="174">
        <f t="shared" si="193"/>
        <v>4.0929508978807365E-2</v>
      </c>
      <c r="AG1294" s="150">
        <f t="shared" si="198"/>
        <v>8.7796070610905663E-2</v>
      </c>
      <c r="AH1294" s="150" t="str">
        <f t="shared" si="199"/>
        <v/>
      </c>
      <c r="AI1294" s="150" t="str">
        <f t="shared" si="194"/>
        <v/>
      </c>
      <c r="AJ1294" s="173">
        <f t="shared" si="195"/>
        <v>0</v>
      </c>
      <c r="AK1294" s="173" t="str">
        <f t="shared" si="196"/>
        <v/>
      </c>
      <c r="AL1294" s="173" t="str">
        <f t="shared" si="197"/>
        <v/>
      </c>
      <c r="AM1294" s="173"/>
      <c r="AN1294" s="173"/>
      <c r="AO1294" s="173"/>
      <c r="AP1294" s="173"/>
      <c r="AQ1294" s="173"/>
      <c r="AR1294" s="173"/>
      <c r="AS1294" s="173"/>
      <c r="AT1294" s="153"/>
      <c r="AU1294" s="154"/>
      <c r="AV1294" s="153"/>
      <c r="AW1294" s="177"/>
      <c r="AX1294" s="178"/>
      <c r="AY1294" s="179"/>
      <c r="AZ1294" s="179"/>
      <c r="BA1294" s="180"/>
      <c r="BB1294" s="180"/>
      <c r="BC1294" s="155"/>
      <c r="BE1294" s="156">
        <v>542</v>
      </c>
      <c r="BF1294" s="181">
        <f t="shared" si="201"/>
        <v>3.4624000000000335</v>
      </c>
      <c r="BG1294" s="182">
        <f t="shared" si="202"/>
        <v>0.83919184191468288</v>
      </c>
      <c r="BH1294" s="183">
        <f t="shared" si="203"/>
        <v>6.7282058754725149E-4</v>
      </c>
      <c r="BI1294" s="184" t="str">
        <f t="shared" si="204"/>
        <v/>
      </c>
      <c r="BJ1294" s="184" t="str">
        <f t="shared" si="200"/>
        <v/>
      </c>
    </row>
    <row r="1295" spans="3:62" ht="20.100000000000001" customHeight="1" x14ac:dyDescent="0.25">
      <c r="C1295" s="12"/>
      <c r="E1295" s="141"/>
      <c r="F1295" s="141"/>
      <c r="P1295" s="156"/>
      <c r="R1295" s="174"/>
      <c r="S1295" s="174"/>
      <c r="W1295" s="175"/>
      <c r="X1295" s="173"/>
      <c r="AC1295" s="156">
        <v>566</v>
      </c>
      <c r="AD1295" s="150">
        <f t="shared" si="191"/>
        <v>-1.7359999999999998</v>
      </c>
      <c r="AE1295" s="174">
        <f t="shared" si="192"/>
        <v>8.8408555424207613E-2</v>
      </c>
      <c r="AF1295" s="174">
        <f t="shared" si="193"/>
        <v>4.1281917281424371E-2</v>
      </c>
      <c r="AG1295" s="150">
        <f t="shared" si="198"/>
        <v>8.8408555424207613E-2</v>
      </c>
      <c r="AH1295" s="150" t="str">
        <f t="shared" si="199"/>
        <v/>
      </c>
      <c r="AI1295" s="150" t="str">
        <f t="shared" si="194"/>
        <v/>
      </c>
      <c r="AJ1295" s="173">
        <f t="shared" si="195"/>
        <v>0</v>
      </c>
      <c r="AK1295" s="173" t="str">
        <f t="shared" si="196"/>
        <v/>
      </c>
      <c r="AL1295" s="173" t="str">
        <f t="shared" si="197"/>
        <v/>
      </c>
      <c r="AM1295" s="173"/>
      <c r="AN1295" s="173"/>
      <c r="AO1295" s="173"/>
      <c r="AP1295" s="173"/>
      <c r="AQ1295" s="173"/>
      <c r="AR1295" s="173"/>
      <c r="AS1295" s="173"/>
      <c r="AT1295" s="153"/>
      <c r="AU1295" s="154"/>
      <c r="AV1295" s="153"/>
      <c r="AW1295" s="177"/>
      <c r="AX1295" s="178"/>
      <c r="AY1295" s="179"/>
      <c r="AZ1295" s="179"/>
      <c r="BA1295" s="180"/>
      <c r="BB1295" s="180"/>
      <c r="BC1295" s="155"/>
      <c r="BE1295" s="156">
        <v>543</v>
      </c>
      <c r="BF1295" s="181">
        <f t="shared" si="201"/>
        <v>3.4688000000000336</v>
      </c>
      <c r="BG1295" s="182">
        <f t="shared" si="202"/>
        <v>0.83851902132713563</v>
      </c>
      <c r="BH1295" s="183">
        <f t="shared" si="203"/>
        <v>6.7377165030046982E-4</v>
      </c>
      <c r="BI1295" s="184" t="str">
        <f t="shared" si="204"/>
        <v/>
      </c>
      <c r="BJ1295" s="184" t="str">
        <f t="shared" si="200"/>
        <v/>
      </c>
    </row>
    <row r="1296" spans="3:62" ht="20.100000000000001" customHeight="1" x14ac:dyDescent="0.25">
      <c r="C1296" s="12"/>
      <c r="E1296" s="141"/>
      <c r="F1296" s="141"/>
      <c r="P1296" s="156"/>
      <c r="R1296" s="174"/>
      <c r="S1296" s="174"/>
      <c r="W1296" s="175"/>
      <c r="X1296" s="173"/>
      <c r="AC1296" s="156">
        <v>567</v>
      </c>
      <c r="AD1296" s="150">
        <f t="shared" si="191"/>
        <v>-1.7319999999999998</v>
      </c>
      <c r="AE1296" s="174">
        <f t="shared" si="192"/>
        <v>8.9023888673464391E-2</v>
      </c>
      <c r="AF1296" s="174">
        <f t="shared" si="193"/>
        <v>4.1636781220121676E-2</v>
      </c>
      <c r="AG1296" s="150">
        <f t="shared" si="198"/>
        <v>8.9023888673464391E-2</v>
      </c>
      <c r="AH1296" s="150" t="str">
        <f t="shared" si="199"/>
        <v/>
      </c>
      <c r="AI1296" s="150" t="str">
        <f t="shared" si="194"/>
        <v/>
      </c>
      <c r="AJ1296" s="173">
        <f t="shared" si="195"/>
        <v>0</v>
      </c>
      <c r="AK1296" s="173" t="str">
        <f t="shared" si="196"/>
        <v/>
      </c>
      <c r="AL1296" s="173" t="str">
        <f t="shared" si="197"/>
        <v/>
      </c>
      <c r="AM1296" s="173"/>
      <c r="AN1296" s="173"/>
      <c r="AO1296" s="173"/>
      <c r="AP1296" s="173"/>
      <c r="AQ1296" s="173"/>
      <c r="AR1296" s="173"/>
      <c r="AS1296" s="173"/>
      <c r="AT1296" s="153"/>
      <c r="AU1296" s="154"/>
      <c r="AV1296" s="153"/>
      <c r="AW1296" s="177"/>
      <c r="AX1296" s="178"/>
      <c r="AY1296" s="179"/>
      <c r="AZ1296" s="179"/>
      <c r="BA1296" s="180"/>
      <c r="BB1296" s="180"/>
      <c r="BC1296" s="155"/>
      <c r="BE1296" s="156">
        <v>544</v>
      </c>
      <c r="BF1296" s="181">
        <f t="shared" si="201"/>
        <v>3.4752000000000338</v>
      </c>
      <c r="BG1296" s="182">
        <f t="shared" si="202"/>
        <v>0.83784524967683516</v>
      </c>
      <c r="BH1296" s="183">
        <f t="shared" si="203"/>
        <v>6.7471832596222026E-4</v>
      </c>
      <c r="BI1296" s="184" t="str">
        <f t="shared" si="204"/>
        <v/>
      </c>
      <c r="BJ1296" s="184" t="str">
        <f t="shared" si="200"/>
        <v/>
      </c>
    </row>
    <row r="1297" spans="3:62" ht="20.100000000000001" customHeight="1" x14ac:dyDescent="0.25">
      <c r="C1297" s="12"/>
      <c r="E1297" s="141"/>
      <c r="F1297" s="141"/>
      <c r="P1297" s="156"/>
      <c r="R1297" s="174"/>
      <c r="S1297" s="174"/>
      <c r="W1297" s="175"/>
      <c r="X1297" s="173"/>
      <c r="AC1297" s="156">
        <v>568</v>
      </c>
      <c r="AD1297" s="150">
        <f t="shared" si="191"/>
        <v>-1.7279999999999998</v>
      </c>
      <c r="AE1297" s="174">
        <f t="shared" si="192"/>
        <v>8.9642070425072398E-2</v>
      </c>
      <c r="AF1297" s="174">
        <f t="shared" si="193"/>
        <v>4.1994112188821313E-2</v>
      </c>
      <c r="AG1297" s="150">
        <f t="shared" si="198"/>
        <v>8.9642070425072398E-2</v>
      </c>
      <c r="AH1297" s="150" t="str">
        <f t="shared" si="199"/>
        <v/>
      </c>
      <c r="AI1297" s="150" t="str">
        <f t="shared" si="194"/>
        <v/>
      </c>
      <c r="AJ1297" s="173">
        <f t="shared" si="195"/>
        <v>0</v>
      </c>
      <c r="AK1297" s="173" t="str">
        <f t="shared" si="196"/>
        <v/>
      </c>
      <c r="AL1297" s="173" t="str">
        <f t="shared" si="197"/>
        <v/>
      </c>
      <c r="AM1297" s="173"/>
      <c r="AN1297" s="173"/>
      <c r="AO1297" s="173"/>
      <c r="AP1297" s="173"/>
      <c r="AQ1297" s="173"/>
      <c r="AR1297" s="173"/>
      <c r="AS1297" s="173"/>
      <c r="AT1297" s="153"/>
      <c r="AU1297" s="154"/>
      <c r="AV1297" s="153"/>
      <c r="AW1297" s="177"/>
      <c r="AX1297" s="178"/>
      <c r="AY1297" s="179"/>
      <c r="AZ1297" s="179"/>
      <c r="BA1297" s="180"/>
      <c r="BB1297" s="180"/>
      <c r="BC1297" s="155"/>
      <c r="BE1297" s="156">
        <v>545</v>
      </c>
      <c r="BF1297" s="181">
        <f t="shared" si="201"/>
        <v>3.481600000000034</v>
      </c>
      <c r="BG1297" s="182">
        <f t="shared" si="202"/>
        <v>0.83717053135087294</v>
      </c>
      <c r="BH1297" s="183">
        <f t="shared" si="203"/>
        <v>6.7566061337342997E-4</v>
      </c>
      <c r="BI1297" s="184" t="str">
        <f t="shared" si="204"/>
        <v/>
      </c>
      <c r="BJ1297" s="184" t="str">
        <f t="shared" si="200"/>
        <v/>
      </c>
    </row>
    <row r="1298" spans="3:62" ht="20.100000000000001" customHeight="1" x14ac:dyDescent="0.25">
      <c r="C1298" s="12"/>
      <c r="E1298" s="141"/>
      <c r="F1298" s="141"/>
      <c r="P1298" s="156"/>
      <c r="R1298" s="174"/>
      <c r="S1298" s="174"/>
      <c r="W1298" s="175"/>
      <c r="X1298" s="173"/>
      <c r="AC1298" s="156">
        <v>569</v>
      </c>
      <c r="AD1298" s="150">
        <f t="shared" si="191"/>
        <v>-1.7239999999999998</v>
      </c>
      <c r="AE1298" s="174">
        <f t="shared" si="192"/>
        <v>9.0263100608688085E-2</v>
      </c>
      <c r="AF1298" s="174">
        <f t="shared" si="193"/>
        <v>4.2353921581437699E-2</v>
      </c>
      <c r="AG1298" s="150">
        <f t="shared" si="198"/>
        <v>9.0263100608688085E-2</v>
      </c>
      <c r="AH1298" s="150" t="str">
        <f t="shared" si="199"/>
        <v/>
      </c>
      <c r="AI1298" s="150" t="str">
        <f t="shared" si="194"/>
        <v/>
      </c>
      <c r="AJ1298" s="173">
        <f t="shared" si="195"/>
        <v>0</v>
      </c>
      <c r="AK1298" s="173" t="str">
        <f t="shared" si="196"/>
        <v/>
      </c>
      <c r="AL1298" s="173" t="str">
        <f t="shared" si="197"/>
        <v/>
      </c>
      <c r="AM1298" s="173"/>
      <c r="AN1298" s="173"/>
      <c r="AO1298" s="173"/>
      <c r="AP1298" s="173"/>
      <c r="AQ1298" s="173"/>
      <c r="AR1298" s="173"/>
      <c r="AS1298" s="173"/>
      <c r="AT1298" s="153"/>
      <c r="AU1298" s="154"/>
      <c r="AV1298" s="153"/>
      <c r="AW1298" s="177"/>
      <c r="AX1298" s="178"/>
      <c r="AY1298" s="179"/>
      <c r="AZ1298" s="179"/>
      <c r="BA1298" s="180"/>
      <c r="BB1298" s="180"/>
      <c r="BC1298" s="155"/>
      <c r="BE1298" s="156">
        <v>546</v>
      </c>
      <c r="BF1298" s="181">
        <f t="shared" si="201"/>
        <v>3.4880000000000342</v>
      </c>
      <c r="BG1298" s="182">
        <f t="shared" si="202"/>
        <v>0.83649487073749951</v>
      </c>
      <c r="BH1298" s="183">
        <f t="shared" si="203"/>
        <v>6.7659851146018024E-4</v>
      </c>
      <c r="BI1298" s="184" t="str">
        <f t="shared" si="204"/>
        <v/>
      </c>
      <c r="BJ1298" s="184" t="str">
        <f t="shared" si="200"/>
        <v/>
      </c>
    </row>
    <row r="1299" spans="3:62" ht="20.100000000000001" customHeight="1" x14ac:dyDescent="0.25">
      <c r="C1299" s="12"/>
      <c r="E1299" s="141"/>
      <c r="F1299" s="141"/>
      <c r="P1299" s="156"/>
      <c r="R1299" s="174"/>
      <c r="S1299" s="174"/>
      <c r="W1299" s="175"/>
      <c r="X1299" s="173"/>
      <c r="AC1299" s="156">
        <v>570</v>
      </c>
      <c r="AD1299" s="150">
        <f t="shared" si="191"/>
        <v>-1.7199999999999998</v>
      </c>
      <c r="AE1299" s="174">
        <f t="shared" si="192"/>
        <v>9.0886979016282898E-2</v>
      </c>
      <c r="AF1299" s="174">
        <f t="shared" si="193"/>
        <v>4.2716220791328946E-2</v>
      </c>
      <c r="AG1299" s="150">
        <f t="shared" si="198"/>
        <v>9.0886979016282898E-2</v>
      </c>
      <c r="AH1299" s="150" t="str">
        <f t="shared" si="199"/>
        <v/>
      </c>
      <c r="AI1299" s="150" t="str">
        <f t="shared" si="194"/>
        <v/>
      </c>
      <c r="AJ1299" s="173">
        <f t="shared" si="195"/>
        <v>0</v>
      </c>
      <c r="AK1299" s="173" t="str">
        <f t="shared" si="196"/>
        <v/>
      </c>
      <c r="AL1299" s="173" t="str">
        <f t="shared" si="197"/>
        <v/>
      </c>
      <c r="AM1299" s="173"/>
      <c r="AN1299" s="173"/>
      <c r="AO1299" s="173"/>
      <c r="AP1299" s="173"/>
      <c r="AQ1299" s="173"/>
      <c r="AR1299" s="173"/>
      <c r="AS1299" s="173"/>
      <c r="AT1299" s="153"/>
      <c r="AU1299" s="154"/>
      <c r="AV1299" s="153"/>
      <c r="AW1299" s="177"/>
      <c r="AX1299" s="178"/>
      <c r="AY1299" s="179"/>
      <c r="AZ1299" s="179"/>
      <c r="BA1299" s="180"/>
      <c r="BB1299" s="180"/>
      <c r="BC1299" s="155"/>
      <c r="BE1299" s="156">
        <v>547</v>
      </c>
      <c r="BF1299" s="181">
        <f t="shared" si="201"/>
        <v>3.4944000000000344</v>
      </c>
      <c r="BG1299" s="182">
        <f t="shared" si="202"/>
        <v>0.83581827222603933</v>
      </c>
      <c r="BH1299" s="183">
        <f t="shared" si="203"/>
        <v>6.7753201922771122E-4</v>
      </c>
      <c r="BI1299" s="184" t="str">
        <f t="shared" si="204"/>
        <v/>
      </c>
      <c r="BJ1299" s="184" t="str">
        <f t="shared" si="200"/>
        <v/>
      </c>
    </row>
    <row r="1300" spans="3:62" ht="20.100000000000001" customHeight="1" x14ac:dyDescent="0.25">
      <c r="C1300" s="12"/>
      <c r="E1300" s="141"/>
      <c r="F1300" s="141"/>
      <c r="P1300" s="156"/>
      <c r="R1300" s="174"/>
      <c r="S1300" s="174"/>
      <c r="W1300" s="175"/>
      <c r="X1300" s="173"/>
      <c r="AC1300" s="156">
        <v>571</v>
      </c>
      <c r="AD1300" s="150">
        <f t="shared" si="191"/>
        <v>-1.7159999999999997</v>
      </c>
      <c r="AE1300" s="174">
        <f t="shared" si="192"/>
        <v>9.1513705301202827E-2</v>
      </c>
      <c r="AF1300" s="174">
        <f t="shared" si="193"/>
        <v>4.3081021210743968E-2</v>
      </c>
      <c r="AG1300" s="150">
        <f t="shared" si="198"/>
        <v>9.1513705301202827E-2</v>
      </c>
      <c r="AH1300" s="150" t="str">
        <f t="shared" si="199"/>
        <v/>
      </c>
      <c r="AI1300" s="150" t="str">
        <f t="shared" si="194"/>
        <v/>
      </c>
      <c r="AJ1300" s="173">
        <f t="shared" si="195"/>
        <v>0</v>
      </c>
      <c r="AK1300" s="173" t="str">
        <f t="shared" si="196"/>
        <v/>
      </c>
      <c r="AL1300" s="173" t="str">
        <f t="shared" si="197"/>
        <v/>
      </c>
      <c r="AM1300" s="173"/>
      <c r="AN1300" s="173"/>
      <c r="AO1300" s="173"/>
      <c r="AP1300" s="173"/>
      <c r="AQ1300" s="173"/>
      <c r="AR1300" s="173"/>
      <c r="AS1300" s="173"/>
      <c r="AT1300" s="153"/>
      <c r="AU1300" s="154"/>
      <c r="AV1300" s="153"/>
      <c r="AW1300" s="177"/>
      <c r="AX1300" s="178"/>
      <c r="AY1300" s="179"/>
      <c r="AZ1300" s="179"/>
      <c r="BA1300" s="180"/>
      <c r="BB1300" s="180"/>
      <c r="BC1300" s="155"/>
      <c r="BE1300" s="156">
        <v>548</v>
      </c>
      <c r="BF1300" s="181">
        <f t="shared" si="201"/>
        <v>3.5008000000000346</v>
      </c>
      <c r="BG1300" s="182">
        <f t="shared" si="202"/>
        <v>0.83514074020681162</v>
      </c>
      <c r="BH1300" s="183">
        <f t="shared" si="203"/>
        <v>6.7846113576397471E-4</v>
      </c>
      <c r="BI1300" s="184" t="str">
        <f t="shared" si="204"/>
        <v/>
      </c>
      <c r="BJ1300" s="184" t="str">
        <f t="shared" si="200"/>
        <v/>
      </c>
    </row>
    <row r="1301" spans="3:62" ht="20.100000000000001" customHeight="1" x14ac:dyDescent="0.25">
      <c r="C1301" s="12"/>
      <c r="E1301" s="141"/>
      <c r="F1301" s="141"/>
      <c r="P1301" s="156"/>
      <c r="R1301" s="174"/>
      <c r="S1301" s="174"/>
      <c r="W1301" s="175"/>
      <c r="X1301" s="173"/>
      <c r="AC1301" s="156">
        <v>572</v>
      </c>
      <c r="AD1301" s="150">
        <f t="shared" si="191"/>
        <v>-1.7119999999999997</v>
      </c>
      <c r="AE1301" s="174">
        <f t="shared" si="192"/>
        <v>9.2143278977232526E-2</v>
      </c>
      <c r="AF1301" s="174">
        <f t="shared" si="193"/>
        <v>4.344833423026629E-2</v>
      </c>
      <c r="AG1301" s="150">
        <f t="shared" si="198"/>
        <v>9.2143278977232526E-2</v>
      </c>
      <c r="AH1301" s="150" t="str">
        <f t="shared" si="199"/>
        <v/>
      </c>
      <c r="AI1301" s="150" t="str">
        <f t="shared" si="194"/>
        <v/>
      </c>
      <c r="AJ1301" s="173">
        <f t="shared" si="195"/>
        <v>0</v>
      </c>
      <c r="AK1301" s="173" t="str">
        <f t="shared" si="196"/>
        <v/>
      </c>
      <c r="AL1301" s="173" t="str">
        <f t="shared" si="197"/>
        <v/>
      </c>
      <c r="AM1301" s="173"/>
      <c r="AN1301" s="173"/>
      <c r="AO1301" s="173"/>
      <c r="AP1301" s="173"/>
      <c r="AQ1301" s="173"/>
      <c r="AR1301" s="173"/>
      <c r="AS1301" s="173"/>
      <c r="AT1301" s="153"/>
      <c r="AU1301" s="154"/>
      <c r="AV1301" s="153"/>
      <c r="AW1301" s="177"/>
      <c r="AX1301" s="178"/>
      <c r="AY1301" s="179"/>
      <c r="AZ1301" s="179"/>
      <c r="BA1301" s="180"/>
      <c r="BB1301" s="180"/>
      <c r="BC1301" s="155"/>
      <c r="BE1301" s="156">
        <v>549</v>
      </c>
      <c r="BF1301" s="181">
        <f t="shared" si="201"/>
        <v>3.5072000000000347</v>
      </c>
      <c r="BG1301" s="182">
        <f t="shared" si="202"/>
        <v>0.83446227907104764</v>
      </c>
      <c r="BH1301" s="183">
        <f t="shared" si="203"/>
        <v>6.7938586023652547E-4</v>
      </c>
      <c r="BI1301" s="184" t="str">
        <f t="shared" si="204"/>
        <v/>
      </c>
      <c r="BJ1301" s="184" t="str">
        <f t="shared" si="200"/>
        <v/>
      </c>
    </row>
    <row r="1302" spans="3:62" ht="20.100000000000001" customHeight="1" x14ac:dyDescent="0.25">
      <c r="C1302" s="12"/>
      <c r="E1302" s="141"/>
      <c r="F1302" s="141"/>
      <c r="P1302" s="156"/>
      <c r="R1302" s="174"/>
      <c r="S1302" s="174"/>
      <c r="W1302" s="175"/>
      <c r="X1302" s="173"/>
      <c r="AC1302" s="156">
        <v>573</v>
      </c>
      <c r="AD1302" s="150">
        <f t="shared" si="191"/>
        <v>-1.7079999999999997</v>
      </c>
      <c r="AE1302" s="174">
        <f t="shared" si="192"/>
        <v>9.2775699417664198E-2</v>
      </c>
      <c r="AF1302" s="174">
        <f t="shared" si="193"/>
        <v>4.3818171238253989E-2</v>
      </c>
      <c r="AG1302" s="150">
        <f t="shared" si="198"/>
        <v>9.2775699417664198E-2</v>
      </c>
      <c r="AH1302" s="150" t="str">
        <f t="shared" si="199"/>
        <v/>
      </c>
      <c r="AI1302" s="150" t="str">
        <f t="shared" si="194"/>
        <v/>
      </c>
      <c r="AJ1302" s="173">
        <f t="shared" si="195"/>
        <v>0</v>
      </c>
      <c r="AK1302" s="173" t="str">
        <f t="shared" si="196"/>
        <v/>
      </c>
      <c r="AL1302" s="173" t="str">
        <f t="shared" si="197"/>
        <v/>
      </c>
      <c r="AM1302" s="173"/>
      <c r="AN1302" s="173"/>
      <c r="AO1302" s="173"/>
      <c r="AP1302" s="173"/>
      <c r="AQ1302" s="173"/>
      <c r="AR1302" s="173"/>
      <c r="AS1302" s="173"/>
      <c r="AT1302" s="153"/>
      <c r="AU1302" s="154"/>
      <c r="AV1302" s="153"/>
      <c r="AW1302" s="177"/>
      <c r="AX1302" s="178"/>
      <c r="AY1302" s="179"/>
      <c r="AZ1302" s="179"/>
      <c r="BA1302" s="180"/>
      <c r="BB1302" s="180"/>
      <c r="BC1302" s="155"/>
      <c r="BE1302" s="156">
        <v>550</v>
      </c>
      <c r="BF1302" s="181">
        <f t="shared" si="201"/>
        <v>3.5136000000000349</v>
      </c>
      <c r="BG1302" s="182">
        <f t="shared" si="202"/>
        <v>0.83378289321081112</v>
      </c>
      <c r="BH1302" s="183">
        <f t="shared" si="203"/>
        <v>6.803061918940756E-4</v>
      </c>
      <c r="BI1302" s="184" t="str">
        <f t="shared" si="204"/>
        <v/>
      </c>
      <c r="BJ1302" s="184" t="str">
        <f t="shared" si="200"/>
        <v/>
      </c>
    </row>
    <row r="1303" spans="3:62" ht="20.100000000000001" customHeight="1" x14ac:dyDescent="0.25">
      <c r="C1303" s="12"/>
      <c r="E1303" s="141"/>
      <c r="F1303" s="141"/>
      <c r="P1303" s="156"/>
      <c r="R1303" s="174"/>
      <c r="S1303" s="174"/>
      <c r="W1303" s="175"/>
      <c r="X1303" s="173"/>
      <c r="AC1303" s="156">
        <v>574</v>
      </c>
      <c r="AD1303" s="150">
        <f t="shared" si="191"/>
        <v>-1.7039999999999997</v>
      </c>
      <c r="AE1303" s="174">
        <f t="shared" si="192"/>
        <v>9.3410965854371211E-2</v>
      </c>
      <c r="AF1303" s="174">
        <f t="shared" si="193"/>
        <v>4.4190543620275628E-2</v>
      </c>
      <c r="AG1303" s="150">
        <f t="shared" si="198"/>
        <v>9.3410965854371211E-2</v>
      </c>
      <c r="AH1303" s="150" t="str">
        <f t="shared" si="199"/>
        <v/>
      </c>
      <c r="AI1303" s="150" t="str">
        <f t="shared" si="194"/>
        <v/>
      </c>
      <c r="AJ1303" s="173">
        <f t="shared" si="195"/>
        <v>0</v>
      </c>
      <c r="AK1303" s="173" t="str">
        <f t="shared" si="196"/>
        <v/>
      </c>
      <c r="AL1303" s="173" t="str">
        <f t="shared" si="197"/>
        <v/>
      </c>
      <c r="AM1303" s="173"/>
      <c r="AN1303" s="173"/>
      <c r="AO1303" s="173"/>
      <c r="AP1303" s="173"/>
      <c r="AQ1303" s="173"/>
      <c r="AR1303" s="173"/>
      <c r="AS1303" s="173"/>
      <c r="AT1303" s="153"/>
      <c r="AU1303" s="154"/>
      <c r="AV1303" s="153"/>
      <c r="AW1303" s="177"/>
      <c r="AX1303" s="178"/>
      <c r="AY1303" s="179"/>
      <c r="AZ1303" s="179"/>
      <c r="BA1303" s="180"/>
      <c r="BB1303" s="180"/>
      <c r="BC1303" s="155"/>
      <c r="BE1303" s="156">
        <v>551</v>
      </c>
      <c r="BF1303" s="181">
        <f t="shared" si="201"/>
        <v>3.5200000000000351</v>
      </c>
      <c r="BG1303" s="182">
        <f t="shared" si="202"/>
        <v>0.83310258701891704</v>
      </c>
      <c r="BH1303" s="183">
        <f t="shared" si="203"/>
        <v>6.812221300647181E-4</v>
      </c>
      <c r="BI1303" s="184" t="str">
        <f t="shared" si="204"/>
        <v/>
      </c>
      <c r="BJ1303" s="184" t="str">
        <f t="shared" si="200"/>
        <v/>
      </c>
    </row>
    <row r="1304" spans="3:62" ht="20.100000000000001" customHeight="1" x14ac:dyDescent="0.25">
      <c r="C1304" s="12"/>
      <c r="E1304" s="141"/>
      <c r="F1304" s="141"/>
      <c r="P1304" s="156"/>
      <c r="R1304" s="174"/>
      <c r="S1304" s="174"/>
      <c r="W1304" s="175"/>
      <c r="X1304" s="173"/>
      <c r="AC1304" s="156">
        <v>575</v>
      </c>
      <c r="AD1304" s="150">
        <f t="shared" si="191"/>
        <v>-1.6999999999999997</v>
      </c>
      <c r="AE1304" s="174">
        <f t="shared" si="192"/>
        <v>9.4049077376886975E-2</v>
      </c>
      <c r="AF1304" s="174">
        <f t="shared" si="193"/>
        <v>4.4565462758543076E-2</v>
      </c>
      <c r="AG1304" s="150">
        <f t="shared" si="198"/>
        <v>9.4049077376886975E-2</v>
      </c>
      <c r="AH1304" s="150" t="str">
        <f t="shared" si="199"/>
        <v/>
      </c>
      <c r="AI1304" s="150" t="str">
        <f t="shared" si="194"/>
        <v/>
      </c>
      <c r="AJ1304" s="173">
        <f t="shared" si="195"/>
        <v>0</v>
      </c>
      <c r="AK1304" s="173" t="str">
        <f t="shared" si="196"/>
        <v/>
      </c>
      <c r="AL1304" s="173" t="str">
        <f t="shared" si="197"/>
        <v/>
      </c>
      <c r="AM1304" s="173"/>
      <c r="AN1304" s="173"/>
      <c r="AO1304" s="173"/>
      <c r="AP1304" s="173"/>
      <c r="AQ1304" s="173"/>
      <c r="AR1304" s="173"/>
      <c r="AS1304" s="173"/>
      <c r="AT1304" s="153"/>
      <c r="AU1304" s="154"/>
      <c r="AV1304" s="153"/>
      <c r="AW1304" s="177"/>
      <c r="AX1304" s="178"/>
      <c r="AY1304" s="179"/>
      <c r="AZ1304" s="179"/>
      <c r="BA1304" s="180"/>
      <c r="BB1304" s="180"/>
      <c r="BC1304" s="155"/>
      <c r="BE1304" s="156">
        <v>552</v>
      </c>
      <c r="BF1304" s="181">
        <f t="shared" si="201"/>
        <v>3.5264000000000353</v>
      </c>
      <c r="BG1304" s="182">
        <f t="shared" si="202"/>
        <v>0.83242136488885232</v>
      </c>
      <c r="BH1304" s="183">
        <f t="shared" si="203"/>
        <v>6.8213367415603798E-4</v>
      </c>
      <c r="BI1304" s="184" t="str">
        <f t="shared" si="204"/>
        <v/>
      </c>
      <c r="BJ1304" s="184" t="str">
        <f t="shared" si="200"/>
        <v/>
      </c>
    </row>
    <row r="1305" spans="3:62" ht="20.100000000000001" customHeight="1" x14ac:dyDescent="0.25">
      <c r="C1305" s="12"/>
      <c r="E1305" s="141"/>
      <c r="F1305" s="141"/>
      <c r="P1305" s="156"/>
      <c r="R1305" s="174"/>
      <c r="S1305" s="174"/>
      <c r="W1305" s="175"/>
      <c r="X1305" s="173"/>
      <c r="AC1305" s="156">
        <v>576</v>
      </c>
      <c r="AD1305" s="150">
        <f t="shared" ref="AD1305:AD1368" si="205">AD$723+(AC1305*AD$726)</f>
        <v>-1.6959999999999997</v>
      </c>
      <c r="AE1305" s="174">
        <f t="shared" ref="AE1305:AE1368" si="206">_xlfn.NORM.DIST(AD1305,AD$720,AD$721,0)</f>
        <v>9.4690032931488616E-2</v>
      </c>
      <c r="AF1305" s="174">
        <f t="shared" ref="AF1305:AF1368" si="207">_xlfn.NORM.DIST(AD1305,AD$720,AD$721,1)</f>
        <v>4.4942940031339911E-2</v>
      </c>
      <c r="AG1305" s="150">
        <f t="shared" si="198"/>
        <v>9.4690032931488616E-2</v>
      </c>
      <c r="AH1305" s="150" t="str">
        <f t="shared" si="199"/>
        <v/>
      </c>
      <c r="AI1305" s="150" t="str">
        <f t="shared" ref="AI1305:AI1368" si="208">IF(AE1305=MAX(AE$729:AE$2729),AE1305,"")</f>
        <v/>
      </c>
      <c r="AJ1305" s="173">
        <f t="shared" ref="AJ1305:AJ1368" si="209">_xlfn.NORM.DIST(AC1305,AH$721,AH$722,0)</f>
        <v>0</v>
      </c>
      <c r="AK1305" s="173" t="str">
        <f t="shared" ref="AK1305:AK1368" si="210">IF(AJ1305=MAX(AJ$729:AJ$2729),AE1305,"")</f>
        <v/>
      </c>
      <c r="AL1305" s="173" t="str">
        <f t="shared" ref="AL1305:AL1368" si="211">IF(AK1305=MIN(AK$729:AK$2729),AK1305,"")</f>
        <v/>
      </c>
      <c r="AM1305" s="173"/>
      <c r="AN1305" s="173"/>
      <c r="AO1305" s="173"/>
      <c r="AP1305" s="173"/>
      <c r="AQ1305" s="173"/>
      <c r="AR1305" s="173"/>
      <c r="AS1305" s="173"/>
      <c r="AT1305" s="153"/>
      <c r="AU1305" s="154"/>
      <c r="AV1305" s="153"/>
      <c r="AW1305" s="177"/>
      <c r="AX1305" s="178"/>
      <c r="AY1305" s="179"/>
      <c r="AZ1305" s="179"/>
      <c r="BA1305" s="180"/>
      <c r="BB1305" s="180"/>
      <c r="BC1305" s="155"/>
      <c r="BE1305" s="156">
        <v>553</v>
      </c>
      <c r="BF1305" s="181">
        <f t="shared" si="201"/>
        <v>3.5328000000000355</v>
      </c>
      <c r="BG1305" s="182">
        <f t="shared" si="202"/>
        <v>0.83173923121469628</v>
      </c>
      <c r="BH1305" s="183">
        <f t="shared" si="203"/>
        <v>6.8304082365455709E-4</v>
      </c>
      <c r="BI1305" s="184" t="str">
        <f t="shared" si="204"/>
        <v/>
      </c>
      <c r="BJ1305" s="184" t="str">
        <f t="shared" si="200"/>
        <v/>
      </c>
    </row>
    <row r="1306" spans="3:62" ht="20.100000000000001" customHeight="1" x14ac:dyDescent="0.25">
      <c r="C1306" s="12"/>
      <c r="E1306" s="141"/>
      <c r="F1306" s="141"/>
      <c r="P1306" s="156"/>
      <c r="R1306" s="174"/>
      <c r="S1306" s="174"/>
      <c r="W1306" s="175"/>
      <c r="X1306" s="173"/>
      <c r="AC1306" s="156">
        <v>577</v>
      </c>
      <c r="AD1306" s="150">
        <f t="shared" si="205"/>
        <v>-1.6920000000000002</v>
      </c>
      <c r="AE1306" s="174">
        <f t="shared" si="206"/>
        <v>9.5333831320286069E-2</v>
      </c>
      <c r="AF1306" s="174">
        <f t="shared" si="207"/>
        <v>4.532298681244696E-2</v>
      </c>
      <c r="AG1306" s="150">
        <f t="shared" ref="AG1306:AG1369" si="212">IF(OR(AF1306&lt;$AH$725,AF1306&gt;$AH$726),AE1306,"")</f>
        <v>9.5333831320286069E-2</v>
      </c>
      <c r="AH1306" s="150" t="str">
        <f t="shared" ref="AH1306:AH1369" si="213">IF(AND(AF1306&gt;$AH$725,AF1306&lt;$AH$726),AE1306,"")</f>
        <v/>
      </c>
      <c r="AI1306" s="150" t="str">
        <f t="shared" si="208"/>
        <v/>
      </c>
      <c r="AJ1306" s="173">
        <f t="shared" si="209"/>
        <v>0</v>
      </c>
      <c r="AK1306" s="173" t="str">
        <f t="shared" si="210"/>
        <v/>
      </c>
      <c r="AL1306" s="173" t="str">
        <f t="shared" si="211"/>
        <v/>
      </c>
      <c r="AM1306" s="173"/>
      <c r="AN1306" s="173"/>
      <c r="AO1306" s="173"/>
      <c r="AP1306" s="173"/>
      <c r="AQ1306" s="173"/>
      <c r="AR1306" s="173"/>
      <c r="AS1306" s="173"/>
      <c r="AT1306" s="153"/>
      <c r="AU1306" s="154"/>
      <c r="AV1306" s="153"/>
      <c r="AW1306" s="177"/>
      <c r="AX1306" s="178"/>
      <c r="AY1306" s="179"/>
      <c r="AZ1306" s="179"/>
      <c r="BA1306" s="180"/>
      <c r="BB1306" s="180"/>
      <c r="BC1306" s="155"/>
      <c r="BE1306" s="156">
        <v>554</v>
      </c>
      <c r="BF1306" s="181">
        <f t="shared" si="201"/>
        <v>3.5392000000000357</v>
      </c>
      <c r="BG1306" s="182">
        <f t="shared" si="202"/>
        <v>0.83105619039104173</v>
      </c>
      <c r="BH1306" s="183">
        <f t="shared" si="203"/>
        <v>6.8394357812484596E-4</v>
      </c>
      <c r="BI1306" s="184" t="str">
        <f t="shared" si="204"/>
        <v/>
      </c>
      <c r="BJ1306" s="184" t="str">
        <f t="shared" si="200"/>
        <v/>
      </c>
    </row>
    <row r="1307" spans="3:62" ht="20.100000000000001" customHeight="1" x14ac:dyDescent="0.25">
      <c r="C1307" s="12"/>
      <c r="E1307" s="141"/>
      <c r="F1307" s="141"/>
      <c r="P1307" s="156"/>
      <c r="R1307" s="174"/>
      <c r="S1307" s="174"/>
      <c r="W1307" s="175"/>
      <c r="X1307" s="173"/>
      <c r="AC1307" s="156">
        <v>578</v>
      </c>
      <c r="AD1307" s="150">
        <f t="shared" si="205"/>
        <v>-1.6880000000000002</v>
      </c>
      <c r="AE1307" s="174">
        <f t="shared" si="206"/>
        <v>9.5980471200316692E-2</v>
      </c>
      <c r="AF1307" s="174">
        <f t="shared" si="207"/>
        <v>4.5705614470563628E-2</v>
      </c>
      <c r="AG1307" s="150">
        <f t="shared" si="212"/>
        <v>9.5980471200316692E-2</v>
      </c>
      <c r="AH1307" s="150" t="str">
        <f t="shared" si="213"/>
        <v/>
      </c>
      <c r="AI1307" s="150" t="str">
        <f t="shared" si="208"/>
        <v/>
      </c>
      <c r="AJ1307" s="173">
        <f t="shared" si="209"/>
        <v>0</v>
      </c>
      <c r="AK1307" s="173" t="str">
        <f t="shared" si="210"/>
        <v/>
      </c>
      <c r="AL1307" s="173" t="str">
        <f t="shared" si="211"/>
        <v/>
      </c>
      <c r="AM1307" s="173"/>
      <c r="AN1307" s="173"/>
      <c r="AO1307" s="173"/>
      <c r="AP1307" s="173"/>
      <c r="AQ1307" s="173"/>
      <c r="AR1307" s="173"/>
      <c r="AS1307" s="173"/>
      <c r="AT1307" s="153"/>
      <c r="AU1307" s="154"/>
      <c r="AV1307" s="153"/>
      <c r="AW1307" s="177"/>
      <c r="AX1307" s="178"/>
      <c r="AY1307" s="179"/>
      <c r="AZ1307" s="179"/>
      <c r="BA1307" s="180"/>
      <c r="BB1307" s="180"/>
      <c r="BC1307" s="155"/>
      <c r="BE1307" s="156">
        <v>555</v>
      </c>
      <c r="BF1307" s="181">
        <f t="shared" si="201"/>
        <v>3.5456000000000358</v>
      </c>
      <c r="BG1307" s="182">
        <f t="shared" si="202"/>
        <v>0.83037224681291688</v>
      </c>
      <c r="BH1307" s="183">
        <f t="shared" si="203"/>
        <v>6.8484193721030096E-4</v>
      </c>
      <c r="BI1307" s="184" t="str">
        <f t="shared" si="204"/>
        <v/>
      </c>
      <c r="BJ1307" s="184" t="str">
        <f t="shared" si="200"/>
        <v/>
      </c>
    </row>
    <row r="1308" spans="3:62" ht="20.100000000000001" customHeight="1" x14ac:dyDescent="0.25">
      <c r="C1308" s="12"/>
      <c r="E1308" s="141"/>
      <c r="F1308" s="141"/>
      <c r="P1308" s="156"/>
      <c r="R1308" s="174"/>
      <c r="S1308" s="174"/>
      <c r="W1308" s="175"/>
      <c r="X1308" s="173"/>
      <c r="AC1308" s="156">
        <v>579</v>
      </c>
      <c r="AD1308" s="150">
        <f t="shared" si="205"/>
        <v>-1.6840000000000002</v>
      </c>
      <c r="AE1308" s="174">
        <f t="shared" si="206"/>
        <v>9.6629951082644813E-2</v>
      </c>
      <c r="AF1308" s="174">
        <f t="shared" si="207"/>
        <v>4.6090834368725755E-2</v>
      </c>
      <c r="AG1308" s="150">
        <f t="shared" si="212"/>
        <v>9.6629951082644813E-2</v>
      </c>
      <c r="AH1308" s="150" t="str">
        <f t="shared" si="213"/>
        <v/>
      </c>
      <c r="AI1308" s="150" t="str">
        <f t="shared" si="208"/>
        <v/>
      </c>
      <c r="AJ1308" s="173">
        <f t="shared" si="209"/>
        <v>0</v>
      </c>
      <c r="AK1308" s="173" t="str">
        <f t="shared" si="210"/>
        <v/>
      </c>
      <c r="AL1308" s="173" t="str">
        <f t="shared" si="211"/>
        <v/>
      </c>
      <c r="AM1308" s="173"/>
      <c r="AN1308" s="173"/>
      <c r="AO1308" s="173"/>
      <c r="AP1308" s="173"/>
      <c r="AQ1308" s="173"/>
      <c r="AR1308" s="173"/>
      <c r="AS1308" s="173"/>
      <c r="AT1308" s="153"/>
      <c r="AU1308" s="154"/>
      <c r="AV1308" s="153"/>
      <c r="AW1308" s="177"/>
      <c r="AX1308" s="178"/>
      <c r="AY1308" s="179"/>
      <c r="AZ1308" s="179"/>
      <c r="BA1308" s="180"/>
      <c r="BB1308" s="180"/>
      <c r="BC1308" s="155"/>
      <c r="BE1308" s="156">
        <v>556</v>
      </c>
      <c r="BF1308" s="181">
        <f t="shared" si="201"/>
        <v>3.552000000000036</v>
      </c>
      <c r="BG1308" s="182">
        <f t="shared" si="202"/>
        <v>0.82968740487570658</v>
      </c>
      <c r="BH1308" s="183">
        <f t="shared" si="203"/>
        <v>6.8573590063047973E-4</v>
      </c>
      <c r="BI1308" s="184" t="str">
        <f t="shared" si="204"/>
        <v/>
      </c>
      <c r="BJ1308" s="184" t="str">
        <f t="shared" si="200"/>
        <v/>
      </c>
    </row>
    <row r="1309" spans="3:62" ht="20.100000000000001" customHeight="1" x14ac:dyDescent="0.25">
      <c r="C1309" s="12"/>
      <c r="E1309" s="141"/>
      <c r="F1309" s="141"/>
      <c r="P1309" s="156"/>
      <c r="R1309" s="174"/>
      <c r="S1309" s="174"/>
      <c r="W1309" s="175"/>
      <c r="X1309" s="173"/>
      <c r="AC1309" s="156">
        <v>580</v>
      </c>
      <c r="AD1309" s="150">
        <f t="shared" si="205"/>
        <v>-1.6800000000000002</v>
      </c>
      <c r="AE1309" s="174">
        <f t="shared" si="206"/>
        <v>9.7282269331467469E-2</v>
      </c>
      <c r="AF1309" s="174">
        <f t="shared" si="207"/>
        <v>4.6478657863720019E-2</v>
      </c>
      <c r="AG1309" s="150">
        <f t="shared" si="212"/>
        <v>9.7282269331467469E-2</v>
      </c>
      <c r="AH1309" s="150" t="str">
        <f t="shared" si="213"/>
        <v/>
      </c>
      <c r="AI1309" s="150" t="str">
        <f t="shared" si="208"/>
        <v/>
      </c>
      <c r="AJ1309" s="173">
        <f t="shared" si="209"/>
        <v>0</v>
      </c>
      <c r="AK1309" s="173" t="str">
        <f t="shared" si="210"/>
        <v/>
      </c>
      <c r="AL1309" s="173" t="str">
        <f t="shared" si="211"/>
        <v/>
      </c>
      <c r="AM1309" s="173"/>
      <c r="AN1309" s="173"/>
      <c r="AO1309" s="173"/>
      <c r="AP1309" s="173"/>
      <c r="AQ1309" s="173"/>
      <c r="AR1309" s="173"/>
      <c r="AS1309" s="173"/>
      <c r="AT1309" s="153"/>
      <c r="AU1309" s="154"/>
      <c r="AV1309" s="153"/>
      <c r="AW1309" s="177"/>
      <c r="AX1309" s="178"/>
      <c r="AY1309" s="179"/>
      <c r="AZ1309" s="179"/>
      <c r="BA1309" s="180"/>
      <c r="BB1309" s="180"/>
      <c r="BC1309" s="155"/>
      <c r="BE1309" s="156">
        <v>557</v>
      </c>
      <c r="BF1309" s="181">
        <f t="shared" si="201"/>
        <v>3.5584000000000362</v>
      </c>
      <c r="BG1309" s="182">
        <f t="shared" si="202"/>
        <v>0.8290016689750761</v>
      </c>
      <c r="BH1309" s="183">
        <f t="shared" si="203"/>
        <v>6.866254681837658E-4</v>
      </c>
      <c r="BI1309" s="184" t="str">
        <f t="shared" si="204"/>
        <v/>
      </c>
      <c r="BJ1309" s="184" t="str">
        <f t="shared" si="200"/>
        <v/>
      </c>
    </row>
    <row r="1310" spans="3:62" ht="20.100000000000001" customHeight="1" x14ac:dyDescent="0.25">
      <c r="C1310" s="12"/>
      <c r="E1310" s="141"/>
      <c r="F1310" s="141"/>
      <c r="P1310" s="156"/>
      <c r="R1310" s="174"/>
      <c r="S1310" s="174"/>
      <c r="W1310" s="175"/>
      <c r="X1310" s="173"/>
      <c r="AC1310" s="156">
        <v>581</v>
      </c>
      <c r="AD1310" s="150">
        <f t="shared" si="205"/>
        <v>-1.6760000000000002</v>
      </c>
      <c r="AE1310" s="174">
        <f t="shared" si="206"/>
        <v>9.7937424163225553E-2</v>
      </c>
      <c r="AF1310" s="174">
        <f t="shared" si="207"/>
        <v>4.6869096305494684E-2</v>
      </c>
      <c r="AG1310" s="150">
        <f t="shared" si="212"/>
        <v>9.7937424163225553E-2</v>
      </c>
      <c r="AH1310" s="150" t="str">
        <f t="shared" si="213"/>
        <v/>
      </c>
      <c r="AI1310" s="150" t="str">
        <f t="shared" si="208"/>
        <v/>
      </c>
      <c r="AJ1310" s="173">
        <f t="shared" si="209"/>
        <v>0</v>
      </c>
      <c r="AK1310" s="173" t="str">
        <f t="shared" si="210"/>
        <v/>
      </c>
      <c r="AL1310" s="173" t="str">
        <f t="shared" si="211"/>
        <v/>
      </c>
      <c r="AM1310" s="173"/>
      <c r="AN1310" s="173"/>
      <c r="AO1310" s="173"/>
      <c r="AP1310" s="173"/>
      <c r="AQ1310" s="173"/>
      <c r="AR1310" s="173"/>
      <c r="AS1310" s="173"/>
      <c r="AT1310" s="153"/>
      <c r="AU1310" s="154"/>
      <c r="AV1310" s="153"/>
      <c r="AW1310" s="177"/>
      <c r="AX1310" s="178"/>
      <c r="AY1310" s="179"/>
      <c r="AZ1310" s="179"/>
      <c r="BA1310" s="180"/>
      <c r="BB1310" s="180"/>
      <c r="BC1310" s="155"/>
      <c r="BE1310" s="156">
        <v>558</v>
      </c>
      <c r="BF1310" s="181">
        <f t="shared" si="201"/>
        <v>3.5648000000000364</v>
      </c>
      <c r="BG1310" s="182">
        <f t="shared" si="202"/>
        <v>0.82831504350689233</v>
      </c>
      <c r="BH1310" s="183">
        <f t="shared" si="203"/>
        <v>6.8751063974392679E-4</v>
      </c>
      <c r="BI1310" s="184" t="str">
        <f t="shared" si="204"/>
        <v/>
      </c>
      <c r="BJ1310" s="184" t="str">
        <f t="shared" si="200"/>
        <v/>
      </c>
    </row>
    <row r="1311" spans="3:62" ht="20.100000000000001" customHeight="1" x14ac:dyDescent="0.25">
      <c r="C1311" s="12"/>
      <c r="E1311" s="141"/>
      <c r="F1311" s="141"/>
      <c r="P1311" s="156"/>
      <c r="R1311" s="174"/>
      <c r="S1311" s="174"/>
      <c r="W1311" s="175"/>
      <c r="X1311" s="173"/>
      <c r="AC1311" s="156">
        <v>582</v>
      </c>
      <c r="AD1311" s="150">
        <f t="shared" si="205"/>
        <v>-1.6720000000000002</v>
      </c>
      <c r="AE1311" s="174">
        <f t="shared" si="206"/>
        <v>9.85954136457209E-2</v>
      </c>
      <c r="AF1311" s="174">
        <f t="shared" si="207"/>
        <v>4.7262161036566781E-2</v>
      </c>
      <c r="AG1311" s="150">
        <f t="shared" si="212"/>
        <v>9.85954136457209E-2</v>
      </c>
      <c r="AH1311" s="150" t="str">
        <f t="shared" si="213"/>
        <v/>
      </c>
      <c r="AI1311" s="150" t="str">
        <f t="shared" si="208"/>
        <v/>
      </c>
      <c r="AJ1311" s="173">
        <f t="shared" si="209"/>
        <v>0</v>
      </c>
      <c r="AK1311" s="173" t="str">
        <f t="shared" si="210"/>
        <v/>
      </c>
      <c r="AL1311" s="173" t="str">
        <f t="shared" si="211"/>
        <v/>
      </c>
      <c r="AM1311" s="173"/>
      <c r="AN1311" s="173"/>
      <c r="AO1311" s="173"/>
      <c r="AP1311" s="173"/>
      <c r="AQ1311" s="173"/>
      <c r="AR1311" s="173"/>
      <c r="AS1311" s="173"/>
      <c r="AT1311" s="153"/>
      <c r="AU1311" s="154"/>
      <c r="AV1311" s="153"/>
      <c r="AW1311" s="177"/>
      <c r="AX1311" s="178"/>
      <c r="AY1311" s="179"/>
      <c r="AZ1311" s="179"/>
      <c r="BA1311" s="180"/>
      <c r="BB1311" s="180"/>
      <c r="BC1311" s="155"/>
      <c r="BE1311" s="156">
        <v>559</v>
      </c>
      <c r="BF1311" s="181">
        <f t="shared" si="201"/>
        <v>3.5712000000000366</v>
      </c>
      <c r="BG1311" s="182">
        <f t="shared" si="202"/>
        <v>0.82762753286714841</v>
      </c>
      <c r="BH1311" s="183">
        <f t="shared" si="203"/>
        <v>6.8839141526122472E-4</v>
      </c>
      <c r="BI1311" s="184" t="str">
        <f t="shared" si="204"/>
        <v/>
      </c>
      <c r="BJ1311" s="184" t="str">
        <f t="shared" si="200"/>
        <v/>
      </c>
    </row>
    <row r="1312" spans="3:62" ht="20.100000000000001" customHeight="1" x14ac:dyDescent="0.25">
      <c r="C1312" s="12"/>
      <c r="E1312" s="141"/>
      <c r="F1312" s="141"/>
      <c r="P1312" s="156"/>
      <c r="R1312" s="174"/>
      <c r="S1312" s="174"/>
      <c r="W1312" s="175"/>
      <c r="X1312" s="173"/>
      <c r="AC1312" s="156">
        <v>583</v>
      </c>
      <c r="AD1312" s="150">
        <f t="shared" si="205"/>
        <v>-1.6680000000000001</v>
      </c>
      <c r="AE1312" s="174">
        <f t="shared" si="206"/>
        <v>9.9256235697239362E-2</v>
      </c>
      <c r="AF1312" s="174">
        <f t="shared" si="207"/>
        <v>4.7657863391425838E-2</v>
      </c>
      <c r="AG1312" s="150">
        <f t="shared" si="212"/>
        <v>9.9256235697239362E-2</v>
      </c>
      <c r="AH1312" s="150" t="str">
        <f t="shared" si="213"/>
        <v/>
      </c>
      <c r="AI1312" s="150" t="str">
        <f t="shared" si="208"/>
        <v/>
      </c>
      <c r="AJ1312" s="173">
        <f t="shared" si="209"/>
        <v>0</v>
      </c>
      <c r="AK1312" s="173" t="str">
        <f t="shared" si="210"/>
        <v/>
      </c>
      <c r="AL1312" s="173" t="str">
        <f t="shared" si="211"/>
        <v/>
      </c>
      <c r="AM1312" s="173"/>
      <c r="AN1312" s="173"/>
      <c r="AO1312" s="173"/>
      <c r="AP1312" s="173"/>
      <c r="AQ1312" s="173"/>
      <c r="AR1312" s="173"/>
      <c r="AS1312" s="173"/>
      <c r="AT1312" s="153"/>
      <c r="AU1312" s="154"/>
      <c r="AV1312" s="153"/>
      <c r="AW1312" s="177"/>
      <c r="AX1312" s="178"/>
      <c r="AY1312" s="179"/>
      <c r="AZ1312" s="179"/>
      <c r="BA1312" s="180"/>
      <c r="BB1312" s="180"/>
      <c r="BC1312" s="155"/>
      <c r="BE1312" s="156">
        <v>560</v>
      </c>
      <c r="BF1312" s="181">
        <f t="shared" si="201"/>
        <v>3.5776000000000368</v>
      </c>
      <c r="BG1312" s="182">
        <f t="shared" si="202"/>
        <v>0.82693914145188718</v>
      </c>
      <c r="BH1312" s="183">
        <f t="shared" si="203"/>
        <v>6.8926779476208289E-4</v>
      </c>
      <c r="BI1312" s="184" t="str">
        <f t="shared" si="204"/>
        <v/>
      </c>
      <c r="BJ1312" s="184" t="str">
        <f t="shared" si="200"/>
        <v/>
      </c>
    </row>
    <row r="1313" spans="3:62" ht="20.100000000000001" customHeight="1" x14ac:dyDescent="0.25">
      <c r="C1313" s="12"/>
      <c r="E1313" s="141"/>
      <c r="F1313" s="141"/>
      <c r="P1313" s="156"/>
      <c r="R1313" s="174"/>
      <c r="S1313" s="174"/>
      <c r="W1313" s="175"/>
      <c r="X1313" s="173"/>
      <c r="AC1313" s="156">
        <v>584</v>
      </c>
      <c r="AD1313" s="150">
        <f t="shared" si="205"/>
        <v>-1.6640000000000001</v>
      </c>
      <c r="AE1313" s="174">
        <f t="shared" si="206"/>
        <v>9.9919888085680031E-2</v>
      </c>
      <c r="AF1313" s="174">
        <f t="shared" si="207"/>
        <v>4.8056214695933984E-2</v>
      </c>
      <c r="AG1313" s="150">
        <f t="shared" si="212"/>
        <v>9.9919888085680031E-2</v>
      </c>
      <c r="AH1313" s="150" t="str">
        <f t="shared" si="213"/>
        <v/>
      </c>
      <c r="AI1313" s="150" t="str">
        <f t="shared" si="208"/>
        <v/>
      </c>
      <c r="AJ1313" s="173">
        <f t="shared" si="209"/>
        <v>0</v>
      </c>
      <c r="AK1313" s="173" t="str">
        <f t="shared" si="210"/>
        <v/>
      </c>
      <c r="AL1313" s="173" t="str">
        <f t="shared" si="211"/>
        <v/>
      </c>
      <c r="AM1313" s="173"/>
      <c r="AN1313" s="173"/>
      <c r="AO1313" s="173"/>
      <c r="AP1313" s="173"/>
      <c r="AQ1313" s="173"/>
      <c r="AR1313" s="173"/>
      <c r="AS1313" s="173"/>
      <c r="AT1313" s="153"/>
      <c r="AU1313" s="154"/>
      <c r="AV1313" s="153"/>
      <c r="AW1313" s="177"/>
      <c r="AX1313" s="178"/>
      <c r="AY1313" s="179"/>
      <c r="AZ1313" s="179"/>
      <c r="BA1313" s="180"/>
      <c r="BB1313" s="180"/>
      <c r="BC1313" s="155"/>
      <c r="BE1313" s="156">
        <v>561</v>
      </c>
      <c r="BF1313" s="181">
        <f t="shared" si="201"/>
        <v>3.5840000000000369</v>
      </c>
      <c r="BG1313" s="182">
        <f t="shared" si="202"/>
        <v>0.8262498736571251</v>
      </c>
      <c r="BH1313" s="183">
        <f t="shared" si="203"/>
        <v>6.9013977834730955E-4</v>
      </c>
      <c r="BI1313" s="184" t="str">
        <f t="shared" si="204"/>
        <v/>
      </c>
      <c r="BJ1313" s="184" t="str">
        <f t="shared" si="200"/>
        <v/>
      </c>
    </row>
    <row r="1314" spans="3:62" ht="20.100000000000001" customHeight="1" x14ac:dyDescent="0.25">
      <c r="C1314" s="12"/>
      <c r="E1314" s="141"/>
      <c r="F1314" s="141"/>
      <c r="P1314" s="156"/>
      <c r="R1314" s="174"/>
      <c r="S1314" s="174"/>
      <c r="W1314" s="175"/>
      <c r="X1314" s="173"/>
      <c r="AC1314" s="156">
        <v>585</v>
      </c>
      <c r="AD1314" s="150">
        <f t="shared" si="205"/>
        <v>-1.6600000000000001</v>
      </c>
      <c r="AE1314" s="174">
        <f t="shared" si="206"/>
        <v>0.10058636842769055</v>
      </c>
      <c r="AF1314" s="174">
        <f t="shared" si="207"/>
        <v>4.845722626672281E-2</v>
      </c>
      <c r="AG1314" s="150">
        <f t="shared" si="212"/>
        <v>0.10058636842769055</v>
      </c>
      <c r="AH1314" s="150" t="str">
        <f t="shared" si="213"/>
        <v/>
      </c>
      <c r="AI1314" s="150" t="str">
        <f t="shared" si="208"/>
        <v/>
      </c>
      <c r="AJ1314" s="173">
        <f t="shared" si="209"/>
        <v>0</v>
      </c>
      <c r="AK1314" s="173" t="str">
        <f t="shared" si="210"/>
        <v/>
      </c>
      <c r="AL1314" s="173" t="str">
        <f t="shared" si="211"/>
        <v/>
      </c>
      <c r="AM1314" s="173"/>
      <c r="AN1314" s="173"/>
      <c r="AO1314" s="173"/>
      <c r="AP1314" s="173"/>
      <c r="AQ1314" s="173"/>
      <c r="AR1314" s="173"/>
      <c r="AS1314" s="173"/>
      <c r="AT1314" s="153"/>
      <c r="AU1314" s="154"/>
      <c r="AV1314" s="153"/>
      <c r="AW1314" s="177"/>
      <c r="AX1314" s="178"/>
      <c r="AY1314" s="179"/>
      <c r="AZ1314" s="179"/>
      <c r="BA1314" s="180"/>
      <c r="BB1314" s="180"/>
      <c r="BC1314" s="155"/>
      <c r="BE1314" s="156">
        <v>562</v>
      </c>
      <c r="BF1314" s="181">
        <f t="shared" si="201"/>
        <v>3.5904000000000371</v>
      </c>
      <c r="BG1314" s="182">
        <f t="shared" si="202"/>
        <v>0.82555973387877779</v>
      </c>
      <c r="BH1314" s="183">
        <f t="shared" si="203"/>
        <v>6.9100736619376324E-4</v>
      </c>
      <c r="BI1314" s="184" t="str">
        <f t="shared" si="204"/>
        <v/>
      </c>
      <c r="BJ1314" s="184" t="str">
        <f t="shared" si="200"/>
        <v/>
      </c>
    </row>
    <row r="1315" spans="3:62" ht="20.100000000000001" customHeight="1" x14ac:dyDescent="0.25">
      <c r="C1315" s="12"/>
      <c r="E1315" s="141"/>
      <c r="F1315" s="141"/>
      <c r="P1315" s="156"/>
      <c r="R1315" s="174"/>
      <c r="S1315" s="174"/>
      <c r="W1315" s="175"/>
      <c r="X1315" s="173"/>
      <c r="AC1315" s="156">
        <v>586</v>
      </c>
      <c r="AD1315" s="150">
        <f t="shared" si="205"/>
        <v>-1.6560000000000001</v>
      </c>
      <c r="AE1315" s="174">
        <f t="shared" si="206"/>
        <v>0.10125567418780876</v>
      </c>
      <c r="AF1315" s="174">
        <f t="shared" si="207"/>
        <v>4.8860909410586482E-2</v>
      </c>
      <c r="AG1315" s="150">
        <f t="shared" si="212"/>
        <v>0.10125567418780876</v>
      </c>
      <c r="AH1315" s="150" t="str">
        <f t="shared" si="213"/>
        <v/>
      </c>
      <c r="AI1315" s="150" t="str">
        <f t="shared" si="208"/>
        <v/>
      </c>
      <c r="AJ1315" s="173">
        <f t="shared" si="209"/>
        <v>0</v>
      </c>
      <c r="AK1315" s="173" t="str">
        <f t="shared" si="210"/>
        <v/>
      </c>
      <c r="AL1315" s="173" t="str">
        <f t="shared" si="211"/>
        <v/>
      </c>
      <c r="AM1315" s="173"/>
      <c r="AN1315" s="173"/>
      <c r="AO1315" s="173"/>
      <c r="AP1315" s="173"/>
      <c r="AQ1315" s="173"/>
      <c r="AR1315" s="173"/>
      <c r="AS1315" s="173"/>
      <c r="AT1315" s="153"/>
      <c r="AU1315" s="154"/>
      <c r="AV1315" s="153"/>
      <c r="AW1315" s="177"/>
      <c r="AX1315" s="178"/>
      <c r="AY1315" s="179"/>
      <c r="AZ1315" s="179"/>
      <c r="BA1315" s="180"/>
      <c r="BB1315" s="180"/>
      <c r="BC1315" s="155"/>
      <c r="BE1315" s="156">
        <v>563</v>
      </c>
      <c r="BF1315" s="181">
        <f t="shared" si="201"/>
        <v>3.5968000000000373</v>
      </c>
      <c r="BG1315" s="182">
        <f t="shared" si="202"/>
        <v>0.82486872651258403</v>
      </c>
      <c r="BH1315" s="183">
        <f t="shared" si="203"/>
        <v>6.9187055855168822E-4</v>
      </c>
      <c r="BI1315" s="184" t="str">
        <f t="shared" si="204"/>
        <v/>
      </c>
      <c r="BJ1315" s="184" t="str">
        <f t="shared" si="200"/>
        <v/>
      </c>
    </row>
    <row r="1316" spans="3:62" ht="20.100000000000001" customHeight="1" x14ac:dyDescent="0.25">
      <c r="C1316" s="12"/>
      <c r="E1316" s="141"/>
      <c r="F1316" s="141"/>
      <c r="P1316" s="156"/>
      <c r="R1316" s="174"/>
      <c r="S1316" s="174"/>
      <c r="W1316" s="175"/>
      <c r="X1316" s="173"/>
      <c r="AC1316" s="156">
        <v>587</v>
      </c>
      <c r="AD1316" s="150">
        <f t="shared" si="205"/>
        <v>-1.6520000000000001</v>
      </c>
      <c r="AE1316" s="174">
        <f t="shared" si="206"/>
        <v>0.10192780267761112</v>
      </c>
      <c r="AF1316" s="174">
        <f t="shared" si="207"/>
        <v>4.926727542387168E-2</v>
      </c>
      <c r="AG1316" s="150">
        <f t="shared" si="212"/>
        <v>0.10192780267761112</v>
      </c>
      <c r="AH1316" s="150" t="str">
        <f t="shared" si="213"/>
        <v/>
      </c>
      <c r="AI1316" s="150" t="str">
        <f t="shared" si="208"/>
        <v/>
      </c>
      <c r="AJ1316" s="173">
        <f t="shared" si="209"/>
        <v>0</v>
      </c>
      <c r="AK1316" s="173" t="str">
        <f t="shared" si="210"/>
        <v/>
      </c>
      <c r="AL1316" s="173" t="str">
        <f t="shared" si="211"/>
        <v/>
      </c>
      <c r="AM1316" s="173"/>
      <c r="AN1316" s="173"/>
      <c r="AO1316" s="173"/>
      <c r="AP1316" s="173"/>
      <c r="AQ1316" s="173"/>
      <c r="AR1316" s="173"/>
      <c r="AS1316" s="173"/>
      <c r="AT1316" s="153"/>
      <c r="AU1316" s="154"/>
      <c r="AV1316" s="153"/>
      <c r="AW1316" s="177"/>
      <c r="AX1316" s="178"/>
      <c r="AY1316" s="179"/>
      <c r="AZ1316" s="179"/>
      <c r="BA1316" s="180"/>
      <c r="BB1316" s="180"/>
      <c r="BC1316" s="155"/>
      <c r="BE1316" s="156">
        <v>564</v>
      </c>
      <c r="BF1316" s="181">
        <f t="shared" si="201"/>
        <v>3.6032000000000375</v>
      </c>
      <c r="BG1316" s="182">
        <f t="shared" si="202"/>
        <v>0.82417685595403234</v>
      </c>
      <c r="BH1316" s="183">
        <f t="shared" si="203"/>
        <v>6.9272935574560268E-4</v>
      </c>
      <c r="BI1316" s="184" t="str">
        <f t="shared" si="204"/>
        <v/>
      </c>
      <c r="BJ1316" s="184" t="str">
        <f t="shared" si="200"/>
        <v/>
      </c>
    </row>
    <row r="1317" spans="3:62" ht="20.100000000000001" customHeight="1" x14ac:dyDescent="0.25">
      <c r="C1317" s="12"/>
      <c r="E1317" s="141"/>
      <c r="F1317" s="141"/>
      <c r="P1317" s="156"/>
      <c r="R1317" s="174"/>
      <c r="S1317" s="174"/>
      <c r="W1317" s="175"/>
      <c r="X1317" s="173"/>
      <c r="AC1317" s="156">
        <v>588</v>
      </c>
      <c r="AD1317" s="150">
        <f t="shared" si="205"/>
        <v>-1.6480000000000001</v>
      </c>
      <c r="AE1317" s="174">
        <f t="shared" si="206"/>
        <v>0.10260275105486748</v>
      </c>
      <c r="AF1317" s="174">
        <f t="shared" si="207"/>
        <v>4.9676335591864164E-2</v>
      </c>
      <c r="AG1317" s="150">
        <f t="shared" si="212"/>
        <v>0.10260275105486748</v>
      </c>
      <c r="AH1317" s="150" t="str">
        <f t="shared" si="213"/>
        <v/>
      </c>
      <c r="AI1317" s="150" t="str">
        <f t="shared" si="208"/>
        <v/>
      </c>
      <c r="AJ1317" s="173">
        <f t="shared" si="209"/>
        <v>0</v>
      </c>
      <c r="AK1317" s="173" t="str">
        <f t="shared" si="210"/>
        <v/>
      </c>
      <c r="AL1317" s="173" t="str">
        <f t="shared" si="211"/>
        <v/>
      </c>
      <c r="AM1317" s="173"/>
      <c r="AN1317" s="173"/>
      <c r="AO1317" s="173"/>
      <c r="AP1317" s="173"/>
      <c r="AQ1317" s="173"/>
      <c r="AR1317" s="173"/>
      <c r="AS1317" s="173"/>
      <c r="AT1317" s="153"/>
      <c r="AU1317" s="154"/>
      <c r="AV1317" s="153"/>
      <c r="AW1317" s="177"/>
      <c r="AX1317" s="178"/>
      <c r="AY1317" s="179"/>
      <c r="AZ1317" s="179"/>
      <c r="BA1317" s="180"/>
      <c r="BB1317" s="180"/>
      <c r="BC1317" s="155"/>
      <c r="BE1317" s="156">
        <v>565</v>
      </c>
      <c r="BF1317" s="181">
        <f t="shared" si="201"/>
        <v>3.6096000000000377</v>
      </c>
      <c r="BG1317" s="182">
        <f t="shared" si="202"/>
        <v>0.82348412659828674</v>
      </c>
      <c r="BH1317" s="183">
        <f t="shared" si="203"/>
        <v>6.9358375817452078E-4</v>
      </c>
      <c r="BI1317" s="184" t="str">
        <f t="shared" si="204"/>
        <v/>
      </c>
      <c r="BJ1317" s="184" t="str">
        <f t="shared" si="200"/>
        <v/>
      </c>
    </row>
    <row r="1318" spans="3:62" ht="20.100000000000001" customHeight="1" x14ac:dyDescent="0.25">
      <c r="C1318" s="12"/>
      <c r="E1318" s="141"/>
      <c r="F1318" s="141"/>
      <c r="P1318" s="156"/>
      <c r="R1318" s="174"/>
      <c r="S1318" s="174"/>
      <c r="W1318" s="175"/>
      <c r="X1318" s="173"/>
      <c r="AC1318" s="156">
        <v>589</v>
      </c>
      <c r="AD1318" s="150">
        <f t="shared" si="205"/>
        <v>-1.6440000000000001</v>
      </c>
      <c r="AE1318" s="174">
        <f t="shared" si="206"/>
        <v>0.10328051632270249</v>
      </c>
      <c r="AF1318" s="174">
        <f t="shared" si="207"/>
        <v>5.0088101188171627E-2</v>
      </c>
      <c r="AG1318" s="150">
        <f t="shared" si="212"/>
        <v>0.10328051632270249</v>
      </c>
      <c r="AH1318" s="150" t="str">
        <f t="shared" si="213"/>
        <v/>
      </c>
      <c r="AI1318" s="150" t="str">
        <f t="shared" si="208"/>
        <v/>
      </c>
      <c r="AJ1318" s="173">
        <f t="shared" si="209"/>
        <v>0</v>
      </c>
      <c r="AK1318" s="173" t="str">
        <f t="shared" si="210"/>
        <v/>
      </c>
      <c r="AL1318" s="173" t="str">
        <f t="shared" si="211"/>
        <v/>
      </c>
      <c r="AM1318" s="173"/>
      <c r="AN1318" s="173"/>
      <c r="AO1318" s="173"/>
      <c r="AP1318" s="173"/>
      <c r="AQ1318" s="173"/>
      <c r="AR1318" s="173"/>
      <c r="AS1318" s="173"/>
      <c r="AT1318" s="153"/>
      <c r="AU1318" s="154"/>
      <c r="AV1318" s="153"/>
      <c r="AW1318" s="177"/>
      <c r="AX1318" s="178"/>
      <c r="AY1318" s="179"/>
      <c r="AZ1318" s="179"/>
      <c r="BA1318" s="180"/>
      <c r="BB1318" s="180"/>
      <c r="BC1318" s="155"/>
      <c r="BE1318" s="156">
        <v>566</v>
      </c>
      <c r="BF1318" s="181">
        <f t="shared" si="201"/>
        <v>3.6160000000000379</v>
      </c>
      <c r="BG1318" s="182">
        <f t="shared" si="202"/>
        <v>0.82279054284011222</v>
      </c>
      <c r="BH1318" s="183">
        <f t="shared" si="203"/>
        <v>6.9443376630873299E-4</v>
      </c>
      <c r="BI1318" s="184" t="str">
        <f t="shared" si="204"/>
        <v/>
      </c>
      <c r="BJ1318" s="184" t="str">
        <f t="shared" si="200"/>
        <v/>
      </c>
    </row>
    <row r="1319" spans="3:62" ht="20.100000000000001" customHeight="1" x14ac:dyDescent="0.25">
      <c r="C1319" s="12"/>
      <c r="E1319" s="141"/>
      <c r="F1319" s="141"/>
      <c r="P1319" s="156"/>
      <c r="R1319" s="174"/>
      <c r="S1319" s="174"/>
      <c r="W1319" s="175"/>
      <c r="X1319" s="173"/>
      <c r="AC1319" s="156">
        <v>590</v>
      </c>
      <c r="AD1319" s="150">
        <f t="shared" si="205"/>
        <v>-1.6400000000000001</v>
      </c>
      <c r="AE1319" s="174">
        <f t="shared" si="206"/>
        <v>0.10396109532876419</v>
      </c>
      <c r="AF1319" s="174">
        <f t="shared" si="207"/>
        <v>5.0502583474103704E-2</v>
      </c>
      <c r="AG1319" s="150">
        <f t="shared" si="212"/>
        <v>0.10396109532876419</v>
      </c>
      <c r="AH1319" s="150" t="str">
        <f t="shared" si="213"/>
        <v/>
      </c>
      <c r="AI1319" s="150" t="str">
        <f t="shared" si="208"/>
        <v/>
      </c>
      <c r="AJ1319" s="173">
        <f t="shared" si="209"/>
        <v>0</v>
      </c>
      <c r="AK1319" s="173" t="str">
        <f t="shared" si="210"/>
        <v/>
      </c>
      <c r="AL1319" s="173" t="str">
        <f t="shared" si="211"/>
        <v/>
      </c>
      <c r="AM1319" s="173"/>
      <c r="AN1319" s="173"/>
      <c r="AO1319" s="173"/>
      <c r="AP1319" s="173"/>
      <c r="AQ1319" s="173"/>
      <c r="AR1319" s="173"/>
      <c r="AS1319" s="173"/>
      <c r="AT1319" s="153"/>
      <c r="AU1319" s="154"/>
      <c r="AV1319" s="153"/>
      <c r="AW1319" s="177"/>
      <c r="AX1319" s="178"/>
      <c r="AY1319" s="179"/>
      <c r="AZ1319" s="179"/>
      <c r="BA1319" s="180"/>
      <c r="BB1319" s="180"/>
      <c r="BC1319" s="155"/>
      <c r="BE1319" s="156">
        <v>567</v>
      </c>
      <c r="BF1319" s="181">
        <f t="shared" si="201"/>
        <v>3.622400000000038</v>
      </c>
      <c r="BG1319" s="182">
        <f t="shared" si="202"/>
        <v>0.82209610907380348</v>
      </c>
      <c r="BH1319" s="183">
        <f t="shared" si="203"/>
        <v>6.9527938069247064E-4</v>
      </c>
      <c r="BI1319" s="184" t="str">
        <f t="shared" si="204"/>
        <v/>
      </c>
      <c r="BJ1319" s="184" t="str">
        <f t="shared" si="200"/>
        <v/>
      </c>
    </row>
    <row r="1320" spans="3:62" ht="20.100000000000001" customHeight="1" x14ac:dyDescent="0.25">
      <c r="C1320" s="12"/>
      <c r="E1320" s="141"/>
      <c r="F1320" s="141"/>
      <c r="P1320" s="156"/>
      <c r="R1320" s="174"/>
      <c r="S1320" s="174"/>
      <c r="W1320" s="175"/>
      <c r="X1320" s="173"/>
      <c r="AC1320" s="156">
        <v>591</v>
      </c>
      <c r="AD1320" s="150">
        <f t="shared" si="205"/>
        <v>-1.6360000000000001</v>
      </c>
      <c r="AE1320" s="174">
        <f t="shared" si="206"/>
        <v>0.10464448476439925</v>
      </c>
      <c r="AF1320" s="174">
        <f t="shared" si="207"/>
        <v>5.0919793698048145E-2</v>
      </c>
      <c r="AG1320" s="150">
        <f t="shared" si="212"/>
        <v>0.10464448476439925</v>
      </c>
      <c r="AH1320" s="150" t="str">
        <f t="shared" si="213"/>
        <v/>
      </c>
      <c r="AI1320" s="150" t="str">
        <f t="shared" si="208"/>
        <v/>
      </c>
      <c r="AJ1320" s="173">
        <f t="shared" si="209"/>
        <v>0</v>
      </c>
      <c r="AK1320" s="173" t="str">
        <f t="shared" si="210"/>
        <v/>
      </c>
      <c r="AL1320" s="173" t="str">
        <f t="shared" si="211"/>
        <v/>
      </c>
      <c r="AM1320" s="173"/>
      <c r="AN1320" s="173"/>
      <c r="AO1320" s="173"/>
      <c r="AP1320" s="173"/>
      <c r="AQ1320" s="173"/>
      <c r="AR1320" s="173"/>
      <c r="AS1320" s="173"/>
      <c r="AT1320" s="153"/>
      <c r="AU1320" s="154"/>
      <c r="AV1320" s="153"/>
      <c r="AW1320" s="177"/>
      <c r="AX1320" s="178"/>
      <c r="AY1320" s="179"/>
      <c r="AZ1320" s="179"/>
      <c r="BA1320" s="180"/>
      <c r="BB1320" s="180"/>
      <c r="BC1320" s="155"/>
      <c r="BE1320" s="156">
        <v>568</v>
      </c>
      <c r="BF1320" s="181">
        <f t="shared" si="201"/>
        <v>3.6288000000000382</v>
      </c>
      <c r="BG1320" s="182">
        <f t="shared" si="202"/>
        <v>0.82140082969311101</v>
      </c>
      <c r="BH1320" s="183">
        <f t="shared" si="203"/>
        <v>6.9612060194224057E-4</v>
      </c>
      <c r="BI1320" s="184" t="str">
        <f t="shared" si="204"/>
        <v/>
      </c>
      <c r="BJ1320" s="184" t="str">
        <f t="shared" si="200"/>
        <v/>
      </c>
    </row>
    <row r="1321" spans="3:62" ht="20.100000000000001" customHeight="1" x14ac:dyDescent="0.25">
      <c r="C1321" s="12"/>
      <c r="E1321" s="141"/>
      <c r="F1321" s="141"/>
      <c r="P1321" s="156"/>
      <c r="R1321" s="174"/>
      <c r="S1321" s="174"/>
      <c r="W1321" s="175"/>
      <c r="X1321" s="173"/>
      <c r="AC1321" s="156">
        <v>592</v>
      </c>
      <c r="AD1321" s="150">
        <f t="shared" si="205"/>
        <v>-1.6320000000000001</v>
      </c>
      <c r="AE1321" s="174">
        <f t="shared" si="206"/>
        <v>0.10533068116383551</v>
      </c>
      <c r="AF1321" s="174">
        <f t="shared" si="207"/>
        <v>5.1339743094844313E-2</v>
      </c>
      <c r="AG1321" s="150">
        <f t="shared" si="212"/>
        <v>0.10533068116383551</v>
      </c>
      <c r="AH1321" s="150" t="str">
        <f t="shared" si="213"/>
        <v/>
      </c>
      <c r="AI1321" s="150" t="str">
        <f t="shared" si="208"/>
        <v/>
      </c>
      <c r="AJ1321" s="173">
        <f t="shared" si="209"/>
        <v>0</v>
      </c>
      <c r="AK1321" s="173" t="str">
        <f t="shared" si="210"/>
        <v/>
      </c>
      <c r="AL1321" s="173" t="str">
        <f t="shared" si="211"/>
        <v/>
      </c>
      <c r="AM1321" s="173"/>
      <c r="AN1321" s="173"/>
      <c r="AO1321" s="173"/>
      <c r="AP1321" s="173"/>
      <c r="AQ1321" s="173"/>
      <c r="AR1321" s="173"/>
      <c r="AS1321" s="173"/>
      <c r="AT1321" s="153"/>
      <c r="AU1321" s="154"/>
      <c r="AV1321" s="153"/>
      <c r="AW1321" s="177"/>
      <c r="AX1321" s="178"/>
      <c r="AY1321" s="179"/>
      <c r="AZ1321" s="179"/>
      <c r="BA1321" s="180"/>
      <c r="BB1321" s="180"/>
      <c r="BC1321" s="155"/>
      <c r="BE1321" s="156">
        <v>569</v>
      </c>
      <c r="BF1321" s="181">
        <f t="shared" si="201"/>
        <v>3.6352000000000384</v>
      </c>
      <c r="BG1321" s="182">
        <f t="shared" si="202"/>
        <v>0.82070470909116877</v>
      </c>
      <c r="BH1321" s="183">
        <f t="shared" si="203"/>
        <v>6.9695743074515981E-4</v>
      </c>
      <c r="BI1321" s="184" t="str">
        <f t="shared" si="204"/>
        <v/>
      </c>
      <c r="BJ1321" s="184" t="str">
        <f t="shared" si="200"/>
        <v/>
      </c>
    </row>
    <row r="1322" spans="3:62" ht="20.100000000000001" customHeight="1" x14ac:dyDescent="0.25">
      <c r="C1322" s="12"/>
      <c r="E1322" s="141"/>
      <c r="F1322" s="141"/>
      <c r="P1322" s="156"/>
      <c r="R1322" s="174"/>
      <c r="S1322" s="174"/>
      <c r="W1322" s="175"/>
      <c r="X1322" s="173"/>
      <c r="AC1322" s="156">
        <v>593</v>
      </c>
      <c r="AD1322" s="150">
        <f t="shared" si="205"/>
        <v>-1.6280000000000001</v>
      </c>
      <c r="AE1322" s="174">
        <f t="shared" si="206"/>
        <v>0.10601968090337181</v>
      </c>
      <c r="AF1322" s="174">
        <f t="shared" si="207"/>
        <v>5.1762442885152686E-2</v>
      </c>
      <c r="AG1322" s="150">
        <f t="shared" si="212"/>
        <v>0.10601968090337181</v>
      </c>
      <c r="AH1322" s="150" t="str">
        <f t="shared" si="213"/>
        <v/>
      </c>
      <c r="AI1322" s="150" t="str">
        <f t="shared" si="208"/>
        <v/>
      </c>
      <c r="AJ1322" s="173">
        <f t="shared" si="209"/>
        <v>0</v>
      </c>
      <c r="AK1322" s="173" t="str">
        <f t="shared" si="210"/>
        <v/>
      </c>
      <c r="AL1322" s="173" t="str">
        <f t="shared" si="211"/>
        <v/>
      </c>
      <c r="AM1322" s="173"/>
      <c r="AN1322" s="173"/>
      <c r="AO1322" s="173"/>
      <c r="AP1322" s="173"/>
      <c r="AQ1322" s="173"/>
      <c r="AR1322" s="173"/>
      <c r="AS1322" s="173"/>
      <c r="AT1322" s="153"/>
      <c r="AU1322" s="154"/>
      <c r="AV1322" s="153"/>
      <c r="AW1322" s="177"/>
      <c r="AX1322" s="178"/>
      <c r="AY1322" s="179"/>
      <c r="AZ1322" s="179"/>
      <c r="BA1322" s="180"/>
      <c r="BB1322" s="180"/>
      <c r="BC1322" s="155"/>
      <c r="BE1322" s="156">
        <v>570</v>
      </c>
      <c r="BF1322" s="181">
        <f t="shared" si="201"/>
        <v>3.6416000000000386</v>
      </c>
      <c r="BG1322" s="182">
        <f t="shared" si="202"/>
        <v>0.82000775166042361</v>
      </c>
      <c r="BH1322" s="183">
        <f t="shared" si="203"/>
        <v>6.9778986786150909E-4</v>
      </c>
      <c r="BI1322" s="184" t="str">
        <f t="shared" si="204"/>
        <v/>
      </c>
      <c r="BJ1322" s="184" t="str">
        <f t="shared" si="200"/>
        <v/>
      </c>
    </row>
    <row r="1323" spans="3:62" ht="20.100000000000001" customHeight="1" x14ac:dyDescent="0.25">
      <c r="C1323" s="12"/>
      <c r="E1323" s="141"/>
      <c r="F1323" s="141"/>
      <c r="P1323" s="156"/>
      <c r="R1323" s="174"/>
      <c r="S1323" s="174"/>
      <c r="W1323" s="175"/>
      <c r="X1323" s="173"/>
      <c r="AC1323" s="156">
        <v>594</v>
      </c>
      <c r="AD1323" s="150">
        <f t="shared" si="205"/>
        <v>-1.6240000000000001</v>
      </c>
      <c r="AE1323" s="174">
        <f t="shared" si="206"/>
        <v>0.10671148020057482</v>
      </c>
      <c r="AF1323" s="174">
        <f t="shared" si="207"/>
        <v>5.2187904274821929E-2</v>
      </c>
      <c r="AG1323" s="150">
        <f t="shared" si="212"/>
        <v>0.10671148020057482</v>
      </c>
      <c r="AH1323" s="150" t="str">
        <f t="shared" si="213"/>
        <v/>
      </c>
      <c r="AI1323" s="150" t="str">
        <f t="shared" si="208"/>
        <v/>
      </c>
      <c r="AJ1323" s="173">
        <f t="shared" si="209"/>
        <v>0</v>
      </c>
      <c r="AK1323" s="173" t="str">
        <f t="shared" si="210"/>
        <v/>
      </c>
      <c r="AL1323" s="173" t="str">
        <f t="shared" si="211"/>
        <v/>
      </c>
      <c r="AM1323" s="173"/>
      <c r="AN1323" s="173"/>
      <c r="AO1323" s="173"/>
      <c r="AP1323" s="173"/>
      <c r="AQ1323" s="173"/>
      <c r="AR1323" s="173"/>
      <c r="AS1323" s="173"/>
      <c r="AT1323" s="153"/>
      <c r="AU1323" s="154"/>
      <c r="AV1323" s="153"/>
      <c r="AW1323" s="177"/>
      <c r="AX1323" s="178"/>
      <c r="AY1323" s="179"/>
      <c r="AZ1323" s="179"/>
      <c r="BA1323" s="180"/>
      <c r="BB1323" s="180"/>
      <c r="BC1323" s="155"/>
      <c r="BE1323" s="156">
        <v>571</v>
      </c>
      <c r="BF1323" s="181">
        <f t="shared" si="201"/>
        <v>3.6480000000000388</v>
      </c>
      <c r="BG1323" s="182">
        <f t="shared" si="202"/>
        <v>0.8193099617925621</v>
      </c>
      <c r="BH1323" s="183">
        <f t="shared" si="203"/>
        <v>6.9861791412073604E-4</v>
      </c>
      <c r="BI1323" s="184" t="str">
        <f t="shared" si="204"/>
        <v/>
      </c>
      <c r="BJ1323" s="184" t="str">
        <f t="shared" si="200"/>
        <v/>
      </c>
    </row>
    <row r="1324" spans="3:62" ht="20.100000000000001" customHeight="1" x14ac:dyDescent="0.25">
      <c r="C1324" s="12"/>
      <c r="E1324" s="141"/>
      <c r="F1324" s="141"/>
      <c r="P1324" s="156"/>
      <c r="R1324" s="174"/>
      <c r="S1324" s="174"/>
      <c r="W1324" s="175"/>
      <c r="X1324" s="173"/>
      <c r="AC1324" s="156">
        <v>595</v>
      </c>
      <c r="AD1324" s="150">
        <f t="shared" si="205"/>
        <v>-1.62</v>
      </c>
      <c r="AE1324" s="174">
        <f t="shared" si="206"/>
        <v>0.1074060751134838</v>
      </c>
      <c r="AF1324" s="174">
        <f t="shared" si="207"/>
        <v>5.2616138454252052E-2</v>
      </c>
      <c r="AG1324" s="150">
        <f t="shared" si="212"/>
        <v>0.1074060751134838</v>
      </c>
      <c r="AH1324" s="150" t="str">
        <f t="shared" si="213"/>
        <v/>
      </c>
      <c r="AI1324" s="150" t="str">
        <f t="shared" si="208"/>
        <v/>
      </c>
      <c r="AJ1324" s="173">
        <f t="shared" si="209"/>
        <v>0</v>
      </c>
      <c r="AK1324" s="173" t="str">
        <f t="shared" si="210"/>
        <v/>
      </c>
      <c r="AL1324" s="173" t="str">
        <f t="shared" si="211"/>
        <v/>
      </c>
      <c r="AM1324" s="173"/>
      <c r="AN1324" s="173"/>
      <c r="AO1324" s="173"/>
      <c r="AP1324" s="173"/>
      <c r="AQ1324" s="173"/>
      <c r="AR1324" s="173"/>
      <c r="AS1324" s="173"/>
      <c r="AT1324" s="153"/>
      <c r="AU1324" s="154"/>
      <c r="AV1324" s="153"/>
      <c r="AW1324" s="177"/>
      <c r="AX1324" s="178"/>
      <c r="AY1324" s="179"/>
      <c r="AZ1324" s="179"/>
      <c r="BA1324" s="180"/>
      <c r="BB1324" s="180"/>
      <c r="BC1324" s="155"/>
      <c r="BE1324" s="156">
        <v>572</v>
      </c>
      <c r="BF1324" s="181">
        <f t="shared" si="201"/>
        <v>3.654400000000039</v>
      </c>
      <c r="BG1324" s="182">
        <f t="shared" si="202"/>
        <v>0.81861134387844137</v>
      </c>
      <c r="BH1324" s="183">
        <f t="shared" si="203"/>
        <v>6.9944157042367561E-4</v>
      </c>
      <c r="BI1324" s="184" t="str">
        <f t="shared" si="204"/>
        <v/>
      </c>
      <c r="BJ1324" s="184" t="str">
        <f t="shared" si="200"/>
        <v/>
      </c>
    </row>
    <row r="1325" spans="3:62" ht="20.100000000000001" customHeight="1" x14ac:dyDescent="0.25">
      <c r="C1325" s="12"/>
      <c r="E1325" s="141"/>
      <c r="F1325" s="141"/>
      <c r="P1325" s="156"/>
      <c r="R1325" s="174"/>
      <c r="S1325" s="174"/>
      <c r="W1325" s="175"/>
      <c r="X1325" s="173"/>
      <c r="AC1325" s="156">
        <v>596</v>
      </c>
      <c r="AD1325" s="150">
        <f t="shared" si="205"/>
        <v>-1.6160000000000001</v>
      </c>
      <c r="AE1325" s="174">
        <f t="shared" si="206"/>
        <v>0.10810346153982271</v>
      </c>
      <c r="AF1325" s="174">
        <f t="shared" si="207"/>
        <v>5.3047156597754865E-2</v>
      </c>
      <c r="AG1325" s="150">
        <f t="shared" si="212"/>
        <v>0.10810346153982271</v>
      </c>
      <c r="AH1325" s="150" t="str">
        <f t="shared" si="213"/>
        <v/>
      </c>
      <c r="AI1325" s="150" t="str">
        <f t="shared" si="208"/>
        <v/>
      </c>
      <c r="AJ1325" s="173">
        <f t="shared" si="209"/>
        <v>0</v>
      </c>
      <c r="AK1325" s="173" t="str">
        <f t="shared" si="210"/>
        <v/>
      </c>
      <c r="AL1325" s="173" t="str">
        <f t="shared" si="211"/>
        <v/>
      </c>
      <c r="AM1325" s="173"/>
      <c r="AN1325" s="173"/>
      <c r="AO1325" s="173"/>
      <c r="AP1325" s="173"/>
      <c r="AQ1325" s="173"/>
      <c r="AR1325" s="173"/>
      <c r="AS1325" s="173"/>
      <c r="AT1325" s="153"/>
      <c r="AU1325" s="154"/>
      <c r="AV1325" s="153"/>
      <c r="AW1325" s="177"/>
      <c r="AX1325" s="178"/>
      <c r="AY1325" s="179"/>
      <c r="AZ1325" s="179"/>
      <c r="BA1325" s="180"/>
      <c r="BB1325" s="180"/>
      <c r="BC1325" s="155"/>
      <c r="BE1325" s="156">
        <v>573</v>
      </c>
      <c r="BF1325" s="181">
        <f t="shared" si="201"/>
        <v>3.6608000000000391</v>
      </c>
      <c r="BG1325" s="182">
        <f t="shared" si="202"/>
        <v>0.81791190230801769</v>
      </c>
      <c r="BH1325" s="183">
        <f t="shared" si="203"/>
        <v>7.0026083774099579E-4</v>
      </c>
      <c r="BI1325" s="184" t="str">
        <f t="shared" si="204"/>
        <v/>
      </c>
      <c r="BJ1325" s="184" t="str">
        <f t="shared" si="200"/>
        <v/>
      </c>
    </row>
    <row r="1326" spans="3:62" ht="20.100000000000001" customHeight="1" x14ac:dyDescent="0.25">
      <c r="C1326" s="12"/>
      <c r="E1326" s="141"/>
      <c r="F1326" s="141"/>
      <c r="P1326" s="156"/>
      <c r="R1326" s="174"/>
      <c r="S1326" s="174"/>
      <c r="W1326" s="175"/>
      <c r="X1326" s="173"/>
      <c r="AC1326" s="156">
        <v>597</v>
      </c>
      <c r="AD1326" s="150">
        <f t="shared" si="205"/>
        <v>-1.6120000000000001</v>
      </c>
      <c r="AE1326" s="174">
        <f t="shared" si="206"/>
        <v>0.10880363521622008</v>
      </c>
      <c r="AF1326" s="174">
        <f t="shared" si="207"/>
        <v>5.3480969862911225E-2</v>
      </c>
      <c r="AG1326" s="150">
        <f t="shared" si="212"/>
        <v>0.10880363521622008</v>
      </c>
      <c r="AH1326" s="150" t="str">
        <f t="shared" si="213"/>
        <v/>
      </c>
      <c r="AI1326" s="150" t="str">
        <f t="shared" si="208"/>
        <v/>
      </c>
      <c r="AJ1326" s="173">
        <f t="shared" si="209"/>
        <v>0</v>
      </c>
      <c r="AK1326" s="173" t="str">
        <f t="shared" si="210"/>
        <v/>
      </c>
      <c r="AL1326" s="173" t="str">
        <f t="shared" si="211"/>
        <v/>
      </c>
      <c r="AM1326" s="173"/>
      <c r="AN1326" s="173"/>
      <c r="AO1326" s="173"/>
      <c r="AP1326" s="173"/>
      <c r="AQ1326" s="173"/>
      <c r="AR1326" s="173"/>
      <c r="AS1326" s="173"/>
      <c r="AT1326" s="153"/>
      <c r="AU1326" s="154"/>
      <c r="AV1326" s="153"/>
      <c r="AW1326" s="177"/>
      <c r="AX1326" s="178"/>
      <c r="AY1326" s="179"/>
      <c r="AZ1326" s="179"/>
      <c r="BA1326" s="180"/>
      <c r="BB1326" s="180"/>
      <c r="BC1326" s="155"/>
      <c r="BE1326" s="156">
        <v>574</v>
      </c>
      <c r="BF1326" s="181">
        <f t="shared" si="201"/>
        <v>3.6672000000000393</v>
      </c>
      <c r="BG1326" s="182">
        <f t="shared" si="202"/>
        <v>0.8172116414702767</v>
      </c>
      <c r="BH1326" s="183">
        <f t="shared" si="203"/>
        <v>7.0107571711341965E-4</v>
      </c>
      <c r="BI1326" s="184" t="str">
        <f t="shared" si="204"/>
        <v/>
      </c>
      <c r="BJ1326" s="184" t="str">
        <f t="shared" si="200"/>
        <v/>
      </c>
    </row>
    <row r="1327" spans="3:62" ht="20.100000000000001" customHeight="1" x14ac:dyDescent="0.25">
      <c r="C1327" s="12"/>
      <c r="E1327" s="141"/>
      <c r="F1327" s="141"/>
      <c r="P1327" s="156"/>
      <c r="R1327" s="174"/>
      <c r="S1327" s="174"/>
      <c r="W1327" s="175"/>
      <c r="X1327" s="173"/>
      <c r="AC1327" s="156">
        <v>598</v>
      </c>
      <c r="AD1327" s="150">
        <f t="shared" si="205"/>
        <v>-1.6080000000000001</v>
      </c>
      <c r="AE1327" s="174">
        <f t="shared" si="206"/>
        <v>0.10950659171743674</v>
      </c>
      <c r="AF1327" s="174">
        <f t="shared" si="207"/>
        <v>5.3917589389924941E-2</v>
      </c>
      <c r="AG1327" s="150">
        <f t="shared" si="212"/>
        <v>0.10950659171743674</v>
      </c>
      <c r="AH1327" s="150" t="str">
        <f t="shared" si="213"/>
        <v/>
      </c>
      <c r="AI1327" s="150" t="str">
        <f t="shared" si="208"/>
        <v/>
      </c>
      <c r="AJ1327" s="173">
        <f t="shared" si="209"/>
        <v>0</v>
      </c>
      <c r="AK1327" s="173" t="str">
        <f t="shared" si="210"/>
        <v/>
      </c>
      <c r="AL1327" s="173" t="str">
        <f t="shared" si="211"/>
        <v/>
      </c>
      <c r="AM1327" s="173"/>
      <c r="AN1327" s="173"/>
      <c r="AO1327" s="173"/>
      <c r="AP1327" s="173"/>
      <c r="AQ1327" s="173"/>
      <c r="AR1327" s="173"/>
      <c r="AS1327" s="173"/>
      <c r="AT1327" s="153"/>
      <c r="AU1327" s="154"/>
      <c r="AV1327" s="153"/>
      <c r="AW1327" s="177"/>
      <c r="AX1327" s="178"/>
      <c r="AY1327" s="179"/>
      <c r="AZ1327" s="179"/>
      <c r="BA1327" s="180"/>
      <c r="BB1327" s="180"/>
      <c r="BC1327" s="155"/>
      <c r="BE1327" s="156">
        <v>575</v>
      </c>
      <c r="BF1327" s="181">
        <f t="shared" si="201"/>
        <v>3.6736000000000395</v>
      </c>
      <c r="BG1327" s="182">
        <f t="shared" si="202"/>
        <v>0.81651056575316328</v>
      </c>
      <c r="BH1327" s="183">
        <f t="shared" si="203"/>
        <v>7.0188620965039306E-4</v>
      </c>
      <c r="BI1327" s="184" t="str">
        <f t="shared" si="204"/>
        <v/>
      </c>
      <c r="BJ1327" s="184" t="str">
        <f t="shared" si="200"/>
        <v/>
      </c>
    </row>
    <row r="1328" spans="3:62" ht="20.100000000000001" customHeight="1" x14ac:dyDescent="0.25">
      <c r="C1328" s="12"/>
      <c r="E1328" s="141"/>
      <c r="F1328" s="141"/>
      <c r="P1328" s="156"/>
      <c r="R1328" s="174"/>
      <c r="S1328" s="174"/>
      <c r="W1328" s="175"/>
      <c r="X1328" s="173"/>
      <c r="AC1328" s="156">
        <v>599</v>
      </c>
      <c r="AD1328" s="150">
        <f t="shared" si="205"/>
        <v>-1.6040000000000001</v>
      </c>
      <c r="AE1328" s="174">
        <f t="shared" si="206"/>
        <v>0.11021232645560161</v>
      </c>
      <c r="AF1328" s="174">
        <f t="shared" si="207"/>
        <v>5.4357026300973915E-2</v>
      </c>
      <c r="AG1328" s="150">
        <f t="shared" si="212"/>
        <v>0.11021232645560161</v>
      </c>
      <c r="AH1328" s="150" t="str">
        <f t="shared" si="213"/>
        <v/>
      </c>
      <c r="AI1328" s="150" t="str">
        <f t="shared" si="208"/>
        <v/>
      </c>
      <c r="AJ1328" s="173">
        <f t="shared" si="209"/>
        <v>0</v>
      </c>
      <c r="AK1328" s="173" t="str">
        <f t="shared" si="210"/>
        <v/>
      </c>
      <c r="AL1328" s="173" t="str">
        <f t="shared" si="211"/>
        <v/>
      </c>
      <c r="AM1328" s="173"/>
      <c r="AN1328" s="173"/>
      <c r="AO1328" s="173"/>
      <c r="AP1328" s="173"/>
      <c r="AQ1328" s="173"/>
      <c r="AR1328" s="173"/>
      <c r="AS1328" s="173"/>
      <c r="AT1328" s="153"/>
      <c r="AU1328" s="154"/>
      <c r="AV1328" s="153"/>
      <c r="AW1328" s="177"/>
      <c r="AX1328" s="178"/>
      <c r="AY1328" s="179"/>
      <c r="AZ1328" s="179"/>
      <c r="BA1328" s="180"/>
      <c r="BB1328" s="180"/>
      <c r="BC1328" s="155"/>
      <c r="BE1328" s="156">
        <v>576</v>
      </c>
      <c r="BF1328" s="181">
        <f t="shared" si="201"/>
        <v>3.6800000000000397</v>
      </c>
      <c r="BG1328" s="182">
        <f t="shared" si="202"/>
        <v>0.81580867954351288</v>
      </c>
      <c r="BH1328" s="183">
        <f t="shared" si="203"/>
        <v>7.0269231652964059E-4</v>
      </c>
      <c r="BI1328" s="184" t="str">
        <f t="shared" si="204"/>
        <v/>
      </c>
      <c r="BJ1328" s="184" t="str">
        <f t="shared" si="200"/>
        <v/>
      </c>
    </row>
    <row r="1329" spans="3:62" ht="20.100000000000001" customHeight="1" x14ac:dyDescent="0.25">
      <c r="C1329" s="12"/>
      <c r="E1329" s="141"/>
      <c r="F1329" s="141"/>
      <c r="P1329" s="156"/>
      <c r="R1329" s="174"/>
      <c r="S1329" s="174"/>
      <c r="W1329" s="175"/>
      <c r="X1329" s="173"/>
      <c r="AC1329" s="156">
        <v>600</v>
      </c>
      <c r="AD1329" s="150">
        <f t="shared" si="205"/>
        <v>-1.6</v>
      </c>
      <c r="AE1329" s="174">
        <f t="shared" si="206"/>
        <v>0.11092083467945554</v>
      </c>
      <c r="AF1329" s="174">
        <f t="shared" si="207"/>
        <v>5.4799291699557967E-2</v>
      </c>
      <c r="AG1329" s="150">
        <f t="shared" si="212"/>
        <v>0.11092083467945554</v>
      </c>
      <c r="AH1329" s="150" t="str">
        <f t="shared" si="213"/>
        <v/>
      </c>
      <c r="AI1329" s="150" t="str">
        <f t="shared" si="208"/>
        <v/>
      </c>
      <c r="AJ1329" s="173">
        <f t="shared" si="209"/>
        <v>0</v>
      </c>
      <c r="AK1329" s="173" t="str">
        <f t="shared" si="210"/>
        <v/>
      </c>
      <c r="AL1329" s="173" t="str">
        <f t="shared" si="211"/>
        <v/>
      </c>
      <c r="AM1329" s="173"/>
      <c r="AN1329" s="173"/>
      <c r="AO1329" s="173"/>
      <c r="AP1329" s="173"/>
      <c r="AQ1329" s="173"/>
      <c r="AR1329" s="173"/>
      <c r="AS1329" s="173"/>
      <c r="AT1329" s="153"/>
      <c r="AU1329" s="154"/>
      <c r="AV1329" s="153"/>
      <c r="AW1329" s="177"/>
      <c r="AX1329" s="178"/>
      <c r="AY1329" s="179"/>
      <c r="AZ1329" s="179"/>
      <c r="BA1329" s="180"/>
      <c r="BB1329" s="180"/>
      <c r="BC1329" s="155"/>
      <c r="BE1329" s="156">
        <v>577</v>
      </c>
      <c r="BF1329" s="181">
        <f t="shared" si="201"/>
        <v>3.6864000000000399</v>
      </c>
      <c r="BG1329" s="182">
        <f t="shared" si="202"/>
        <v>0.81510598722698324</v>
      </c>
      <c r="BH1329" s="183">
        <f t="shared" si="203"/>
        <v>7.034940389988309E-4</v>
      </c>
      <c r="BI1329" s="184" t="str">
        <f t="shared" si="204"/>
        <v/>
      </c>
      <c r="BJ1329" s="184" t="str">
        <f t="shared" ref="BJ1329:BJ1392" si="214">IF($BG1329&lt;(1-$BC$765),$BH1329,"")</f>
        <v/>
      </c>
    </row>
    <row r="1330" spans="3:62" ht="20.100000000000001" customHeight="1" x14ac:dyDescent="0.25">
      <c r="C1330" s="12"/>
      <c r="E1330" s="141"/>
      <c r="F1330" s="141"/>
      <c r="P1330" s="156"/>
      <c r="R1330" s="174"/>
      <c r="S1330" s="174"/>
      <c r="W1330" s="175"/>
      <c r="X1330" s="173"/>
      <c r="AC1330" s="156">
        <v>601</v>
      </c>
      <c r="AD1330" s="150">
        <f t="shared" si="205"/>
        <v>-1.5960000000000001</v>
      </c>
      <c r="AE1330" s="174">
        <f t="shared" si="206"/>
        <v>0.11163211147360337</v>
      </c>
      <c r="AF1330" s="174">
        <f t="shared" si="207"/>
        <v>5.5244396669843952E-2</v>
      </c>
      <c r="AG1330" s="150">
        <f t="shared" si="212"/>
        <v>0.11163211147360337</v>
      </c>
      <c r="AH1330" s="150" t="str">
        <f t="shared" si="213"/>
        <v/>
      </c>
      <c r="AI1330" s="150" t="str">
        <f t="shared" si="208"/>
        <v/>
      </c>
      <c r="AJ1330" s="173">
        <f t="shared" si="209"/>
        <v>0</v>
      </c>
      <c r="AK1330" s="173" t="str">
        <f t="shared" si="210"/>
        <v/>
      </c>
      <c r="AL1330" s="173" t="str">
        <f t="shared" si="211"/>
        <v/>
      </c>
      <c r="AM1330" s="173"/>
      <c r="AN1330" s="173"/>
      <c r="AO1330" s="173"/>
      <c r="AP1330" s="173"/>
      <c r="AQ1330" s="173"/>
      <c r="AR1330" s="173"/>
      <c r="AS1330" s="173"/>
      <c r="AT1330" s="153"/>
      <c r="AU1330" s="154"/>
      <c r="AV1330" s="153"/>
      <c r="AW1330" s="177"/>
      <c r="AX1330" s="178"/>
      <c r="AY1330" s="179"/>
      <c r="AZ1330" s="179"/>
      <c r="BA1330" s="180"/>
      <c r="BB1330" s="180"/>
      <c r="BC1330" s="155"/>
      <c r="BE1330" s="156">
        <v>578</v>
      </c>
      <c r="BF1330" s="181">
        <f t="shared" ref="BF1330:BF1393" si="215">BF1329+$BI$750</f>
        <v>3.6928000000000401</v>
      </c>
      <c r="BG1330" s="182">
        <f t="shared" ref="BG1330:BG1393" si="216">_xlfn.CHISQ.DIST.RT(BF1330,7)</f>
        <v>0.81440249318798441</v>
      </c>
      <c r="BH1330" s="183">
        <f t="shared" ref="BH1330:BH1393" si="217">BG1330-BG1331</f>
        <v>7.0429137837180189E-4</v>
      </c>
      <c r="BI1330" s="184" t="str">
        <f t="shared" ref="BI1330:BI1393" si="218">IF(BG1330&lt;(1-$BC$757),BH1330,"")</f>
        <v/>
      </c>
      <c r="BJ1330" s="184" t="str">
        <f t="shared" si="214"/>
        <v/>
      </c>
    </row>
    <row r="1331" spans="3:62" ht="20.100000000000001" customHeight="1" x14ac:dyDescent="0.25">
      <c r="C1331" s="12"/>
      <c r="E1331" s="141"/>
      <c r="F1331" s="141"/>
      <c r="P1331" s="156"/>
      <c r="R1331" s="174"/>
      <c r="S1331" s="174"/>
      <c r="W1331" s="175"/>
      <c r="X1331" s="173"/>
      <c r="AC1331" s="156">
        <v>602</v>
      </c>
      <c r="AD1331" s="150">
        <f t="shared" si="205"/>
        <v>-1.5920000000000001</v>
      </c>
      <c r="AE1331" s="174">
        <f t="shared" si="206"/>
        <v>0.11234615175777428</v>
      </c>
      <c r="AF1331" s="174">
        <f t="shared" si="207"/>
        <v>5.5692352276007509E-2</v>
      </c>
      <c r="AG1331" s="150">
        <f t="shared" si="212"/>
        <v>0.11234615175777428</v>
      </c>
      <c r="AH1331" s="150" t="str">
        <f t="shared" si="213"/>
        <v/>
      </c>
      <c r="AI1331" s="150" t="str">
        <f t="shared" si="208"/>
        <v/>
      </c>
      <c r="AJ1331" s="173">
        <f t="shared" si="209"/>
        <v>0</v>
      </c>
      <c r="AK1331" s="173" t="str">
        <f t="shared" si="210"/>
        <v/>
      </c>
      <c r="AL1331" s="173" t="str">
        <f t="shared" si="211"/>
        <v/>
      </c>
      <c r="AM1331" s="173"/>
      <c r="AN1331" s="173"/>
      <c r="AO1331" s="173"/>
      <c r="AP1331" s="173"/>
      <c r="AQ1331" s="173"/>
      <c r="AR1331" s="173"/>
      <c r="AS1331" s="173"/>
      <c r="AT1331" s="153"/>
      <c r="AU1331" s="154"/>
      <c r="AV1331" s="153"/>
      <c r="AW1331" s="177"/>
      <c r="AX1331" s="178"/>
      <c r="AY1331" s="179"/>
      <c r="AZ1331" s="179"/>
      <c r="BA1331" s="180"/>
      <c r="BB1331" s="180"/>
      <c r="BC1331" s="155"/>
      <c r="BE1331" s="156">
        <v>579</v>
      </c>
      <c r="BF1331" s="181">
        <f t="shared" si="215"/>
        <v>3.6992000000000402</v>
      </c>
      <c r="BG1331" s="182">
        <f t="shared" si="216"/>
        <v>0.81369820180961261</v>
      </c>
      <c r="BH1331" s="183">
        <f t="shared" si="217"/>
        <v>7.0508433603100329E-4</v>
      </c>
      <c r="BI1331" s="184" t="str">
        <f t="shared" si="218"/>
        <v/>
      </c>
      <c r="BJ1331" s="184" t="str">
        <f t="shared" si="214"/>
        <v/>
      </c>
    </row>
    <row r="1332" spans="3:62" ht="20.100000000000001" customHeight="1" x14ac:dyDescent="0.25">
      <c r="C1332" s="12"/>
      <c r="E1332" s="141"/>
      <c r="F1332" s="141"/>
      <c r="P1332" s="156"/>
      <c r="R1332" s="174"/>
      <c r="S1332" s="174"/>
      <c r="W1332" s="175"/>
      <c r="X1332" s="173"/>
      <c r="AC1332" s="156">
        <v>603</v>
      </c>
      <c r="AD1332" s="150">
        <f t="shared" si="205"/>
        <v>-1.5880000000000001</v>
      </c>
      <c r="AE1332" s="174">
        <f t="shared" si="206"/>
        <v>0.1130629502860909</v>
      </c>
      <c r="AF1332" s="174">
        <f t="shared" si="207"/>
        <v>5.6143169561572386E-2</v>
      </c>
      <c r="AG1332" s="150">
        <f t="shared" si="212"/>
        <v>0.1130629502860909</v>
      </c>
      <c r="AH1332" s="150" t="str">
        <f t="shared" si="213"/>
        <v/>
      </c>
      <c r="AI1332" s="150" t="str">
        <f t="shared" si="208"/>
        <v/>
      </c>
      <c r="AJ1332" s="173">
        <f t="shared" si="209"/>
        <v>0</v>
      </c>
      <c r="AK1332" s="173" t="str">
        <f t="shared" si="210"/>
        <v/>
      </c>
      <c r="AL1332" s="173" t="str">
        <f t="shared" si="211"/>
        <v/>
      </c>
      <c r="AM1332" s="173"/>
      <c r="AN1332" s="173"/>
      <c r="AO1332" s="173"/>
      <c r="AP1332" s="173"/>
      <c r="AQ1332" s="173"/>
      <c r="AR1332" s="173"/>
      <c r="AS1332" s="173"/>
      <c r="AT1332" s="153"/>
      <c r="AU1332" s="154"/>
      <c r="AV1332" s="153"/>
      <c r="AW1332" s="177"/>
      <c r="AX1332" s="178"/>
      <c r="AY1332" s="179"/>
      <c r="AZ1332" s="179"/>
      <c r="BA1332" s="180"/>
      <c r="BB1332" s="180"/>
      <c r="BC1332" s="155"/>
      <c r="BE1332" s="156">
        <v>580</v>
      </c>
      <c r="BF1332" s="181">
        <f t="shared" si="215"/>
        <v>3.7056000000000404</v>
      </c>
      <c r="BG1332" s="182">
        <f t="shared" si="216"/>
        <v>0.81299311747358161</v>
      </c>
      <c r="BH1332" s="183">
        <f t="shared" si="217"/>
        <v>7.0587291342572023E-4</v>
      </c>
      <c r="BI1332" s="184" t="str">
        <f t="shared" si="218"/>
        <v/>
      </c>
      <c r="BJ1332" s="184" t="str">
        <f t="shared" si="214"/>
        <v/>
      </c>
    </row>
    <row r="1333" spans="3:62" ht="20.100000000000001" customHeight="1" x14ac:dyDescent="0.25">
      <c r="C1333" s="12"/>
      <c r="E1333" s="141"/>
      <c r="F1333" s="141"/>
      <c r="P1333" s="156"/>
      <c r="R1333" s="174"/>
      <c r="S1333" s="174"/>
      <c r="W1333" s="175"/>
      <c r="X1333" s="173"/>
      <c r="AC1333" s="156">
        <v>604</v>
      </c>
      <c r="AD1333" s="150">
        <f t="shared" si="205"/>
        <v>-1.5840000000000001</v>
      </c>
      <c r="AE1333" s="174">
        <f t="shared" si="206"/>
        <v>0.11378250164634675</v>
      </c>
      <c r="AF1333" s="174">
        <f t="shared" si="207"/>
        <v>5.659685954874627E-2</v>
      </c>
      <c r="AG1333" s="150">
        <f t="shared" si="212"/>
        <v>0.11378250164634675</v>
      </c>
      <c r="AH1333" s="150" t="str">
        <f t="shared" si="213"/>
        <v/>
      </c>
      <c r="AI1333" s="150" t="str">
        <f t="shared" si="208"/>
        <v/>
      </c>
      <c r="AJ1333" s="173">
        <f t="shared" si="209"/>
        <v>0</v>
      </c>
      <c r="AK1333" s="173" t="str">
        <f t="shared" si="210"/>
        <v/>
      </c>
      <c r="AL1333" s="173" t="str">
        <f t="shared" si="211"/>
        <v/>
      </c>
      <c r="AM1333" s="173"/>
      <c r="AN1333" s="173"/>
      <c r="AO1333" s="173"/>
      <c r="AP1333" s="173"/>
      <c r="AQ1333" s="173"/>
      <c r="AR1333" s="173"/>
      <c r="AS1333" s="173"/>
      <c r="AT1333" s="153"/>
      <c r="AU1333" s="154"/>
      <c r="AV1333" s="153"/>
      <c r="AW1333" s="177"/>
      <c r="AX1333" s="178"/>
      <c r="AY1333" s="179"/>
      <c r="AZ1333" s="179"/>
      <c r="BA1333" s="180"/>
      <c r="BB1333" s="180"/>
      <c r="BC1333" s="155"/>
      <c r="BE1333" s="156">
        <v>581</v>
      </c>
      <c r="BF1333" s="181">
        <f t="shared" si="215"/>
        <v>3.7120000000000406</v>
      </c>
      <c r="BG1333" s="182">
        <f t="shared" si="216"/>
        <v>0.81228724456015589</v>
      </c>
      <c r="BH1333" s="183">
        <f t="shared" si="217"/>
        <v>7.0665711207140713E-4</v>
      </c>
      <c r="BI1333" s="184" t="str">
        <f t="shared" si="218"/>
        <v/>
      </c>
      <c r="BJ1333" s="184" t="str">
        <f t="shared" si="214"/>
        <v/>
      </c>
    </row>
    <row r="1334" spans="3:62" ht="20.100000000000001" customHeight="1" x14ac:dyDescent="0.25">
      <c r="C1334" s="12"/>
      <c r="E1334" s="141"/>
      <c r="F1334" s="141"/>
      <c r="P1334" s="156"/>
      <c r="R1334" s="174"/>
      <c r="S1334" s="174"/>
      <c r="W1334" s="175"/>
      <c r="X1334" s="173"/>
      <c r="AC1334" s="156">
        <v>605</v>
      </c>
      <c r="AD1334" s="150">
        <f t="shared" si="205"/>
        <v>-1.58</v>
      </c>
      <c r="AE1334" s="174">
        <f t="shared" si="206"/>
        <v>0.11450480025929236</v>
      </c>
      <c r="AF1334" s="174">
        <f t="shared" si="207"/>
        <v>5.7053433237754192E-2</v>
      </c>
      <c r="AG1334" s="150">
        <f t="shared" si="212"/>
        <v>0.11450480025929236</v>
      </c>
      <c r="AH1334" s="150" t="str">
        <f t="shared" si="213"/>
        <v/>
      </c>
      <c r="AI1334" s="150" t="str">
        <f t="shared" si="208"/>
        <v/>
      </c>
      <c r="AJ1334" s="173">
        <f t="shared" si="209"/>
        <v>0</v>
      </c>
      <c r="AK1334" s="173" t="str">
        <f t="shared" si="210"/>
        <v/>
      </c>
      <c r="AL1334" s="173" t="str">
        <f t="shared" si="211"/>
        <v/>
      </c>
      <c r="AM1334" s="173"/>
      <c r="AN1334" s="173"/>
      <c r="AO1334" s="173"/>
      <c r="AP1334" s="173"/>
      <c r="AQ1334" s="173"/>
      <c r="AR1334" s="173"/>
      <c r="AS1334" s="173"/>
      <c r="AT1334" s="153"/>
      <c r="AU1334" s="154"/>
      <c r="AV1334" s="153"/>
      <c r="AW1334" s="177"/>
      <c r="AX1334" s="178"/>
      <c r="AY1334" s="179"/>
      <c r="AZ1334" s="179"/>
      <c r="BA1334" s="180"/>
      <c r="BB1334" s="180"/>
      <c r="BC1334" s="155"/>
      <c r="BE1334" s="156">
        <v>582</v>
      </c>
      <c r="BF1334" s="181">
        <f t="shared" si="215"/>
        <v>3.7184000000000408</v>
      </c>
      <c r="BG1334" s="182">
        <f t="shared" si="216"/>
        <v>0.81158058744808448</v>
      </c>
      <c r="BH1334" s="183">
        <f t="shared" si="217"/>
        <v>7.0743693355057591E-4</v>
      </c>
      <c r="BI1334" s="184" t="str">
        <f t="shared" si="218"/>
        <v/>
      </c>
      <c r="BJ1334" s="184" t="str">
        <f t="shared" si="214"/>
        <v/>
      </c>
    </row>
    <row r="1335" spans="3:62" ht="20.100000000000001" customHeight="1" x14ac:dyDescent="0.25">
      <c r="C1335" s="12"/>
      <c r="E1335" s="141"/>
      <c r="F1335" s="141"/>
      <c r="P1335" s="156"/>
      <c r="R1335" s="174"/>
      <c r="S1335" s="174"/>
      <c r="W1335" s="175"/>
      <c r="X1335" s="173"/>
      <c r="AC1335" s="156">
        <v>606</v>
      </c>
      <c r="AD1335" s="150">
        <f t="shared" si="205"/>
        <v>-1.5760000000000001</v>
      </c>
      <c r="AE1335" s="174">
        <f t="shared" si="206"/>
        <v>0.11522984037793065</v>
      </c>
      <c r="AF1335" s="174">
        <f t="shared" si="207"/>
        <v>5.7512901606169016E-2</v>
      </c>
      <c r="AG1335" s="150">
        <f t="shared" si="212"/>
        <v>0.11522984037793065</v>
      </c>
      <c r="AH1335" s="150" t="str">
        <f t="shared" si="213"/>
        <v/>
      </c>
      <c r="AI1335" s="150" t="str">
        <f t="shared" si="208"/>
        <v/>
      </c>
      <c r="AJ1335" s="173">
        <f t="shared" si="209"/>
        <v>0</v>
      </c>
      <c r="AK1335" s="173" t="str">
        <f t="shared" si="210"/>
        <v/>
      </c>
      <c r="AL1335" s="173" t="str">
        <f t="shared" si="211"/>
        <v/>
      </c>
      <c r="AM1335" s="173"/>
      <c r="AN1335" s="173"/>
      <c r="AO1335" s="173"/>
      <c r="AP1335" s="173"/>
      <c r="AQ1335" s="173"/>
      <c r="AR1335" s="173"/>
      <c r="AS1335" s="173"/>
      <c r="AT1335" s="153"/>
      <c r="AU1335" s="154"/>
      <c r="AV1335" s="153"/>
      <c r="AW1335" s="177"/>
      <c r="AX1335" s="178"/>
      <c r="AY1335" s="179"/>
      <c r="AZ1335" s="179"/>
      <c r="BA1335" s="180"/>
      <c r="BB1335" s="180"/>
      <c r="BC1335" s="155"/>
      <c r="BE1335" s="156">
        <v>583</v>
      </c>
      <c r="BF1335" s="181">
        <f t="shared" si="215"/>
        <v>3.724800000000041</v>
      </c>
      <c r="BG1335" s="182">
        <f t="shared" si="216"/>
        <v>0.8108731505145339</v>
      </c>
      <c r="BH1335" s="183">
        <f t="shared" si="217"/>
        <v>7.0821237951124161E-4</v>
      </c>
      <c r="BI1335" s="184" t="str">
        <f t="shared" si="218"/>
        <v/>
      </c>
      <c r="BJ1335" s="184" t="str">
        <f t="shared" si="214"/>
        <v/>
      </c>
    </row>
    <row r="1336" spans="3:62" ht="20.100000000000001" customHeight="1" x14ac:dyDescent="0.25">
      <c r="C1336" s="12"/>
      <c r="E1336" s="141"/>
      <c r="F1336" s="141"/>
      <c r="P1336" s="156"/>
      <c r="R1336" s="174"/>
      <c r="S1336" s="174"/>
      <c r="W1336" s="175"/>
      <c r="X1336" s="173"/>
      <c r="AC1336" s="156">
        <v>607</v>
      </c>
      <c r="AD1336" s="150">
        <f t="shared" si="205"/>
        <v>-1.5720000000000001</v>
      </c>
      <c r="AE1336" s="174">
        <f t="shared" si="206"/>
        <v>0.1159576160868208</v>
      </c>
      <c r="AF1336" s="174">
        <f t="shared" si="207"/>
        <v>5.7975275608238813E-2</v>
      </c>
      <c r="AG1336" s="150">
        <f t="shared" si="212"/>
        <v>0.1159576160868208</v>
      </c>
      <c r="AH1336" s="150" t="str">
        <f t="shared" si="213"/>
        <v/>
      </c>
      <c r="AI1336" s="150" t="str">
        <f t="shared" si="208"/>
        <v/>
      </c>
      <c r="AJ1336" s="173">
        <f t="shared" si="209"/>
        <v>0</v>
      </c>
      <c r="AK1336" s="173" t="str">
        <f t="shared" si="210"/>
        <v/>
      </c>
      <c r="AL1336" s="173" t="str">
        <f t="shared" si="211"/>
        <v/>
      </c>
      <c r="AM1336" s="173"/>
      <c r="AN1336" s="173"/>
      <c r="AO1336" s="173"/>
      <c r="AP1336" s="173"/>
      <c r="AQ1336" s="173"/>
      <c r="AR1336" s="173"/>
      <c r="AS1336" s="173"/>
      <c r="AT1336" s="153"/>
      <c r="AU1336" s="154"/>
      <c r="AV1336" s="153"/>
      <c r="AW1336" s="177"/>
      <c r="AX1336" s="178"/>
      <c r="AY1336" s="179"/>
      <c r="AZ1336" s="179"/>
      <c r="BA1336" s="180"/>
      <c r="BB1336" s="180"/>
      <c r="BC1336" s="155"/>
      <c r="BE1336" s="156">
        <v>584</v>
      </c>
      <c r="BF1336" s="181">
        <f t="shared" si="215"/>
        <v>3.7312000000000412</v>
      </c>
      <c r="BG1336" s="182">
        <f t="shared" si="216"/>
        <v>0.81016493813502266</v>
      </c>
      <c r="BH1336" s="183">
        <f t="shared" si="217"/>
        <v>7.0898345166614529E-4</v>
      </c>
      <c r="BI1336" s="184" t="str">
        <f t="shared" si="218"/>
        <v/>
      </c>
      <c r="BJ1336" s="184" t="str">
        <f t="shared" si="214"/>
        <v/>
      </c>
    </row>
    <row r="1337" spans="3:62" ht="20.100000000000001" customHeight="1" x14ac:dyDescent="0.25">
      <c r="C1337" s="12"/>
      <c r="E1337" s="141"/>
      <c r="F1337" s="141"/>
      <c r="P1337" s="156"/>
      <c r="R1337" s="174"/>
      <c r="S1337" s="174"/>
      <c r="W1337" s="175"/>
      <c r="X1337" s="173"/>
      <c r="AC1337" s="156">
        <v>608</v>
      </c>
      <c r="AD1337" s="150">
        <f t="shared" si="205"/>
        <v>-1.5680000000000001</v>
      </c>
      <c r="AE1337" s="174">
        <f t="shared" si="206"/>
        <v>0.11668812130139163</v>
      </c>
      <c r="AF1337" s="174">
        <f t="shared" si="207"/>
        <v>5.8440566174212026E-2</v>
      </c>
      <c r="AG1337" s="150">
        <f t="shared" si="212"/>
        <v>0.11668812130139163</v>
      </c>
      <c r="AH1337" s="150" t="str">
        <f t="shared" si="213"/>
        <v/>
      </c>
      <c r="AI1337" s="150" t="str">
        <f t="shared" si="208"/>
        <v/>
      </c>
      <c r="AJ1337" s="173">
        <f t="shared" si="209"/>
        <v>0</v>
      </c>
      <c r="AK1337" s="173" t="str">
        <f t="shared" si="210"/>
        <v/>
      </c>
      <c r="AL1337" s="173" t="str">
        <f t="shared" si="211"/>
        <v/>
      </c>
      <c r="AM1337" s="173"/>
      <c r="AN1337" s="173"/>
      <c r="AO1337" s="173"/>
      <c r="AP1337" s="173"/>
      <c r="AQ1337" s="173"/>
      <c r="AR1337" s="173"/>
      <c r="AS1337" s="173"/>
      <c r="AT1337" s="153"/>
      <c r="AU1337" s="154"/>
      <c r="AV1337" s="153"/>
      <c r="AW1337" s="177"/>
      <c r="AX1337" s="178"/>
      <c r="AY1337" s="179"/>
      <c r="AZ1337" s="179"/>
      <c r="BA1337" s="180"/>
      <c r="BB1337" s="180"/>
      <c r="BC1337" s="155"/>
      <c r="BE1337" s="156">
        <v>585</v>
      </c>
      <c r="BF1337" s="181">
        <f t="shared" si="215"/>
        <v>3.7376000000000413</v>
      </c>
      <c r="BG1337" s="182">
        <f t="shared" si="216"/>
        <v>0.80945595468335652</v>
      </c>
      <c r="BH1337" s="183">
        <f t="shared" si="217"/>
        <v>7.0975015179419731E-4</v>
      </c>
      <c r="BI1337" s="184" t="str">
        <f t="shared" si="218"/>
        <v/>
      </c>
      <c r="BJ1337" s="184" t="str">
        <f t="shared" si="214"/>
        <v/>
      </c>
    </row>
    <row r="1338" spans="3:62" ht="20.100000000000001" customHeight="1" x14ac:dyDescent="0.25">
      <c r="C1338" s="12"/>
      <c r="E1338" s="141"/>
      <c r="F1338" s="141"/>
      <c r="P1338" s="156"/>
      <c r="R1338" s="174"/>
      <c r="S1338" s="174"/>
      <c r="W1338" s="175"/>
      <c r="X1338" s="173"/>
      <c r="AC1338" s="156">
        <v>609</v>
      </c>
      <c r="AD1338" s="150">
        <f t="shared" si="205"/>
        <v>-1.5640000000000001</v>
      </c>
      <c r="AE1338" s="174">
        <f t="shared" si="206"/>
        <v>0.11742134976726393</v>
      </c>
      <c r="AF1338" s="174">
        <f t="shared" si="207"/>
        <v>5.8908784209659282E-2</v>
      </c>
      <c r="AG1338" s="150">
        <f t="shared" si="212"/>
        <v>0.11742134976726393</v>
      </c>
      <c r="AH1338" s="150" t="str">
        <f t="shared" si="213"/>
        <v/>
      </c>
      <c r="AI1338" s="150" t="str">
        <f t="shared" si="208"/>
        <v/>
      </c>
      <c r="AJ1338" s="173">
        <f t="shared" si="209"/>
        <v>0</v>
      </c>
      <c r="AK1338" s="173" t="str">
        <f t="shared" si="210"/>
        <v/>
      </c>
      <c r="AL1338" s="173" t="str">
        <f t="shared" si="211"/>
        <v/>
      </c>
      <c r="AM1338" s="173"/>
      <c r="AN1338" s="173"/>
      <c r="AO1338" s="173"/>
      <c r="AP1338" s="173"/>
      <c r="AQ1338" s="173"/>
      <c r="AR1338" s="173"/>
      <c r="AS1338" s="173"/>
      <c r="AT1338" s="153"/>
      <c r="AU1338" s="154"/>
      <c r="AV1338" s="153"/>
      <c r="AW1338" s="177"/>
      <c r="AX1338" s="178"/>
      <c r="AY1338" s="179"/>
      <c r="AZ1338" s="179"/>
      <c r="BA1338" s="180"/>
      <c r="BB1338" s="180"/>
      <c r="BC1338" s="155"/>
      <c r="BE1338" s="156">
        <v>586</v>
      </c>
      <c r="BF1338" s="181">
        <f t="shared" si="215"/>
        <v>3.7440000000000415</v>
      </c>
      <c r="BG1338" s="182">
        <f t="shared" si="216"/>
        <v>0.80874620453156232</v>
      </c>
      <c r="BH1338" s="183">
        <f t="shared" si="217"/>
        <v>7.1051248173825687E-4</v>
      </c>
      <c r="BI1338" s="184" t="str">
        <f t="shared" si="218"/>
        <v/>
      </c>
      <c r="BJ1338" s="184" t="str">
        <f t="shared" si="214"/>
        <v/>
      </c>
    </row>
    <row r="1339" spans="3:62" ht="20.100000000000001" customHeight="1" x14ac:dyDescent="0.25">
      <c r="C1339" s="12"/>
      <c r="E1339" s="141"/>
      <c r="F1339" s="141"/>
      <c r="P1339" s="156"/>
      <c r="R1339" s="174"/>
      <c r="S1339" s="174"/>
      <c r="W1339" s="175"/>
      <c r="X1339" s="173"/>
      <c r="AC1339" s="156">
        <v>610</v>
      </c>
      <c r="AD1339" s="150">
        <f t="shared" si="205"/>
        <v>-1.56</v>
      </c>
      <c r="AE1339" s="174">
        <f t="shared" si="206"/>
        <v>0.11815729505958227</v>
      </c>
      <c r="AF1339" s="174">
        <f t="shared" si="207"/>
        <v>5.9379940594793013E-2</v>
      </c>
      <c r="AG1339" s="150">
        <f t="shared" si="212"/>
        <v>0.11815729505958227</v>
      </c>
      <c r="AH1339" s="150" t="str">
        <f t="shared" si="213"/>
        <v/>
      </c>
      <c r="AI1339" s="150" t="str">
        <f t="shared" si="208"/>
        <v/>
      </c>
      <c r="AJ1339" s="173">
        <f t="shared" si="209"/>
        <v>0</v>
      </c>
      <c r="AK1339" s="173" t="str">
        <f t="shared" si="210"/>
        <v/>
      </c>
      <c r="AL1339" s="173" t="str">
        <f t="shared" si="211"/>
        <v/>
      </c>
      <c r="AM1339" s="173"/>
      <c r="AN1339" s="173"/>
      <c r="AO1339" s="173"/>
      <c r="AP1339" s="173"/>
      <c r="AQ1339" s="173"/>
      <c r="AR1339" s="173"/>
      <c r="AS1339" s="173"/>
      <c r="AT1339" s="153"/>
      <c r="AU1339" s="154"/>
      <c r="AV1339" s="153"/>
      <c r="AW1339" s="177"/>
      <c r="AX1339" s="178"/>
      <c r="AY1339" s="179"/>
      <c r="AZ1339" s="179"/>
      <c r="BA1339" s="180"/>
      <c r="BB1339" s="180"/>
      <c r="BC1339" s="155"/>
      <c r="BE1339" s="156">
        <v>587</v>
      </c>
      <c r="BF1339" s="181">
        <f t="shared" si="215"/>
        <v>3.7504000000000417</v>
      </c>
      <c r="BG1339" s="182">
        <f t="shared" si="216"/>
        <v>0.80803569204982406</v>
      </c>
      <c r="BH1339" s="183">
        <f t="shared" si="217"/>
        <v>7.1127044340513201E-4</v>
      </c>
      <c r="BI1339" s="184" t="str">
        <f t="shared" si="218"/>
        <v/>
      </c>
      <c r="BJ1339" s="184" t="str">
        <f t="shared" si="214"/>
        <v/>
      </c>
    </row>
    <row r="1340" spans="3:62" ht="20.100000000000001" customHeight="1" x14ac:dyDescent="0.25">
      <c r="C1340" s="12"/>
      <c r="E1340" s="141"/>
      <c r="F1340" s="141"/>
      <c r="P1340" s="156"/>
      <c r="R1340" s="174"/>
      <c r="S1340" s="174"/>
      <c r="W1340" s="175"/>
      <c r="X1340" s="173"/>
      <c r="AC1340" s="156">
        <v>611</v>
      </c>
      <c r="AD1340" s="150">
        <f t="shared" si="205"/>
        <v>-1.556</v>
      </c>
      <c r="AE1340" s="174">
        <f t="shared" si="206"/>
        <v>0.11889595058235634</v>
      </c>
      <c r="AF1340" s="174">
        <f t="shared" si="207"/>
        <v>5.9854046183784156E-2</v>
      </c>
      <c r="AG1340" s="150">
        <f t="shared" si="212"/>
        <v>0.11889595058235634</v>
      </c>
      <c r="AH1340" s="150" t="str">
        <f t="shared" si="213"/>
        <v/>
      </c>
      <c r="AI1340" s="150" t="str">
        <f t="shared" si="208"/>
        <v/>
      </c>
      <c r="AJ1340" s="173">
        <f t="shared" si="209"/>
        <v>0</v>
      </c>
      <c r="AK1340" s="173" t="str">
        <f t="shared" si="210"/>
        <v/>
      </c>
      <c r="AL1340" s="173" t="str">
        <f t="shared" si="211"/>
        <v/>
      </c>
      <c r="AM1340" s="173"/>
      <c r="AN1340" s="173"/>
      <c r="AO1340" s="173"/>
      <c r="AP1340" s="173"/>
      <c r="AQ1340" s="173"/>
      <c r="AR1340" s="173"/>
      <c r="AS1340" s="173"/>
      <c r="AT1340" s="153"/>
      <c r="AU1340" s="154"/>
      <c r="AV1340" s="153"/>
      <c r="AW1340" s="177"/>
      <c r="AX1340" s="178"/>
      <c r="AY1340" s="179"/>
      <c r="AZ1340" s="179"/>
      <c r="BA1340" s="180"/>
      <c r="BB1340" s="180"/>
      <c r="BC1340" s="155"/>
      <c r="BE1340" s="156">
        <v>588</v>
      </c>
      <c r="BF1340" s="181">
        <f t="shared" si="215"/>
        <v>3.7568000000000419</v>
      </c>
      <c r="BG1340" s="182">
        <f t="shared" si="216"/>
        <v>0.80732442160641893</v>
      </c>
      <c r="BH1340" s="183">
        <f t="shared" si="217"/>
        <v>7.1202403876602371E-4</v>
      </c>
      <c r="BI1340" s="184" t="str">
        <f t="shared" si="218"/>
        <v/>
      </c>
      <c r="BJ1340" s="184" t="str">
        <f t="shared" si="214"/>
        <v/>
      </c>
    </row>
    <row r="1341" spans="3:62" ht="20.100000000000001" customHeight="1" x14ac:dyDescent="0.25">
      <c r="C1341" s="12"/>
      <c r="E1341" s="141"/>
      <c r="F1341" s="141"/>
      <c r="P1341" s="156"/>
      <c r="R1341" s="174"/>
      <c r="S1341" s="174"/>
      <c r="W1341" s="175"/>
      <c r="X1341" s="173"/>
      <c r="AC1341" s="156">
        <v>612</v>
      </c>
      <c r="AD1341" s="150">
        <f t="shared" si="205"/>
        <v>-1.552</v>
      </c>
      <c r="AE1341" s="174">
        <f t="shared" si="206"/>
        <v>0.1196373095678117</v>
      </c>
      <c r="AF1341" s="174">
        <f t="shared" si="207"/>
        <v>6.0331111804076423E-2</v>
      </c>
      <c r="AG1341" s="150">
        <f t="shared" si="212"/>
        <v>0.1196373095678117</v>
      </c>
      <c r="AH1341" s="150" t="str">
        <f t="shared" si="213"/>
        <v/>
      </c>
      <c r="AI1341" s="150" t="str">
        <f t="shared" si="208"/>
        <v/>
      </c>
      <c r="AJ1341" s="173">
        <f t="shared" si="209"/>
        <v>0</v>
      </c>
      <c r="AK1341" s="173" t="str">
        <f t="shared" si="210"/>
        <v/>
      </c>
      <c r="AL1341" s="173" t="str">
        <f t="shared" si="211"/>
        <v/>
      </c>
      <c r="AM1341" s="173"/>
      <c r="AN1341" s="173"/>
      <c r="AO1341" s="173"/>
      <c r="AP1341" s="173"/>
      <c r="AQ1341" s="173"/>
      <c r="AR1341" s="173"/>
      <c r="AS1341" s="173"/>
      <c r="AT1341" s="153"/>
      <c r="AU1341" s="154"/>
      <c r="AV1341" s="153"/>
      <c r="AW1341" s="177"/>
      <c r="AX1341" s="178"/>
      <c r="AY1341" s="179"/>
      <c r="AZ1341" s="179"/>
      <c r="BA1341" s="180"/>
      <c r="BB1341" s="180"/>
      <c r="BC1341" s="155"/>
      <c r="BE1341" s="156">
        <v>589</v>
      </c>
      <c r="BF1341" s="181">
        <f t="shared" si="215"/>
        <v>3.7632000000000421</v>
      </c>
      <c r="BG1341" s="182">
        <f t="shared" si="216"/>
        <v>0.80661239756765291</v>
      </c>
      <c r="BH1341" s="183">
        <f t="shared" si="217"/>
        <v>7.127732698550826E-4</v>
      </c>
      <c r="BI1341" s="184" t="str">
        <f t="shared" si="218"/>
        <v/>
      </c>
      <c r="BJ1341" s="184" t="str">
        <f t="shared" si="214"/>
        <v/>
      </c>
    </row>
    <row r="1342" spans="3:62" ht="20.100000000000001" customHeight="1" x14ac:dyDescent="0.25">
      <c r="C1342" s="12"/>
      <c r="E1342" s="141"/>
      <c r="F1342" s="141"/>
      <c r="P1342" s="156"/>
      <c r="R1342" s="174"/>
      <c r="S1342" s="174"/>
      <c r="W1342" s="175"/>
      <c r="X1342" s="173"/>
      <c r="AC1342" s="156">
        <v>613</v>
      </c>
      <c r="AD1342" s="150">
        <f t="shared" si="205"/>
        <v>-1.548</v>
      </c>
      <c r="AE1342" s="174">
        <f t="shared" si="206"/>
        <v>0.12038136507575044</v>
      </c>
      <c r="AF1342" s="174">
        <f t="shared" si="207"/>
        <v>6.0811148255697681E-2</v>
      </c>
      <c r="AG1342" s="150">
        <f t="shared" si="212"/>
        <v>0.12038136507575044</v>
      </c>
      <c r="AH1342" s="150" t="str">
        <f t="shared" si="213"/>
        <v/>
      </c>
      <c r="AI1342" s="150" t="str">
        <f t="shared" si="208"/>
        <v/>
      </c>
      <c r="AJ1342" s="173">
        <f t="shared" si="209"/>
        <v>0</v>
      </c>
      <c r="AK1342" s="173" t="str">
        <f t="shared" si="210"/>
        <v/>
      </c>
      <c r="AL1342" s="173" t="str">
        <f t="shared" si="211"/>
        <v/>
      </c>
      <c r="AM1342" s="173"/>
      <c r="AN1342" s="173"/>
      <c r="AO1342" s="173"/>
      <c r="AP1342" s="173"/>
      <c r="AQ1342" s="173"/>
      <c r="AR1342" s="173"/>
      <c r="AS1342" s="173"/>
      <c r="AT1342" s="153"/>
      <c r="AU1342" s="154"/>
      <c r="AV1342" s="153"/>
      <c r="AW1342" s="177"/>
      <c r="AX1342" s="178"/>
      <c r="AY1342" s="179"/>
      <c r="AZ1342" s="179"/>
      <c r="BA1342" s="180"/>
      <c r="BB1342" s="180"/>
      <c r="BC1342" s="155"/>
      <c r="BE1342" s="156">
        <v>590</v>
      </c>
      <c r="BF1342" s="181">
        <f t="shared" si="215"/>
        <v>3.7696000000000423</v>
      </c>
      <c r="BG1342" s="182">
        <f t="shared" si="216"/>
        <v>0.80589962429779782</v>
      </c>
      <c r="BH1342" s="183">
        <f t="shared" si="217"/>
        <v>7.1351813876896486E-4</v>
      </c>
      <c r="BI1342" s="184" t="str">
        <f t="shared" si="218"/>
        <v/>
      </c>
      <c r="BJ1342" s="184" t="str">
        <f t="shared" si="214"/>
        <v/>
      </c>
    </row>
    <row r="1343" spans="3:62" ht="20.100000000000001" customHeight="1" x14ac:dyDescent="0.25">
      <c r="C1343" s="12"/>
      <c r="E1343" s="141"/>
      <c r="F1343" s="141"/>
      <c r="P1343" s="156"/>
      <c r="R1343" s="174"/>
      <c r="S1343" s="174"/>
      <c r="W1343" s="175"/>
      <c r="X1343" s="173"/>
      <c r="AC1343" s="156">
        <v>614</v>
      </c>
      <c r="AD1343" s="150">
        <f t="shared" si="205"/>
        <v>-1.544</v>
      </c>
      <c r="AE1343" s="174">
        <f t="shared" si="206"/>
        <v>0.12112810999292166</v>
      </c>
      <c r="AF1343" s="174">
        <f t="shared" si="207"/>
        <v>6.1294166310569116E-2</v>
      </c>
      <c r="AG1343" s="150">
        <f t="shared" si="212"/>
        <v>0.12112810999292166</v>
      </c>
      <c r="AH1343" s="150" t="str">
        <f t="shared" si="213"/>
        <v/>
      </c>
      <c r="AI1343" s="150" t="str">
        <f t="shared" si="208"/>
        <v/>
      </c>
      <c r="AJ1343" s="173">
        <f t="shared" si="209"/>
        <v>0</v>
      </c>
      <c r="AK1343" s="173" t="str">
        <f t="shared" si="210"/>
        <v/>
      </c>
      <c r="AL1343" s="173" t="str">
        <f t="shared" si="211"/>
        <v/>
      </c>
      <c r="AM1343" s="173"/>
      <c r="AN1343" s="173"/>
      <c r="AO1343" s="173"/>
      <c r="AP1343" s="173"/>
      <c r="AQ1343" s="173"/>
      <c r="AR1343" s="173"/>
      <c r="AS1343" s="173"/>
      <c r="AT1343" s="153"/>
      <c r="AU1343" s="154"/>
      <c r="AV1343" s="153"/>
      <c r="AW1343" s="177"/>
      <c r="AX1343" s="178"/>
      <c r="AY1343" s="179"/>
      <c r="AZ1343" s="179"/>
      <c r="BA1343" s="180"/>
      <c r="BB1343" s="180"/>
      <c r="BC1343" s="155"/>
      <c r="BE1343" s="156">
        <v>591</v>
      </c>
      <c r="BF1343" s="181">
        <f t="shared" si="215"/>
        <v>3.7760000000000424</v>
      </c>
      <c r="BG1343" s="182">
        <f t="shared" si="216"/>
        <v>0.80518610615902886</v>
      </c>
      <c r="BH1343" s="183">
        <f t="shared" si="217"/>
        <v>7.1425864766827551E-4</v>
      </c>
      <c r="BI1343" s="184" t="str">
        <f t="shared" si="218"/>
        <v/>
      </c>
      <c r="BJ1343" s="184" t="str">
        <f t="shared" si="214"/>
        <v/>
      </c>
    </row>
    <row r="1344" spans="3:62" ht="20.100000000000001" customHeight="1" x14ac:dyDescent="0.25">
      <c r="C1344" s="12"/>
      <c r="E1344" s="141"/>
      <c r="F1344" s="141"/>
      <c r="P1344" s="156"/>
      <c r="R1344" s="174"/>
      <c r="S1344" s="174"/>
      <c r="W1344" s="175"/>
      <c r="X1344" s="173"/>
      <c r="AC1344" s="156">
        <v>615</v>
      </c>
      <c r="AD1344" s="150">
        <f t="shared" si="205"/>
        <v>-1.54</v>
      </c>
      <c r="AE1344" s="174">
        <f t="shared" si="206"/>
        <v>0.12187753703240178</v>
      </c>
      <c r="AF1344" s="174">
        <f t="shared" si="207"/>
        <v>6.1780176711811879E-2</v>
      </c>
      <c r="AG1344" s="150">
        <f t="shared" si="212"/>
        <v>0.12187753703240178</v>
      </c>
      <c r="AH1344" s="150" t="str">
        <f t="shared" si="213"/>
        <v/>
      </c>
      <c r="AI1344" s="150" t="str">
        <f t="shared" si="208"/>
        <v/>
      </c>
      <c r="AJ1344" s="173">
        <f t="shared" si="209"/>
        <v>0</v>
      </c>
      <c r="AK1344" s="173" t="str">
        <f t="shared" si="210"/>
        <v/>
      </c>
      <c r="AL1344" s="173" t="str">
        <f t="shared" si="211"/>
        <v/>
      </c>
      <c r="AM1344" s="173"/>
      <c r="AN1344" s="173"/>
      <c r="AO1344" s="173"/>
      <c r="AP1344" s="173"/>
      <c r="AQ1344" s="173"/>
      <c r="AR1344" s="173"/>
      <c r="AS1344" s="173"/>
      <c r="AT1344" s="153"/>
      <c r="AU1344" s="154"/>
      <c r="AV1344" s="153"/>
      <c r="AW1344" s="177"/>
      <c r="AX1344" s="178"/>
      <c r="AY1344" s="179"/>
      <c r="AZ1344" s="179"/>
      <c r="BA1344" s="180"/>
      <c r="BB1344" s="180"/>
      <c r="BC1344" s="155"/>
      <c r="BE1344" s="156">
        <v>592</v>
      </c>
      <c r="BF1344" s="181">
        <f t="shared" si="215"/>
        <v>3.7824000000000426</v>
      </c>
      <c r="BG1344" s="182">
        <f t="shared" si="216"/>
        <v>0.80447184751136058</v>
      </c>
      <c r="BH1344" s="183">
        <f t="shared" si="217"/>
        <v>7.1499479877423777E-4</v>
      </c>
      <c r="BI1344" s="184" t="str">
        <f t="shared" si="218"/>
        <v/>
      </c>
      <c r="BJ1344" s="184" t="str">
        <f t="shared" si="214"/>
        <v/>
      </c>
    </row>
    <row r="1345" spans="3:62" ht="20.100000000000001" customHeight="1" x14ac:dyDescent="0.25">
      <c r="C1345" s="12"/>
      <c r="E1345" s="141"/>
      <c r="F1345" s="141"/>
      <c r="P1345" s="156"/>
      <c r="R1345" s="174"/>
      <c r="S1345" s="174"/>
      <c r="W1345" s="175"/>
      <c r="X1345" s="173"/>
      <c r="AC1345" s="156">
        <v>616</v>
      </c>
      <c r="AD1345" s="150">
        <f t="shared" si="205"/>
        <v>-1.536</v>
      </c>
      <c r="AE1345" s="174">
        <f t="shared" si="206"/>
        <v>0.12262963873298499</v>
      </c>
      <c r="AF1345" s="174">
        <f t="shared" si="207"/>
        <v>6.226919017305093E-2</v>
      </c>
      <c r="AG1345" s="150">
        <f t="shared" si="212"/>
        <v>0.12262963873298499</v>
      </c>
      <c r="AH1345" s="150" t="str">
        <f t="shared" si="213"/>
        <v/>
      </c>
      <c r="AI1345" s="150" t="str">
        <f t="shared" si="208"/>
        <v/>
      </c>
      <c r="AJ1345" s="173">
        <f t="shared" si="209"/>
        <v>0</v>
      </c>
      <c r="AK1345" s="173" t="str">
        <f t="shared" si="210"/>
        <v/>
      </c>
      <c r="AL1345" s="173" t="str">
        <f t="shared" si="211"/>
        <v/>
      </c>
      <c r="AM1345" s="173"/>
      <c r="AN1345" s="173"/>
      <c r="AO1345" s="173"/>
      <c r="AP1345" s="173"/>
      <c r="AQ1345" s="173"/>
      <c r="AR1345" s="173"/>
      <c r="AS1345" s="173"/>
      <c r="AT1345" s="153"/>
      <c r="AU1345" s="154"/>
      <c r="AV1345" s="153"/>
      <c r="AW1345" s="177"/>
      <c r="AX1345" s="178"/>
      <c r="AY1345" s="179"/>
      <c r="AZ1345" s="179"/>
      <c r="BA1345" s="180"/>
      <c r="BB1345" s="180"/>
      <c r="BC1345" s="155"/>
      <c r="BE1345" s="156">
        <v>593</v>
      </c>
      <c r="BF1345" s="181">
        <f t="shared" si="215"/>
        <v>3.7888000000000428</v>
      </c>
      <c r="BG1345" s="182">
        <f t="shared" si="216"/>
        <v>0.80375685271258634</v>
      </c>
      <c r="BH1345" s="183">
        <f t="shared" si="217"/>
        <v>7.1572659437069142E-4</v>
      </c>
      <c r="BI1345" s="184" t="str">
        <f t="shared" si="218"/>
        <v/>
      </c>
      <c r="BJ1345" s="184" t="str">
        <f t="shared" si="214"/>
        <v/>
      </c>
    </row>
    <row r="1346" spans="3:62" ht="20.100000000000001" customHeight="1" x14ac:dyDescent="0.25">
      <c r="C1346" s="12"/>
      <c r="E1346" s="141"/>
      <c r="F1346" s="141"/>
      <c r="P1346" s="156"/>
      <c r="R1346" s="174"/>
      <c r="S1346" s="174"/>
      <c r="W1346" s="175"/>
      <c r="X1346" s="173"/>
      <c r="AC1346" s="156">
        <v>617</v>
      </c>
      <c r="AD1346" s="150">
        <f t="shared" si="205"/>
        <v>-1.532</v>
      </c>
      <c r="AE1346" s="174">
        <f t="shared" si="206"/>
        <v>0.12338440745858412</v>
      </c>
      <c r="AF1346" s="174">
        <f t="shared" si="207"/>
        <v>6.2761217377716921E-2</v>
      </c>
      <c r="AG1346" s="150">
        <f t="shared" si="212"/>
        <v>0.12338440745858412</v>
      </c>
      <c r="AH1346" s="150" t="str">
        <f t="shared" si="213"/>
        <v/>
      </c>
      <c r="AI1346" s="150" t="str">
        <f t="shared" si="208"/>
        <v/>
      </c>
      <c r="AJ1346" s="173">
        <f t="shared" si="209"/>
        <v>0</v>
      </c>
      <c r="AK1346" s="173" t="str">
        <f t="shared" si="210"/>
        <v/>
      </c>
      <c r="AL1346" s="173" t="str">
        <f t="shared" si="211"/>
        <v/>
      </c>
      <c r="AM1346" s="173"/>
      <c r="AN1346" s="173"/>
      <c r="AO1346" s="173"/>
      <c r="AP1346" s="173"/>
      <c r="AQ1346" s="173"/>
      <c r="AR1346" s="173"/>
      <c r="AS1346" s="173"/>
      <c r="AT1346" s="153"/>
      <c r="AU1346" s="154"/>
      <c r="AV1346" s="153"/>
      <c r="AW1346" s="177"/>
      <c r="AX1346" s="178"/>
      <c r="AY1346" s="179"/>
      <c r="AZ1346" s="179"/>
      <c r="BA1346" s="180"/>
      <c r="BB1346" s="180"/>
      <c r="BC1346" s="155"/>
      <c r="BE1346" s="156">
        <v>594</v>
      </c>
      <c r="BF1346" s="181">
        <f t="shared" si="215"/>
        <v>3.795200000000043</v>
      </c>
      <c r="BG1346" s="182">
        <f t="shared" si="216"/>
        <v>0.80304112611821565</v>
      </c>
      <c r="BH1346" s="183">
        <f t="shared" si="217"/>
        <v>7.1645403680209441E-4</v>
      </c>
      <c r="BI1346" s="184" t="str">
        <f t="shared" si="218"/>
        <v/>
      </c>
      <c r="BJ1346" s="184" t="str">
        <f t="shared" si="214"/>
        <v/>
      </c>
    </row>
    <row r="1347" spans="3:62" ht="20.100000000000001" customHeight="1" x14ac:dyDescent="0.25">
      <c r="C1347" s="12"/>
      <c r="E1347" s="141"/>
      <c r="F1347" s="141"/>
      <c r="P1347" s="156"/>
      <c r="R1347" s="174"/>
      <c r="S1347" s="174"/>
      <c r="W1347" s="175"/>
      <c r="X1347" s="173"/>
      <c r="AC1347" s="156">
        <v>618</v>
      </c>
      <c r="AD1347" s="150">
        <f t="shared" si="205"/>
        <v>-1.528</v>
      </c>
      <c r="AE1347" s="174">
        <f t="shared" si="206"/>
        <v>0.12414183539764158</v>
      </c>
      <c r="AF1347" s="174">
        <f t="shared" si="207"/>
        <v>6.3256268978345354E-2</v>
      </c>
      <c r="AG1347" s="150">
        <f t="shared" si="212"/>
        <v>0.12414183539764158</v>
      </c>
      <c r="AH1347" s="150" t="str">
        <f t="shared" si="213"/>
        <v/>
      </c>
      <c r="AI1347" s="150" t="str">
        <f t="shared" si="208"/>
        <v/>
      </c>
      <c r="AJ1347" s="173">
        <f t="shared" si="209"/>
        <v>0</v>
      </c>
      <c r="AK1347" s="173" t="str">
        <f t="shared" si="210"/>
        <v/>
      </c>
      <c r="AL1347" s="173" t="str">
        <f t="shared" si="211"/>
        <v/>
      </c>
      <c r="AM1347" s="173"/>
      <c r="AN1347" s="173"/>
      <c r="AO1347" s="173"/>
      <c r="AP1347" s="173"/>
      <c r="AQ1347" s="173"/>
      <c r="AR1347" s="173"/>
      <c r="AS1347" s="173"/>
      <c r="AT1347" s="153"/>
      <c r="AU1347" s="154"/>
      <c r="AV1347" s="153"/>
      <c r="AW1347" s="177"/>
      <c r="AX1347" s="178"/>
      <c r="AY1347" s="179"/>
      <c r="AZ1347" s="179"/>
      <c r="BA1347" s="180"/>
      <c r="BB1347" s="180"/>
      <c r="BC1347" s="155"/>
      <c r="BE1347" s="156">
        <v>595</v>
      </c>
      <c r="BF1347" s="181">
        <f t="shared" si="215"/>
        <v>3.8016000000000432</v>
      </c>
      <c r="BG1347" s="182">
        <f t="shared" si="216"/>
        <v>0.80232467208141356</v>
      </c>
      <c r="BH1347" s="183">
        <f t="shared" si="217"/>
        <v>7.1717712847496617E-4</v>
      </c>
      <c r="BI1347" s="184" t="str">
        <f t="shared" si="218"/>
        <v/>
      </c>
      <c r="BJ1347" s="184" t="str">
        <f t="shared" si="214"/>
        <v/>
      </c>
    </row>
    <row r="1348" spans="3:62" ht="20.100000000000001" customHeight="1" x14ac:dyDescent="0.25">
      <c r="C1348" s="12"/>
      <c r="E1348" s="141"/>
      <c r="F1348" s="141"/>
      <c r="P1348" s="156"/>
      <c r="R1348" s="174"/>
      <c r="S1348" s="174"/>
      <c r="W1348" s="175"/>
      <c r="X1348" s="173"/>
      <c r="AC1348" s="156">
        <v>619</v>
      </c>
      <c r="AD1348" s="150">
        <f t="shared" si="205"/>
        <v>-1.524</v>
      </c>
      <c r="AE1348" s="174">
        <f t="shared" si="206"/>
        <v>0.12490191456255072</v>
      </c>
      <c r="AF1348" s="174">
        <f t="shared" si="207"/>
        <v>6.375435559587371E-2</v>
      </c>
      <c r="AG1348" s="150">
        <f t="shared" si="212"/>
        <v>0.12490191456255072</v>
      </c>
      <c r="AH1348" s="150" t="str">
        <f t="shared" si="213"/>
        <v/>
      </c>
      <c r="AI1348" s="150" t="str">
        <f t="shared" si="208"/>
        <v/>
      </c>
      <c r="AJ1348" s="173">
        <f t="shared" si="209"/>
        <v>0</v>
      </c>
      <c r="AK1348" s="173" t="str">
        <f t="shared" si="210"/>
        <v/>
      </c>
      <c r="AL1348" s="173" t="str">
        <f t="shared" si="211"/>
        <v/>
      </c>
      <c r="AM1348" s="173"/>
      <c r="AN1348" s="173"/>
      <c r="AO1348" s="173"/>
      <c r="AP1348" s="173"/>
      <c r="AQ1348" s="173"/>
      <c r="AR1348" s="173"/>
      <c r="AS1348" s="173"/>
      <c r="AT1348" s="153"/>
      <c r="AU1348" s="154"/>
      <c r="AV1348" s="153"/>
      <c r="AW1348" s="177"/>
      <c r="AX1348" s="178"/>
      <c r="AY1348" s="179"/>
      <c r="AZ1348" s="179"/>
      <c r="BA1348" s="180"/>
      <c r="BB1348" s="180"/>
      <c r="BC1348" s="155"/>
      <c r="BE1348" s="156">
        <v>596</v>
      </c>
      <c r="BF1348" s="181">
        <f t="shared" si="215"/>
        <v>3.8080000000000434</v>
      </c>
      <c r="BG1348" s="182">
        <f t="shared" si="216"/>
        <v>0.80160749495293859</v>
      </c>
      <c r="BH1348" s="183">
        <f t="shared" si="217"/>
        <v>7.1789587185500103E-4</v>
      </c>
      <c r="BI1348" s="184" t="str">
        <f t="shared" si="218"/>
        <v/>
      </c>
      <c r="BJ1348" s="184" t="str">
        <f t="shared" si="214"/>
        <v/>
      </c>
    </row>
    <row r="1349" spans="3:62" ht="20.100000000000001" customHeight="1" x14ac:dyDescent="0.25">
      <c r="C1349" s="12"/>
      <c r="E1349" s="141"/>
      <c r="F1349" s="141"/>
      <c r="P1349" s="156"/>
      <c r="R1349" s="174"/>
      <c r="S1349" s="174"/>
      <c r="W1349" s="175"/>
      <c r="X1349" s="173"/>
      <c r="AC1349" s="156">
        <v>620</v>
      </c>
      <c r="AD1349" s="150">
        <f t="shared" si="205"/>
        <v>-1.52</v>
      </c>
      <c r="AE1349" s="174">
        <f t="shared" si="206"/>
        <v>0.12566463678908815</v>
      </c>
      <c r="AF1349" s="174">
        <f t="shared" si="207"/>
        <v>6.4255487818935766E-2</v>
      </c>
      <c r="AG1349" s="150">
        <f t="shared" si="212"/>
        <v>0.12566463678908815</v>
      </c>
      <c r="AH1349" s="150" t="str">
        <f t="shared" si="213"/>
        <v/>
      </c>
      <c r="AI1349" s="150" t="str">
        <f t="shared" si="208"/>
        <v/>
      </c>
      <c r="AJ1349" s="173">
        <f t="shared" si="209"/>
        <v>0</v>
      </c>
      <c r="AK1349" s="173" t="str">
        <f t="shared" si="210"/>
        <v/>
      </c>
      <c r="AL1349" s="173" t="str">
        <f t="shared" si="211"/>
        <v/>
      </c>
      <c r="AM1349" s="173"/>
      <c r="AN1349" s="173"/>
      <c r="AO1349" s="173"/>
      <c r="AP1349" s="173"/>
      <c r="AQ1349" s="173"/>
      <c r="AR1349" s="173"/>
      <c r="AS1349" s="173"/>
      <c r="AT1349" s="153"/>
      <c r="AU1349" s="154"/>
      <c r="AV1349" s="153"/>
      <c r="AW1349" s="177"/>
      <c r="AX1349" s="178"/>
      <c r="AY1349" s="179"/>
      <c r="AZ1349" s="179"/>
      <c r="BA1349" s="180"/>
      <c r="BB1349" s="180"/>
      <c r="BC1349" s="155"/>
      <c r="BE1349" s="156">
        <v>597</v>
      </c>
      <c r="BF1349" s="181">
        <f t="shared" si="215"/>
        <v>3.8144000000000435</v>
      </c>
      <c r="BG1349" s="182">
        <f t="shared" si="216"/>
        <v>0.80088959908108359</v>
      </c>
      <c r="BH1349" s="183">
        <f t="shared" si="217"/>
        <v>7.1861026946906659E-4</v>
      </c>
      <c r="BI1349" s="184" t="str">
        <f t="shared" si="218"/>
        <v/>
      </c>
      <c r="BJ1349" s="184" t="str">
        <f t="shared" si="214"/>
        <v/>
      </c>
    </row>
    <row r="1350" spans="3:62" ht="20.100000000000001" customHeight="1" x14ac:dyDescent="0.25">
      <c r="C1350" s="12"/>
      <c r="E1350" s="141"/>
      <c r="F1350" s="141"/>
      <c r="P1350" s="156"/>
      <c r="R1350" s="174"/>
      <c r="S1350" s="174"/>
      <c r="W1350" s="175"/>
      <c r="X1350" s="173"/>
      <c r="AC1350" s="156">
        <v>621</v>
      </c>
      <c r="AD1350" s="150">
        <f t="shared" si="205"/>
        <v>-1.516</v>
      </c>
      <c r="AE1350" s="174">
        <f t="shared" si="206"/>
        <v>0.12642999373585614</v>
      </c>
      <c r="AF1350" s="174">
        <f t="shared" si="207"/>
        <v>6.4759676203154592E-2</v>
      </c>
      <c r="AG1350" s="150">
        <f t="shared" si="212"/>
        <v>0.12642999373585614</v>
      </c>
      <c r="AH1350" s="150" t="str">
        <f t="shared" si="213"/>
        <v/>
      </c>
      <c r="AI1350" s="150" t="str">
        <f t="shared" si="208"/>
        <v/>
      </c>
      <c r="AJ1350" s="173">
        <f t="shared" si="209"/>
        <v>0</v>
      </c>
      <c r="AK1350" s="173" t="str">
        <f t="shared" si="210"/>
        <v/>
      </c>
      <c r="AL1350" s="173" t="str">
        <f t="shared" si="211"/>
        <v/>
      </c>
      <c r="AM1350" s="173"/>
      <c r="AN1350" s="173"/>
      <c r="AO1350" s="173"/>
      <c r="AP1350" s="173"/>
      <c r="AQ1350" s="173"/>
      <c r="AR1350" s="173"/>
      <c r="AS1350" s="173"/>
      <c r="AT1350" s="153"/>
      <c r="AU1350" s="154"/>
      <c r="AV1350" s="153"/>
      <c r="AW1350" s="177"/>
      <c r="AX1350" s="178"/>
      <c r="AY1350" s="179"/>
      <c r="AZ1350" s="179"/>
      <c r="BA1350" s="180"/>
      <c r="BB1350" s="180"/>
      <c r="BC1350" s="155"/>
      <c r="BE1350" s="156">
        <v>598</v>
      </c>
      <c r="BF1350" s="181">
        <f t="shared" si="215"/>
        <v>3.8208000000000437</v>
      </c>
      <c r="BG1350" s="182">
        <f t="shared" si="216"/>
        <v>0.80017098881161453</v>
      </c>
      <c r="BH1350" s="183">
        <f t="shared" si="217"/>
        <v>7.1932032390320533E-4</v>
      </c>
      <c r="BI1350" s="184" t="str">
        <f t="shared" si="218"/>
        <v/>
      </c>
      <c r="BJ1350" s="184" t="str">
        <f t="shared" si="214"/>
        <v/>
      </c>
    </row>
    <row r="1351" spans="3:62" ht="20.100000000000001" customHeight="1" x14ac:dyDescent="0.25">
      <c r="C1351" s="12"/>
      <c r="E1351" s="141"/>
      <c r="F1351" s="141"/>
      <c r="P1351" s="156"/>
      <c r="R1351" s="174"/>
      <c r="S1351" s="174"/>
      <c r="W1351" s="175"/>
      <c r="X1351" s="173"/>
      <c r="AC1351" s="156">
        <v>622</v>
      </c>
      <c r="AD1351" s="150">
        <f t="shared" si="205"/>
        <v>-1.512</v>
      </c>
      <c r="AE1351" s="174">
        <f t="shared" si="206"/>
        <v>0.12719797688373649</v>
      </c>
      <c r="AF1351" s="174">
        <f t="shared" si="207"/>
        <v>6.5266931270432108E-2</v>
      </c>
      <c r="AG1351" s="150">
        <f t="shared" si="212"/>
        <v>0.12719797688373649</v>
      </c>
      <c r="AH1351" s="150" t="str">
        <f t="shared" si="213"/>
        <v/>
      </c>
      <c r="AI1351" s="150" t="str">
        <f t="shared" si="208"/>
        <v/>
      </c>
      <c r="AJ1351" s="173">
        <f t="shared" si="209"/>
        <v>0</v>
      </c>
      <c r="AK1351" s="173" t="str">
        <f t="shared" si="210"/>
        <v/>
      </c>
      <c r="AL1351" s="173" t="str">
        <f t="shared" si="211"/>
        <v/>
      </c>
      <c r="AM1351" s="173"/>
      <c r="AN1351" s="173"/>
      <c r="AO1351" s="173"/>
      <c r="AP1351" s="173"/>
      <c r="AQ1351" s="173"/>
      <c r="AR1351" s="173"/>
      <c r="AS1351" s="173"/>
      <c r="AT1351" s="153"/>
      <c r="AU1351" s="154"/>
      <c r="AV1351" s="153"/>
      <c r="AW1351" s="177"/>
      <c r="AX1351" s="178"/>
      <c r="AY1351" s="179"/>
      <c r="AZ1351" s="179"/>
      <c r="BA1351" s="180"/>
      <c r="BB1351" s="180"/>
      <c r="BC1351" s="155"/>
      <c r="BE1351" s="156">
        <v>599</v>
      </c>
      <c r="BF1351" s="181">
        <f t="shared" si="215"/>
        <v>3.8272000000000439</v>
      </c>
      <c r="BG1351" s="182">
        <f t="shared" si="216"/>
        <v>0.79945166848771132</v>
      </c>
      <c r="BH1351" s="183">
        <f t="shared" si="217"/>
        <v>7.2002603780307872E-4</v>
      </c>
      <c r="BI1351" s="184" t="str">
        <f t="shared" si="218"/>
        <v/>
      </c>
      <c r="BJ1351" s="184" t="str">
        <f t="shared" si="214"/>
        <v/>
      </c>
    </row>
    <row r="1352" spans="3:62" ht="20.100000000000001" customHeight="1" x14ac:dyDescent="0.25">
      <c r="C1352" s="12"/>
      <c r="E1352" s="141"/>
      <c r="F1352" s="141"/>
      <c r="P1352" s="156"/>
      <c r="R1352" s="174"/>
      <c r="S1352" s="174"/>
      <c r="W1352" s="175"/>
      <c r="X1352" s="173"/>
      <c r="AC1352" s="156">
        <v>623</v>
      </c>
      <c r="AD1352" s="150">
        <f t="shared" si="205"/>
        <v>-1.508</v>
      </c>
      <c r="AE1352" s="174">
        <f t="shared" si="206"/>
        <v>0.12796857753535484</v>
      </c>
      <c r="AF1352" s="174">
        <f t="shared" si="207"/>
        <v>6.5777263508237441E-2</v>
      </c>
      <c r="AG1352" s="150">
        <f t="shared" si="212"/>
        <v>0.12796857753535484</v>
      </c>
      <c r="AH1352" s="150" t="str">
        <f t="shared" si="213"/>
        <v/>
      </c>
      <c r="AI1352" s="150" t="str">
        <f t="shared" si="208"/>
        <v/>
      </c>
      <c r="AJ1352" s="173">
        <f t="shared" si="209"/>
        <v>0</v>
      </c>
      <c r="AK1352" s="173" t="str">
        <f t="shared" si="210"/>
        <v/>
      </c>
      <c r="AL1352" s="173" t="str">
        <f t="shared" si="211"/>
        <v/>
      </c>
      <c r="AM1352" s="173"/>
      <c r="AN1352" s="173"/>
      <c r="AO1352" s="173"/>
      <c r="AP1352" s="173"/>
      <c r="AQ1352" s="173"/>
      <c r="AR1352" s="173"/>
      <c r="AS1352" s="173"/>
      <c r="AT1352" s="153"/>
      <c r="AU1352" s="154"/>
      <c r="AV1352" s="153"/>
      <c r="AW1352" s="177"/>
      <c r="AX1352" s="178"/>
      <c r="AY1352" s="179"/>
      <c r="AZ1352" s="179"/>
      <c r="BA1352" s="180"/>
      <c r="BB1352" s="180"/>
      <c r="BC1352" s="155"/>
      <c r="BE1352" s="156">
        <v>600</v>
      </c>
      <c r="BF1352" s="181">
        <f t="shared" si="215"/>
        <v>3.8336000000000441</v>
      </c>
      <c r="BG1352" s="182">
        <f t="shared" si="216"/>
        <v>0.79873164244990824</v>
      </c>
      <c r="BH1352" s="183">
        <f t="shared" si="217"/>
        <v>7.2072741387319006E-4</v>
      </c>
      <c r="BI1352" s="184" t="str">
        <f t="shared" si="218"/>
        <v/>
      </c>
      <c r="BJ1352" s="184" t="str">
        <f t="shared" si="214"/>
        <v/>
      </c>
    </row>
    <row r="1353" spans="3:62" ht="20.100000000000001" customHeight="1" x14ac:dyDescent="0.25">
      <c r="C1353" s="12"/>
      <c r="E1353" s="141"/>
      <c r="F1353" s="141"/>
      <c r="P1353" s="156"/>
      <c r="R1353" s="174"/>
      <c r="S1353" s="174"/>
      <c r="W1353" s="175"/>
      <c r="X1353" s="173"/>
      <c r="AC1353" s="156">
        <v>624</v>
      </c>
      <c r="AD1353" s="150">
        <f t="shared" si="205"/>
        <v>-1.504</v>
      </c>
      <c r="AE1353" s="174">
        <f t="shared" si="206"/>
        <v>0.12874178681455622</v>
      </c>
      <c r="AF1353" s="174">
        <f t="shared" si="207"/>
        <v>6.6290683368892989E-2</v>
      </c>
      <c r="AG1353" s="150">
        <f t="shared" si="212"/>
        <v>0.12874178681455622</v>
      </c>
      <c r="AH1353" s="150" t="str">
        <f t="shared" si="213"/>
        <v/>
      </c>
      <c r="AI1353" s="150" t="str">
        <f t="shared" si="208"/>
        <v/>
      </c>
      <c r="AJ1353" s="173">
        <f t="shared" si="209"/>
        <v>0</v>
      </c>
      <c r="AK1353" s="173" t="str">
        <f t="shared" si="210"/>
        <v/>
      </c>
      <c r="AL1353" s="173" t="str">
        <f t="shared" si="211"/>
        <v/>
      </c>
      <c r="AM1353" s="173"/>
      <c r="AN1353" s="173"/>
      <c r="AO1353" s="173"/>
      <c r="AP1353" s="173"/>
      <c r="AQ1353" s="173"/>
      <c r="AR1353" s="173"/>
      <c r="AS1353" s="173"/>
      <c r="AT1353" s="153"/>
      <c r="AU1353" s="154"/>
      <c r="AV1353" s="153"/>
      <c r="AW1353" s="177"/>
      <c r="AX1353" s="178"/>
      <c r="AY1353" s="179"/>
      <c r="AZ1353" s="179"/>
      <c r="BA1353" s="180"/>
      <c r="BB1353" s="180"/>
      <c r="BC1353" s="155"/>
      <c r="BE1353" s="156">
        <v>601</v>
      </c>
      <c r="BF1353" s="181">
        <f t="shared" si="215"/>
        <v>3.8400000000000443</v>
      </c>
      <c r="BG1353" s="182">
        <f t="shared" si="216"/>
        <v>0.79801091503603505</v>
      </c>
      <c r="BH1353" s="183">
        <f t="shared" si="217"/>
        <v>7.2142445487599627E-4</v>
      </c>
      <c r="BI1353" s="184" t="str">
        <f t="shared" si="218"/>
        <v/>
      </c>
      <c r="BJ1353" s="184" t="str">
        <f t="shared" si="214"/>
        <v/>
      </c>
    </row>
    <row r="1354" spans="3:62" ht="20.100000000000001" customHeight="1" x14ac:dyDescent="0.25">
      <c r="C1354" s="12"/>
      <c r="E1354" s="141"/>
      <c r="F1354" s="141"/>
      <c r="P1354" s="156"/>
      <c r="R1354" s="174"/>
      <c r="S1354" s="174"/>
      <c r="W1354" s="175"/>
      <c r="X1354" s="173"/>
      <c r="AC1354" s="156">
        <v>625</v>
      </c>
      <c r="AD1354" s="150">
        <f t="shared" si="205"/>
        <v>-1.5</v>
      </c>
      <c r="AE1354" s="174">
        <f t="shared" si="206"/>
        <v>0.12951759566589174</v>
      </c>
      <c r="AF1354" s="174">
        <f t="shared" si="207"/>
        <v>6.6807201268858057E-2</v>
      </c>
      <c r="AG1354" s="150">
        <f t="shared" si="212"/>
        <v>0.12951759566589174</v>
      </c>
      <c r="AH1354" s="150" t="str">
        <f t="shared" si="213"/>
        <v/>
      </c>
      <c r="AI1354" s="150" t="str">
        <f t="shared" si="208"/>
        <v/>
      </c>
      <c r="AJ1354" s="173">
        <f t="shared" si="209"/>
        <v>0</v>
      </c>
      <c r="AK1354" s="173" t="str">
        <f t="shared" si="210"/>
        <v/>
      </c>
      <c r="AL1354" s="173" t="str">
        <f t="shared" si="211"/>
        <v/>
      </c>
      <c r="AM1354" s="173"/>
      <c r="AN1354" s="173"/>
      <c r="AO1354" s="173"/>
      <c r="AP1354" s="173"/>
      <c r="AQ1354" s="173"/>
      <c r="AR1354" s="173"/>
      <c r="AS1354" s="173"/>
      <c r="AT1354" s="153"/>
      <c r="AU1354" s="154"/>
      <c r="AV1354" s="153"/>
      <c r="AW1354" s="177"/>
      <c r="AX1354" s="178"/>
      <c r="AY1354" s="179"/>
      <c r="AZ1354" s="179"/>
      <c r="BA1354" s="180"/>
      <c r="BB1354" s="180"/>
      <c r="BC1354" s="155"/>
      <c r="BE1354" s="156">
        <v>602</v>
      </c>
      <c r="BF1354" s="181">
        <f t="shared" si="215"/>
        <v>3.8464000000000445</v>
      </c>
      <c r="BG1354" s="182">
        <f t="shared" si="216"/>
        <v>0.79728949058115905</v>
      </c>
      <c r="BH1354" s="183">
        <f t="shared" si="217"/>
        <v>7.2211716363412837E-4</v>
      </c>
      <c r="BI1354" s="184" t="str">
        <f t="shared" si="218"/>
        <v/>
      </c>
      <c r="BJ1354" s="184" t="str">
        <f t="shared" si="214"/>
        <v/>
      </c>
    </row>
    <row r="1355" spans="3:62" ht="20.100000000000001" customHeight="1" x14ac:dyDescent="0.25">
      <c r="C1355" s="12"/>
      <c r="E1355" s="141"/>
      <c r="F1355" s="141"/>
      <c r="P1355" s="156"/>
      <c r="R1355" s="174"/>
      <c r="S1355" s="174"/>
      <c r="W1355" s="175"/>
      <c r="X1355" s="173"/>
      <c r="AC1355" s="156">
        <v>626</v>
      </c>
      <c r="AD1355" s="150">
        <f t="shared" si="205"/>
        <v>-1.496</v>
      </c>
      <c r="AE1355" s="174">
        <f t="shared" si="206"/>
        <v>0.13029599485411655</v>
      </c>
      <c r="AF1355" s="174">
        <f t="shared" si="207"/>
        <v>6.7326827588010688E-2</v>
      </c>
      <c r="AG1355" s="150">
        <f t="shared" si="212"/>
        <v>0.13029599485411655</v>
      </c>
      <c r="AH1355" s="150" t="str">
        <f t="shared" si="213"/>
        <v/>
      </c>
      <c r="AI1355" s="150" t="str">
        <f t="shared" si="208"/>
        <v/>
      </c>
      <c r="AJ1355" s="173">
        <f t="shared" si="209"/>
        <v>0</v>
      </c>
      <c r="AK1355" s="173" t="str">
        <f t="shared" si="210"/>
        <v/>
      </c>
      <c r="AL1355" s="173" t="str">
        <f t="shared" si="211"/>
        <v/>
      </c>
      <c r="AM1355" s="173"/>
      <c r="AN1355" s="173"/>
      <c r="AO1355" s="173"/>
      <c r="AP1355" s="173"/>
      <c r="AQ1355" s="173"/>
      <c r="AR1355" s="173"/>
      <c r="AS1355" s="173"/>
      <c r="AT1355" s="153"/>
      <c r="AU1355" s="154"/>
      <c r="AV1355" s="153"/>
      <c r="AW1355" s="177"/>
      <c r="AX1355" s="178"/>
      <c r="AY1355" s="179"/>
      <c r="AZ1355" s="179"/>
      <c r="BA1355" s="180"/>
      <c r="BB1355" s="180"/>
      <c r="BC1355" s="155"/>
      <c r="BE1355" s="156">
        <v>603</v>
      </c>
      <c r="BF1355" s="181">
        <f t="shared" si="215"/>
        <v>3.8528000000000446</v>
      </c>
      <c r="BG1355" s="182">
        <f t="shared" si="216"/>
        <v>0.79656737341752493</v>
      </c>
      <c r="BH1355" s="183">
        <f t="shared" si="217"/>
        <v>7.2280554302484035E-4</v>
      </c>
      <c r="BI1355" s="184" t="str">
        <f t="shared" si="218"/>
        <v/>
      </c>
      <c r="BJ1355" s="184" t="str">
        <f t="shared" si="214"/>
        <v/>
      </c>
    </row>
    <row r="1356" spans="3:62" ht="20.100000000000001" customHeight="1" x14ac:dyDescent="0.25">
      <c r="C1356" s="12"/>
      <c r="E1356" s="141"/>
      <c r="F1356" s="141"/>
      <c r="P1356" s="156"/>
      <c r="R1356" s="174"/>
      <c r="S1356" s="174"/>
      <c r="W1356" s="175"/>
      <c r="X1356" s="173"/>
      <c r="AC1356" s="156">
        <v>627</v>
      </c>
      <c r="AD1356" s="150">
        <f t="shared" si="205"/>
        <v>-1.492</v>
      </c>
      <c r="AE1356" s="174">
        <f t="shared" si="206"/>
        <v>0.13107697496369927</v>
      </c>
      <c r="AF1356" s="174">
        <f t="shared" si="207"/>
        <v>6.784957266892748E-2</v>
      </c>
      <c r="AG1356" s="150">
        <f t="shared" si="212"/>
        <v>0.13107697496369927</v>
      </c>
      <c r="AH1356" s="150" t="str">
        <f t="shared" si="213"/>
        <v/>
      </c>
      <c r="AI1356" s="150" t="str">
        <f t="shared" si="208"/>
        <v/>
      </c>
      <c r="AJ1356" s="173">
        <f t="shared" si="209"/>
        <v>0</v>
      </c>
      <c r="AK1356" s="173" t="str">
        <f t="shared" si="210"/>
        <v/>
      </c>
      <c r="AL1356" s="173" t="str">
        <f t="shared" si="211"/>
        <v/>
      </c>
      <c r="AM1356" s="173"/>
      <c r="AN1356" s="173"/>
      <c r="AO1356" s="173"/>
      <c r="AP1356" s="173"/>
      <c r="AQ1356" s="173"/>
      <c r="AR1356" s="173"/>
      <c r="AS1356" s="173"/>
      <c r="AT1356" s="153"/>
      <c r="AU1356" s="154"/>
      <c r="AV1356" s="153"/>
      <c r="AW1356" s="177"/>
      <c r="AX1356" s="178"/>
      <c r="AY1356" s="179"/>
      <c r="AZ1356" s="179"/>
      <c r="BA1356" s="180"/>
      <c r="BB1356" s="180"/>
      <c r="BC1356" s="155"/>
      <c r="BE1356" s="156">
        <v>604</v>
      </c>
      <c r="BF1356" s="181">
        <f t="shared" si="215"/>
        <v>3.8592000000000448</v>
      </c>
      <c r="BG1356" s="182">
        <f t="shared" si="216"/>
        <v>0.79584456787450009</v>
      </c>
      <c r="BH1356" s="183">
        <f t="shared" si="217"/>
        <v>7.2348959598533824E-4</v>
      </c>
      <c r="BI1356" s="184" t="str">
        <f t="shared" si="218"/>
        <v/>
      </c>
      <c r="BJ1356" s="184" t="str">
        <f t="shared" si="214"/>
        <v/>
      </c>
    </row>
    <row r="1357" spans="3:62" ht="20.100000000000001" customHeight="1" x14ac:dyDescent="0.25">
      <c r="C1357" s="12"/>
      <c r="E1357" s="141"/>
      <c r="F1357" s="141"/>
      <c r="P1357" s="156"/>
      <c r="R1357" s="174"/>
      <c r="S1357" s="174"/>
      <c r="W1357" s="175"/>
      <c r="X1357" s="173"/>
      <c r="AC1357" s="156">
        <v>628</v>
      </c>
      <c r="AD1357" s="150">
        <f t="shared" si="205"/>
        <v>-1.488</v>
      </c>
      <c r="AE1357" s="174">
        <f t="shared" si="206"/>
        <v>0.13186052639834281</v>
      </c>
      <c r="AF1357" s="174">
        <f t="shared" si="207"/>
        <v>6.8375446816161728E-2</v>
      </c>
      <c r="AG1357" s="150">
        <f t="shared" si="212"/>
        <v>0.13186052639834281</v>
      </c>
      <c r="AH1357" s="150" t="str">
        <f t="shared" si="213"/>
        <v/>
      </c>
      <c r="AI1357" s="150" t="str">
        <f t="shared" si="208"/>
        <v/>
      </c>
      <c r="AJ1357" s="173">
        <f t="shared" si="209"/>
        <v>0</v>
      </c>
      <c r="AK1357" s="173" t="str">
        <f t="shared" si="210"/>
        <v/>
      </c>
      <c r="AL1357" s="173" t="str">
        <f t="shared" si="211"/>
        <v/>
      </c>
      <c r="AM1357" s="173"/>
      <c r="AN1357" s="173"/>
      <c r="AO1357" s="173"/>
      <c r="AP1357" s="173"/>
      <c r="AQ1357" s="173"/>
      <c r="AR1357" s="173"/>
      <c r="AS1357" s="173"/>
      <c r="AT1357" s="153"/>
      <c r="AU1357" s="154"/>
      <c r="AV1357" s="153"/>
      <c r="AW1357" s="177"/>
      <c r="AX1357" s="178"/>
      <c r="AY1357" s="179"/>
      <c r="AZ1357" s="179"/>
      <c r="BA1357" s="180"/>
      <c r="BB1357" s="180"/>
      <c r="BC1357" s="155"/>
      <c r="BE1357" s="156">
        <v>605</v>
      </c>
      <c r="BF1357" s="181">
        <f t="shared" si="215"/>
        <v>3.865600000000045</v>
      </c>
      <c r="BG1357" s="182">
        <f t="shared" si="216"/>
        <v>0.79512107827851475</v>
      </c>
      <c r="BH1357" s="183">
        <f t="shared" si="217"/>
        <v>7.2416932550889435E-4</v>
      </c>
      <c r="BI1357" s="184" t="str">
        <f t="shared" si="218"/>
        <v/>
      </c>
      <c r="BJ1357" s="184" t="str">
        <f t="shared" si="214"/>
        <v/>
      </c>
    </row>
    <row r="1358" spans="3:62" ht="20.100000000000001" customHeight="1" x14ac:dyDescent="0.25">
      <c r="C1358" s="12"/>
      <c r="E1358" s="141"/>
      <c r="F1358" s="141"/>
      <c r="P1358" s="156"/>
      <c r="R1358" s="174"/>
      <c r="S1358" s="174"/>
      <c r="W1358" s="175"/>
      <c r="X1358" s="173"/>
      <c r="AC1358" s="156">
        <v>629</v>
      </c>
      <c r="AD1358" s="150">
        <f t="shared" si="205"/>
        <v>-1.484</v>
      </c>
      <c r="AE1358" s="174">
        <f t="shared" si="206"/>
        <v>0.13264663938051691</v>
      </c>
      <c r="AF1358" s="174">
        <f t="shared" si="207"/>
        <v>6.8904460295518999E-2</v>
      </c>
      <c r="AG1358" s="150">
        <f t="shared" si="212"/>
        <v>0.13264663938051691</v>
      </c>
      <c r="AH1358" s="150" t="str">
        <f t="shared" si="213"/>
        <v/>
      </c>
      <c r="AI1358" s="150" t="str">
        <f t="shared" si="208"/>
        <v/>
      </c>
      <c r="AJ1358" s="173">
        <f t="shared" si="209"/>
        <v>0</v>
      </c>
      <c r="AK1358" s="173" t="str">
        <f t="shared" si="210"/>
        <v/>
      </c>
      <c r="AL1358" s="173" t="str">
        <f t="shared" si="211"/>
        <v/>
      </c>
      <c r="AM1358" s="173"/>
      <c r="AN1358" s="173"/>
      <c r="AO1358" s="173"/>
      <c r="AP1358" s="173"/>
      <c r="AQ1358" s="173"/>
      <c r="AR1358" s="173"/>
      <c r="AS1358" s="173"/>
      <c r="AT1358" s="153"/>
      <c r="AU1358" s="154"/>
      <c r="AV1358" s="153"/>
      <c r="AW1358" s="177"/>
      <c r="AX1358" s="178"/>
      <c r="AY1358" s="179"/>
      <c r="AZ1358" s="179"/>
      <c r="BA1358" s="180"/>
      <c r="BB1358" s="180"/>
      <c r="BC1358" s="155"/>
      <c r="BE1358" s="156">
        <v>606</v>
      </c>
      <c r="BF1358" s="181">
        <f t="shared" si="215"/>
        <v>3.8720000000000452</v>
      </c>
      <c r="BG1358" s="182">
        <f t="shared" si="216"/>
        <v>0.79439690895300585</v>
      </c>
      <c r="BH1358" s="183">
        <f t="shared" si="217"/>
        <v>7.2484473464529131E-4</v>
      </c>
      <c r="BI1358" s="184" t="str">
        <f t="shared" si="218"/>
        <v/>
      </c>
      <c r="BJ1358" s="184" t="str">
        <f t="shared" si="214"/>
        <v/>
      </c>
    </row>
    <row r="1359" spans="3:62" ht="20.100000000000001" customHeight="1" x14ac:dyDescent="0.25">
      <c r="C1359" s="12"/>
      <c r="E1359" s="141"/>
      <c r="F1359" s="141"/>
      <c r="P1359" s="156"/>
      <c r="R1359" s="174"/>
      <c r="S1359" s="174"/>
      <c r="W1359" s="175"/>
      <c r="X1359" s="173"/>
      <c r="AC1359" s="156">
        <v>630</v>
      </c>
      <c r="AD1359" s="150">
        <f t="shared" si="205"/>
        <v>-1.48</v>
      </c>
      <c r="AE1359" s="174">
        <f t="shared" si="206"/>
        <v>0.13343530395100231</v>
      </c>
      <c r="AF1359" s="174">
        <f t="shared" si="207"/>
        <v>6.9436623333331698E-2</v>
      </c>
      <c r="AG1359" s="150">
        <f t="shared" si="212"/>
        <v>0.13343530395100231</v>
      </c>
      <c r="AH1359" s="150" t="str">
        <f t="shared" si="213"/>
        <v/>
      </c>
      <c r="AI1359" s="150" t="str">
        <f t="shared" si="208"/>
        <v/>
      </c>
      <c r="AJ1359" s="173">
        <f t="shared" si="209"/>
        <v>0</v>
      </c>
      <c r="AK1359" s="173" t="str">
        <f t="shared" si="210"/>
        <v/>
      </c>
      <c r="AL1359" s="173" t="str">
        <f t="shared" si="211"/>
        <v/>
      </c>
      <c r="AM1359" s="173"/>
      <c r="AN1359" s="173"/>
      <c r="AO1359" s="173"/>
      <c r="AP1359" s="173"/>
      <c r="AQ1359" s="173"/>
      <c r="AR1359" s="173"/>
      <c r="AS1359" s="173"/>
      <c r="AT1359" s="153"/>
      <c r="AU1359" s="154"/>
      <c r="AV1359" s="153"/>
      <c r="AW1359" s="177"/>
      <c r="AX1359" s="178"/>
      <c r="AY1359" s="179"/>
      <c r="AZ1359" s="179"/>
      <c r="BA1359" s="180"/>
      <c r="BB1359" s="180"/>
      <c r="BC1359" s="155"/>
      <c r="BE1359" s="156">
        <v>607</v>
      </c>
      <c r="BF1359" s="181">
        <f t="shared" si="215"/>
        <v>3.8784000000000454</v>
      </c>
      <c r="BG1359" s="182">
        <f t="shared" si="216"/>
        <v>0.79367206421836056</v>
      </c>
      <c r="BH1359" s="183">
        <f t="shared" si="217"/>
        <v>7.2551582650071111E-4</v>
      </c>
      <c r="BI1359" s="184" t="str">
        <f t="shared" si="218"/>
        <v/>
      </c>
      <c r="BJ1359" s="184" t="str">
        <f t="shared" si="214"/>
        <v/>
      </c>
    </row>
    <row r="1360" spans="3:62" ht="20.100000000000001" customHeight="1" x14ac:dyDescent="0.25">
      <c r="C1360" s="12"/>
      <c r="E1360" s="141"/>
      <c r="F1360" s="141"/>
      <c r="P1360" s="156"/>
      <c r="R1360" s="174"/>
      <c r="S1360" s="174"/>
      <c r="W1360" s="175"/>
      <c r="X1360" s="173"/>
      <c r="AC1360" s="156">
        <v>631</v>
      </c>
      <c r="AD1360" s="150">
        <f t="shared" si="205"/>
        <v>-1.476</v>
      </c>
      <c r="AE1360" s="174">
        <f t="shared" si="206"/>
        <v>0.13422650996844704</v>
      </c>
      <c r="AF1360" s="174">
        <f t="shared" si="207"/>
        <v>6.9971946115731112E-2</v>
      </c>
      <c r="AG1360" s="150">
        <f t="shared" si="212"/>
        <v>0.13422650996844704</v>
      </c>
      <c r="AH1360" s="150" t="str">
        <f t="shared" si="213"/>
        <v/>
      </c>
      <c r="AI1360" s="150" t="str">
        <f t="shared" si="208"/>
        <v/>
      </c>
      <c r="AJ1360" s="173">
        <f t="shared" si="209"/>
        <v>0</v>
      </c>
      <c r="AK1360" s="173" t="str">
        <f t="shared" si="210"/>
        <v/>
      </c>
      <c r="AL1360" s="173" t="str">
        <f t="shared" si="211"/>
        <v/>
      </c>
      <c r="AM1360" s="173"/>
      <c r="AN1360" s="173"/>
      <c r="AO1360" s="173"/>
      <c r="AP1360" s="173"/>
      <c r="AQ1360" s="173"/>
      <c r="AR1360" s="173"/>
      <c r="AS1360" s="173"/>
      <c r="AT1360" s="153"/>
      <c r="AU1360" s="154"/>
      <c r="AV1360" s="153"/>
      <c r="AW1360" s="177"/>
      <c r="AX1360" s="178"/>
      <c r="AY1360" s="179"/>
      <c r="AZ1360" s="179"/>
      <c r="BA1360" s="180"/>
      <c r="BB1360" s="180"/>
      <c r="BC1360" s="155"/>
      <c r="BE1360" s="156">
        <v>608</v>
      </c>
      <c r="BF1360" s="181">
        <f t="shared" si="215"/>
        <v>3.8848000000000456</v>
      </c>
      <c r="BG1360" s="182">
        <f t="shared" si="216"/>
        <v>0.79294654839185985</v>
      </c>
      <c r="BH1360" s="183">
        <f t="shared" si="217"/>
        <v>7.2618260423717995E-4</v>
      </c>
      <c r="BI1360" s="184" t="str">
        <f t="shared" si="218"/>
        <v/>
      </c>
      <c r="BJ1360" s="184" t="str">
        <f t="shared" si="214"/>
        <v/>
      </c>
    </row>
    <row r="1361" spans="3:62" ht="20.100000000000001" customHeight="1" x14ac:dyDescent="0.25">
      <c r="C1361" s="12"/>
      <c r="E1361" s="141"/>
      <c r="F1361" s="141"/>
      <c r="P1361" s="156"/>
      <c r="R1361" s="174"/>
      <c r="S1361" s="174"/>
      <c r="W1361" s="175"/>
      <c r="X1361" s="173"/>
      <c r="AC1361" s="156">
        <v>632</v>
      </c>
      <c r="AD1361" s="150">
        <f t="shared" si="205"/>
        <v>-1.472</v>
      </c>
      <c r="AE1361" s="174">
        <f t="shared" si="206"/>
        <v>0.13502024710893432</v>
      </c>
      <c r="AF1361" s="174">
        <f t="shared" si="207"/>
        <v>7.0510438787918114E-2</v>
      </c>
      <c r="AG1361" s="150">
        <f t="shared" si="212"/>
        <v>0.13502024710893432</v>
      </c>
      <c r="AH1361" s="150" t="str">
        <f t="shared" si="213"/>
        <v/>
      </c>
      <c r="AI1361" s="150" t="str">
        <f t="shared" si="208"/>
        <v/>
      </c>
      <c r="AJ1361" s="173">
        <f t="shared" si="209"/>
        <v>0</v>
      </c>
      <c r="AK1361" s="173" t="str">
        <f t="shared" si="210"/>
        <v/>
      </c>
      <c r="AL1361" s="173" t="str">
        <f t="shared" si="211"/>
        <v/>
      </c>
      <c r="AM1361" s="173"/>
      <c r="AN1361" s="173"/>
      <c r="AO1361" s="173"/>
      <c r="AP1361" s="173"/>
      <c r="AQ1361" s="173"/>
      <c r="AR1361" s="173"/>
      <c r="AS1361" s="173"/>
      <c r="AT1361" s="153"/>
      <c r="AU1361" s="154"/>
      <c r="AV1361" s="153"/>
      <c r="AW1361" s="177"/>
      <c r="AX1361" s="178"/>
      <c r="AY1361" s="179"/>
      <c r="AZ1361" s="179"/>
      <c r="BA1361" s="180"/>
      <c r="BB1361" s="180"/>
      <c r="BC1361" s="155"/>
      <c r="BE1361" s="156">
        <v>609</v>
      </c>
      <c r="BF1361" s="181">
        <f t="shared" si="215"/>
        <v>3.8912000000000457</v>
      </c>
      <c r="BG1361" s="182">
        <f t="shared" si="216"/>
        <v>0.79222036578762267</v>
      </c>
      <c r="BH1361" s="183">
        <f t="shared" si="217"/>
        <v>7.268450710719021E-4</v>
      </c>
      <c r="BI1361" s="184" t="str">
        <f t="shared" si="218"/>
        <v/>
      </c>
      <c r="BJ1361" s="184" t="str">
        <f t="shared" si="214"/>
        <v/>
      </c>
    </row>
    <row r="1362" spans="3:62" ht="20.100000000000001" customHeight="1" x14ac:dyDescent="0.25">
      <c r="C1362" s="12"/>
      <c r="E1362" s="141"/>
      <c r="F1362" s="141"/>
      <c r="P1362" s="156"/>
      <c r="R1362" s="174"/>
      <c r="S1362" s="174"/>
      <c r="W1362" s="175"/>
      <c r="X1362" s="173"/>
      <c r="AC1362" s="156">
        <v>633</v>
      </c>
      <c r="AD1362" s="150">
        <f t="shared" si="205"/>
        <v>-1.468</v>
      </c>
      <c r="AE1362" s="174">
        <f t="shared" si="206"/>
        <v>0.13581650486556279</v>
      </c>
      <c r="AF1362" s="174">
        <f t="shared" si="207"/>
        <v>7.1052111453432251E-2</v>
      </c>
      <c r="AG1362" s="150">
        <f t="shared" si="212"/>
        <v>0.13581650486556279</v>
      </c>
      <c r="AH1362" s="150" t="str">
        <f t="shared" si="213"/>
        <v/>
      </c>
      <c r="AI1362" s="150" t="str">
        <f t="shared" si="208"/>
        <v/>
      </c>
      <c r="AJ1362" s="173">
        <f t="shared" si="209"/>
        <v>0</v>
      </c>
      <c r="AK1362" s="173" t="str">
        <f t="shared" si="210"/>
        <v/>
      </c>
      <c r="AL1362" s="173" t="str">
        <f t="shared" si="211"/>
        <v/>
      </c>
      <c r="AM1362" s="173"/>
      <c r="AN1362" s="173"/>
      <c r="AO1362" s="173"/>
      <c r="AP1362" s="173"/>
      <c r="AQ1362" s="173"/>
      <c r="AR1362" s="173"/>
      <c r="AS1362" s="173"/>
      <c r="AT1362" s="153"/>
      <c r="AU1362" s="154"/>
      <c r="AV1362" s="153"/>
      <c r="AW1362" s="177"/>
      <c r="AX1362" s="178"/>
      <c r="AY1362" s="179"/>
      <c r="AZ1362" s="179"/>
      <c r="BA1362" s="180"/>
      <c r="BB1362" s="180"/>
      <c r="BC1362" s="155"/>
      <c r="BE1362" s="156">
        <v>610</v>
      </c>
      <c r="BF1362" s="181">
        <f t="shared" si="215"/>
        <v>3.8976000000000459</v>
      </c>
      <c r="BG1362" s="182">
        <f t="shared" si="216"/>
        <v>0.79149352071655077</v>
      </c>
      <c r="BH1362" s="183">
        <f t="shared" si="217"/>
        <v>7.2750323027781505E-4</v>
      </c>
      <c r="BI1362" s="184" t="str">
        <f t="shared" si="218"/>
        <v/>
      </c>
      <c r="BJ1362" s="184" t="str">
        <f t="shared" si="214"/>
        <v/>
      </c>
    </row>
    <row r="1363" spans="3:62" ht="20.100000000000001" customHeight="1" x14ac:dyDescent="0.25">
      <c r="C1363" s="12"/>
      <c r="E1363" s="141"/>
      <c r="F1363" s="141"/>
      <c r="P1363" s="156"/>
      <c r="R1363" s="174"/>
      <c r="S1363" s="174"/>
      <c r="W1363" s="175"/>
      <c r="X1363" s="173"/>
      <c r="AC1363" s="156">
        <v>634</v>
      </c>
      <c r="AD1363" s="150">
        <f t="shared" si="205"/>
        <v>-1.464</v>
      </c>
      <c r="AE1363" s="174">
        <f t="shared" si="206"/>
        <v>0.13661527254803899</v>
      </c>
      <c r="AF1363" s="174">
        <f t="shared" si="207"/>
        <v>7.159697417341862E-2</v>
      </c>
      <c r="AG1363" s="150">
        <f t="shared" si="212"/>
        <v>0.13661527254803899</v>
      </c>
      <c r="AH1363" s="150" t="str">
        <f t="shared" si="213"/>
        <v/>
      </c>
      <c r="AI1363" s="150" t="str">
        <f t="shared" si="208"/>
        <v/>
      </c>
      <c r="AJ1363" s="173">
        <f t="shared" si="209"/>
        <v>0</v>
      </c>
      <c r="AK1363" s="173" t="str">
        <f t="shared" si="210"/>
        <v/>
      </c>
      <c r="AL1363" s="173" t="str">
        <f t="shared" si="211"/>
        <v/>
      </c>
      <c r="AM1363" s="173"/>
      <c r="AN1363" s="173"/>
      <c r="AO1363" s="173"/>
      <c r="AP1363" s="173"/>
      <c r="AQ1363" s="173"/>
      <c r="AR1363" s="173"/>
      <c r="AS1363" s="173"/>
      <c r="AT1363" s="153"/>
      <c r="AU1363" s="154"/>
      <c r="AV1363" s="153"/>
      <c r="AW1363" s="177"/>
      <c r="AX1363" s="178"/>
      <c r="AY1363" s="179"/>
      <c r="AZ1363" s="179"/>
      <c r="BA1363" s="180"/>
      <c r="BB1363" s="180"/>
      <c r="BC1363" s="155"/>
      <c r="BE1363" s="156">
        <v>611</v>
      </c>
      <c r="BF1363" s="181">
        <f t="shared" si="215"/>
        <v>3.9040000000000461</v>
      </c>
      <c r="BG1363" s="182">
        <f t="shared" si="216"/>
        <v>0.79076601748627295</v>
      </c>
      <c r="BH1363" s="183">
        <f t="shared" si="217"/>
        <v>7.2815708518159106E-4</v>
      </c>
      <c r="BI1363" s="184" t="str">
        <f t="shared" si="218"/>
        <v/>
      </c>
      <c r="BJ1363" s="184" t="str">
        <f t="shared" si="214"/>
        <v/>
      </c>
    </row>
    <row r="1364" spans="3:62" ht="20.100000000000001" customHeight="1" x14ac:dyDescent="0.25">
      <c r="C1364" s="12"/>
      <c r="E1364" s="141"/>
      <c r="F1364" s="141"/>
      <c r="P1364" s="156"/>
      <c r="R1364" s="174"/>
      <c r="S1364" s="174"/>
      <c r="W1364" s="175"/>
      <c r="X1364" s="173"/>
      <c r="AC1364" s="156">
        <v>635</v>
      </c>
      <c r="AD1364" s="150">
        <f t="shared" si="205"/>
        <v>-1.46</v>
      </c>
      <c r="AE1364" s="174">
        <f t="shared" si="206"/>
        <v>0.13741653928228179</v>
      </c>
      <c r="AF1364" s="174">
        <f t="shared" si="207"/>
        <v>7.2145036965893777E-2</v>
      </c>
      <c r="AG1364" s="150">
        <f t="shared" si="212"/>
        <v>0.13741653928228179</v>
      </c>
      <c r="AH1364" s="150" t="str">
        <f t="shared" si="213"/>
        <v/>
      </c>
      <c r="AI1364" s="150" t="str">
        <f t="shared" si="208"/>
        <v/>
      </c>
      <c r="AJ1364" s="173">
        <f t="shared" si="209"/>
        <v>0</v>
      </c>
      <c r="AK1364" s="173" t="str">
        <f t="shared" si="210"/>
        <v/>
      </c>
      <c r="AL1364" s="173" t="str">
        <f t="shared" si="211"/>
        <v/>
      </c>
      <c r="AM1364" s="173"/>
      <c r="AN1364" s="173"/>
      <c r="AO1364" s="173"/>
      <c r="AP1364" s="173"/>
      <c r="AQ1364" s="173"/>
      <c r="AR1364" s="173"/>
      <c r="AS1364" s="173"/>
      <c r="AT1364" s="153"/>
      <c r="AU1364" s="154"/>
      <c r="AV1364" s="153"/>
      <c r="AW1364" s="177"/>
      <c r="AX1364" s="178"/>
      <c r="AY1364" s="179"/>
      <c r="AZ1364" s="179"/>
      <c r="BA1364" s="180"/>
      <c r="BB1364" s="180"/>
      <c r="BC1364" s="155"/>
      <c r="BE1364" s="156">
        <v>612</v>
      </c>
      <c r="BF1364" s="181">
        <f t="shared" si="215"/>
        <v>3.9104000000000463</v>
      </c>
      <c r="BG1364" s="182">
        <f t="shared" si="216"/>
        <v>0.79003786040109136</v>
      </c>
      <c r="BH1364" s="183">
        <f t="shared" si="217"/>
        <v>7.2880663916474742E-4</v>
      </c>
      <c r="BI1364" s="184" t="str">
        <f t="shared" si="218"/>
        <v/>
      </c>
      <c r="BJ1364" s="184" t="str">
        <f t="shared" si="214"/>
        <v/>
      </c>
    </row>
    <row r="1365" spans="3:62" ht="20.100000000000001" customHeight="1" x14ac:dyDescent="0.25">
      <c r="C1365" s="12"/>
      <c r="E1365" s="141"/>
      <c r="F1365" s="141"/>
      <c r="P1365" s="156"/>
      <c r="R1365" s="174"/>
      <c r="S1365" s="174"/>
      <c r="W1365" s="175"/>
      <c r="X1365" s="173"/>
      <c r="AC1365" s="156">
        <v>636</v>
      </c>
      <c r="AD1365" s="150">
        <f t="shared" si="205"/>
        <v>-1.456</v>
      </c>
      <c r="AE1365" s="174">
        <f t="shared" si="206"/>
        <v>0.13822029401003963</v>
      </c>
      <c r="AF1365" s="174">
        <f t="shared" si="207"/>
        <v>7.269630980500974E-2</v>
      </c>
      <c r="AG1365" s="150">
        <f t="shared" si="212"/>
        <v>0.13822029401003963</v>
      </c>
      <c r="AH1365" s="150" t="str">
        <f t="shared" si="213"/>
        <v/>
      </c>
      <c r="AI1365" s="150" t="str">
        <f t="shared" si="208"/>
        <v/>
      </c>
      <c r="AJ1365" s="173">
        <f t="shared" si="209"/>
        <v>0</v>
      </c>
      <c r="AK1365" s="173" t="str">
        <f t="shared" si="210"/>
        <v/>
      </c>
      <c r="AL1365" s="173" t="str">
        <f t="shared" si="211"/>
        <v/>
      </c>
      <c r="AM1365" s="173"/>
      <c r="AN1365" s="173"/>
      <c r="AO1365" s="173"/>
      <c r="AP1365" s="173"/>
      <c r="AQ1365" s="173"/>
      <c r="AR1365" s="173"/>
      <c r="AS1365" s="173"/>
      <c r="AT1365" s="153"/>
      <c r="AU1365" s="154"/>
      <c r="AV1365" s="153"/>
      <c r="AW1365" s="177"/>
      <c r="AX1365" s="178"/>
      <c r="AY1365" s="179"/>
      <c r="AZ1365" s="179"/>
      <c r="BA1365" s="180"/>
      <c r="BB1365" s="180"/>
      <c r="BC1365" s="155"/>
      <c r="BE1365" s="156">
        <v>613</v>
      </c>
      <c r="BF1365" s="181">
        <f t="shared" si="215"/>
        <v>3.9168000000000465</v>
      </c>
      <c r="BG1365" s="182">
        <f t="shared" si="216"/>
        <v>0.78930905376192662</v>
      </c>
      <c r="BH1365" s="183">
        <f t="shared" si="217"/>
        <v>7.2945189566320234E-4</v>
      </c>
      <c r="BI1365" s="184" t="str">
        <f t="shared" si="218"/>
        <v/>
      </c>
      <c r="BJ1365" s="184" t="str">
        <f t="shared" si="214"/>
        <v/>
      </c>
    </row>
    <row r="1366" spans="3:62" ht="20.100000000000001" customHeight="1" x14ac:dyDescent="0.25">
      <c r="C1366" s="12"/>
      <c r="E1366" s="141"/>
      <c r="F1366" s="141"/>
      <c r="P1366" s="156"/>
      <c r="R1366" s="174"/>
      <c r="S1366" s="174"/>
      <c r="W1366" s="175"/>
      <c r="X1366" s="173"/>
      <c r="AC1366" s="156">
        <v>637</v>
      </c>
      <c r="AD1366" s="150">
        <f t="shared" si="205"/>
        <v>-1.452</v>
      </c>
      <c r="AE1366" s="174">
        <f t="shared" si="206"/>
        <v>0.13902652548852024</v>
      </c>
      <c r="AF1366" s="174">
        <f t="shared" si="207"/>
        <v>7.3250802620316594E-2</v>
      </c>
      <c r="AG1366" s="150">
        <f t="shared" si="212"/>
        <v>0.13902652548852024</v>
      </c>
      <c r="AH1366" s="150" t="str">
        <f t="shared" si="213"/>
        <v/>
      </c>
      <c r="AI1366" s="150" t="str">
        <f t="shared" si="208"/>
        <v/>
      </c>
      <c r="AJ1366" s="173">
        <f t="shared" si="209"/>
        <v>0</v>
      </c>
      <c r="AK1366" s="173" t="str">
        <f t="shared" si="210"/>
        <v/>
      </c>
      <c r="AL1366" s="173" t="str">
        <f t="shared" si="211"/>
        <v/>
      </c>
      <c r="AM1366" s="173"/>
      <c r="AN1366" s="173"/>
      <c r="AO1366" s="173"/>
      <c r="AP1366" s="173"/>
      <c r="AQ1366" s="173"/>
      <c r="AR1366" s="173"/>
      <c r="AS1366" s="173"/>
      <c r="AT1366" s="153"/>
      <c r="AU1366" s="154"/>
      <c r="AV1366" s="153"/>
      <c r="AW1366" s="177"/>
      <c r="AX1366" s="178"/>
      <c r="AY1366" s="179"/>
      <c r="AZ1366" s="179"/>
      <c r="BA1366" s="180"/>
      <c r="BB1366" s="180"/>
      <c r="BC1366" s="155"/>
      <c r="BE1366" s="156">
        <v>614</v>
      </c>
      <c r="BF1366" s="181">
        <f t="shared" si="215"/>
        <v>3.9232000000000466</v>
      </c>
      <c r="BG1366" s="182">
        <f t="shared" si="216"/>
        <v>0.78857960186626341</v>
      </c>
      <c r="BH1366" s="183">
        <f t="shared" si="217"/>
        <v>7.300928581653876E-4</v>
      </c>
      <c r="BI1366" s="184" t="str">
        <f t="shared" si="218"/>
        <v/>
      </c>
      <c r="BJ1366" s="184" t="str">
        <f t="shared" si="214"/>
        <v/>
      </c>
    </row>
    <row r="1367" spans="3:62" ht="20.100000000000001" customHeight="1" x14ac:dyDescent="0.25">
      <c r="C1367" s="12"/>
      <c r="E1367" s="141"/>
      <c r="F1367" s="141"/>
      <c r="P1367" s="156"/>
      <c r="R1367" s="174"/>
      <c r="S1367" s="174"/>
      <c r="W1367" s="175"/>
      <c r="X1367" s="173"/>
      <c r="AC1367" s="156">
        <v>638</v>
      </c>
      <c r="AD1367" s="150">
        <f t="shared" si="205"/>
        <v>-1.448</v>
      </c>
      <c r="AE1367" s="174">
        <f t="shared" si="206"/>
        <v>0.13983522229003265</v>
      </c>
      <c r="AF1367" s="174">
        <f t="shared" si="207"/>
        <v>7.3808525296023483E-2</v>
      </c>
      <c r="AG1367" s="150">
        <f t="shared" si="212"/>
        <v>0.13983522229003265</v>
      </c>
      <c r="AH1367" s="150" t="str">
        <f t="shared" si="213"/>
        <v/>
      </c>
      <c r="AI1367" s="150" t="str">
        <f t="shared" si="208"/>
        <v/>
      </c>
      <c r="AJ1367" s="173">
        <f t="shared" si="209"/>
        <v>0</v>
      </c>
      <c r="AK1367" s="173" t="str">
        <f t="shared" si="210"/>
        <v/>
      </c>
      <c r="AL1367" s="173" t="str">
        <f t="shared" si="211"/>
        <v/>
      </c>
      <c r="AM1367" s="173"/>
      <c r="AN1367" s="173"/>
      <c r="AO1367" s="173"/>
      <c r="AP1367" s="173"/>
      <c r="AQ1367" s="173"/>
      <c r="AR1367" s="173"/>
      <c r="AS1367" s="173"/>
      <c r="AT1367" s="153"/>
      <c r="AU1367" s="154"/>
      <c r="AV1367" s="153"/>
      <c r="AW1367" s="177"/>
      <c r="AX1367" s="178"/>
      <c r="AY1367" s="179"/>
      <c r="AZ1367" s="179"/>
      <c r="BA1367" s="180"/>
      <c r="BB1367" s="180"/>
      <c r="BC1367" s="155"/>
      <c r="BE1367" s="156">
        <v>615</v>
      </c>
      <c r="BF1367" s="181">
        <f t="shared" si="215"/>
        <v>3.9296000000000468</v>
      </c>
      <c r="BG1367" s="182">
        <f t="shared" si="216"/>
        <v>0.78784950900809803</v>
      </c>
      <c r="BH1367" s="183">
        <f t="shared" si="217"/>
        <v>7.3072953021358078E-4</v>
      </c>
      <c r="BI1367" s="184" t="str">
        <f t="shared" si="218"/>
        <v/>
      </c>
      <c r="BJ1367" s="184" t="str">
        <f t="shared" si="214"/>
        <v/>
      </c>
    </row>
    <row r="1368" spans="3:62" ht="20.100000000000001" customHeight="1" x14ac:dyDescent="0.25">
      <c r="C1368" s="12"/>
      <c r="E1368" s="141"/>
      <c r="F1368" s="141"/>
      <c r="P1368" s="156"/>
      <c r="R1368" s="174"/>
      <c r="S1368" s="174"/>
      <c r="W1368" s="175"/>
      <c r="X1368" s="173"/>
      <c r="AC1368" s="156">
        <v>639</v>
      </c>
      <c r="AD1368" s="150">
        <f t="shared" si="205"/>
        <v>-1.444</v>
      </c>
      <c r="AE1368" s="174">
        <f t="shared" si="206"/>
        <v>0.14064637280164224</v>
      </c>
      <c r="AF1368" s="174">
        <f t="shared" si="207"/>
        <v>7.4369487670258569E-2</v>
      </c>
      <c r="AG1368" s="150">
        <f t="shared" si="212"/>
        <v>0.14064637280164224</v>
      </c>
      <c r="AH1368" s="150" t="str">
        <f t="shared" si="213"/>
        <v/>
      </c>
      <c r="AI1368" s="150" t="str">
        <f t="shared" si="208"/>
        <v/>
      </c>
      <c r="AJ1368" s="173">
        <f t="shared" si="209"/>
        <v>0</v>
      </c>
      <c r="AK1368" s="173" t="str">
        <f t="shared" si="210"/>
        <v/>
      </c>
      <c r="AL1368" s="173" t="str">
        <f t="shared" si="211"/>
        <v/>
      </c>
      <c r="AM1368" s="173"/>
      <c r="AN1368" s="173"/>
      <c r="AO1368" s="173"/>
      <c r="AP1368" s="173"/>
      <c r="AQ1368" s="173"/>
      <c r="AR1368" s="173"/>
      <c r="AS1368" s="173"/>
      <c r="AT1368" s="153"/>
      <c r="AU1368" s="154"/>
      <c r="AV1368" s="153"/>
      <c r="AW1368" s="177"/>
      <c r="AX1368" s="178"/>
      <c r="AY1368" s="179"/>
      <c r="AZ1368" s="179"/>
      <c r="BA1368" s="180"/>
      <c r="BB1368" s="180"/>
      <c r="BC1368" s="155"/>
      <c r="BE1368" s="156">
        <v>616</v>
      </c>
      <c r="BF1368" s="181">
        <f t="shared" si="215"/>
        <v>3.936000000000047</v>
      </c>
      <c r="BG1368" s="182">
        <f t="shared" si="216"/>
        <v>0.78711877947788444</v>
      </c>
      <c r="BH1368" s="183">
        <f t="shared" si="217"/>
        <v>7.3136191540268403E-4</v>
      </c>
      <c r="BI1368" s="184" t="str">
        <f t="shared" si="218"/>
        <v/>
      </c>
      <c r="BJ1368" s="184" t="str">
        <f t="shared" si="214"/>
        <v/>
      </c>
    </row>
    <row r="1369" spans="3:62" ht="20.100000000000001" customHeight="1" x14ac:dyDescent="0.25">
      <c r="C1369" s="12"/>
      <c r="E1369" s="141"/>
      <c r="F1369" s="141"/>
      <c r="P1369" s="156"/>
      <c r="R1369" s="174"/>
      <c r="S1369" s="174"/>
      <c r="W1369" s="175"/>
      <c r="X1369" s="173"/>
      <c r="AC1369" s="156">
        <v>640</v>
      </c>
      <c r="AD1369" s="150">
        <f t="shared" ref="AD1369:AD1432" si="219">AD$723+(AC1369*AD$726)</f>
        <v>-1.44</v>
      </c>
      <c r="AE1369" s="174">
        <f t="shared" ref="AE1369:AE1432" si="220">_xlfn.NORM.DIST(AD1369,AD$720,AD$721,0)</f>
        <v>0.14145996522483878</v>
      </c>
      <c r="AF1369" s="174">
        <f t="shared" ref="AF1369:AF1432" si="221">_xlfn.NORM.DIST(AD1369,AD$720,AD$721,1)</f>
        <v>7.4933699534327061E-2</v>
      </c>
      <c r="AG1369" s="150">
        <f t="shared" si="212"/>
        <v>0.14145996522483878</v>
      </c>
      <c r="AH1369" s="150" t="str">
        <f t="shared" si="213"/>
        <v/>
      </c>
      <c r="AI1369" s="150" t="str">
        <f t="shared" ref="AI1369:AI1432" si="222">IF(AE1369=MAX(AE$729:AE$2729),AE1369,"")</f>
        <v/>
      </c>
      <c r="AJ1369" s="173">
        <f t="shared" ref="AJ1369:AJ1432" si="223">_xlfn.NORM.DIST(AC1369,AH$721,AH$722,0)</f>
        <v>0</v>
      </c>
      <c r="AK1369" s="173" t="str">
        <f t="shared" ref="AK1369:AK1432" si="224">IF(AJ1369=MAX(AJ$729:AJ$2729),AE1369,"")</f>
        <v/>
      </c>
      <c r="AL1369" s="173" t="str">
        <f t="shared" ref="AL1369:AL1432" si="225">IF(AK1369=MIN(AK$729:AK$2729),AK1369,"")</f>
        <v/>
      </c>
      <c r="AM1369" s="173"/>
      <c r="AN1369" s="173"/>
      <c r="AO1369" s="173"/>
      <c r="AP1369" s="173"/>
      <c r="AQ1369" s="173"/>
      <c r="AR1369" s="173"/>
      <c r="AS1369" s="173"/>
      <c r="AT1369" s="153"/>
      <c r="AU1369" s="154"/>
      <c r="AV1369" s="153"/>
      <c r="AW1369" s="177"/>
      <c r="AX1369" s="178"/>
      <c r="AY1369" s="179"/>
      <c r="AZ1369" s="179"/>
      <c r="BA1369" s="180"/>
      <c r="BB1369" s="180"/>
      <c r="BC1369" s="155"/>
      <c r="BE1369" s="156">
        <v>617</v>
      </c>
      <c r="BF1369" s="181">
        <f t="shared" si="215"/>
        <v>3.9424000000000472</v>
      </c>
      <c r="BG1369" s="182">
        <f t="shared" si="216"/>
        <v>0.78638741756248176</v>
      </c>
      <c r="BH1369" s="183">
        <f t="shared" si="217"/>
        <v>7.3199001738055713E-4</v>
      </c>
      <c r="BI1369" s="184" t="str">
        <f t="shared" si="218"/>
        <v/>
      </c>
      <c r="BJ1369" s="184" t="str">
        <f t="shared" si="214"/>
        <v/>
      </c>
    </row>
    <row r="1370" spans="3:62" ht="20.100000000000001" customHeight="1" x14ac:dyDescent="0.25">
      <c r="C1370" s="12"/>
      <c r="E1370" s="141"/>
      <c r="F1370" s="141"/>
      <c r="P1370" s="156"/>
      <c r="R1370" s="174"/>
      <c r="S1370" s="174"/>
      <c r="W1370" s="175"/>
      <c r="X1370" s="173"/>
      <c r="AC1370" s="156">
        <v>641</v>
      </c>
      <c r="AD1370" s="150">
        <f t="shared" si="219"/>
        <v>-1.4359999999999999</v>
      </c>
      <c r="AE1370" s="174">
        <f t="shared" si="220"/>
        <v>0.14227598757521709</v>
      </c>
      <c r="AF1370" s="174">
        <f t="shared" si="221"/>
        <v>7.5501170631968456E-2</v>
      </c>
      <c r="AG1370" s="150">
        <f t="shared" ref="AG1370:AG1433" si="226">IF(OR(AF1370&lt;$AH$725,AF1370&gt;$AH$726),AE1370,"")</f>
        <v>0.14227598757521709</v>
      </c>
      <c r="AH1370" s="150" t="str">
        <f t="shared" ref="AH1370:AH1433" si="227">IF(AND(AF1370&gt;$AH$725,AF1370&lt;$AH$726),AE1370,"")</f>
        <v/>
      </c>
      <c r="AI1370" s="150" t="str">
        <f t="shared" si="222"/>
        <v/>
      </c>
      <c r="AJ1370" s="173">
        <f t="shared" si="223"/>
        <v>0</v>
      </c>
      <c r="AK1370" s="173" t="str">
        <f t="shared" si="224"/>
        <v/>
      </c>
      <c r="AL1370" s="173" t="str">
        <f t="shared" si="225"/>
        <v/>
      </c>
      <c r="AM1370" s="173"/>
      <c r="AN1370" s="173"/>
      <c r="AO1370" s="173"/>
      <c r="AP1370" s="173"/>
      <c r="AQ1370" s="173"/>
      <c r="AR1370" s="173"/>
      <c r="AS1370" s="173"/>
      <c r="AT1370" s="153"/>
      <c r="AU1370" s="154"/>
      <c r="AV1370" s="153"/>
      <c r="AW1370" s="177"/>
      <c r="AX1370" s="178"/>
      <c r="AY1370" s="179"/>
      <c r="AZ1370" s="179"/>
      <c r="BA1370" s="180"/>
      <c r="BB1370" s="180"/>
      <c r="BC1370" s="155"/>
      <c r="BE1370" s="156">
        <v>618</v>
      </c>
      <c r="BF1370" s="181">
        <f t="shared" si="215"/>
        <v>3.9488000000000474</v>
      </c>
      <c r="BG1370" s="182">
        <f t="shared" si="216"/>
        <v>0.7856554275451012</v>
      </c>
      <c r="BH1370" s="183">
        <f t="shared" si="217"/>
        <v>7.3261383984624118E-4</v>
      </c>
      <c r="BI1370" s="184" t="str">
        <f t="shared" si="218"/>
        <v/>
      </c>
      <c r="BJ1370" s="184" t="str">
        <f t="shared" si="214"/>
        <v/>
      </c>
    </row>
    <row r="1371" spans="3:62" ht="20.100000000000001" customHeight="1" x14ac:dyDescent="0.25">
      <c r="C1371" s="12"/>
      <c r="E1371" s="141"/>
      <c r="F1371" s="141"/>
      <c r="P1371" s="156"/>
      <c r="R1371" s="174"/>
      <c r="S1371" s="174"/>
      <c r="W1371" s="175"/>
      <c r="X1371" s="173"/>
      <c r="AC1371" s="156">
        <v>642</v>
      </c>
      <c r="AD1371" s="150">
        <f t="shared" si="219"/>
        <v>-1.4319999999999999</v>
      </c>
      <c r="AE1371" s="174">
        <f t="shared" si="220"/>
        <v>0.1430944276821709</v>
      </c>
      <c r="AF1371" s="174">
        <f t="shared" si="221"/>
        <v>7.6071910658612504E-2</v>
      </c>
      <c r="AG1371" s="150">
        <f t="shared" si="226"/>
        <v>0.1430944276821709</v>
      </c>
      <c r="AH1371" s="150" t="str">
        <f t="shared" si="227"/>
        <v/>
      </c>
      <c r="AI1371" s="150" t="str">
        <f t="shared" si="222"/>
        <v/>
      </c>
      <c r="AJ1371" s="173">
        <f t="shared" si="223"/>
        <v>0</v>
      </c>
      <c r="AK1371" s="173" t="str">
        <f t="shared" si="224"/>
        <v/>
      </c>
      <c r="AL1371" s="173" t="str">
        <f t="shared" si="225"/>
        <v/>
      </c>
      <c r="AM1371" s="173"/>
      <c r="AN1371" s="173"/>
      <c r="AO1371" s="173"/>
      <c r="AP1371" s="173"/>
      <c r="AQ1371" s="173"/>
      <c r="AR1371" s="173"/>
      <c r="AS1371" s="173"/>
      <c r="AT1371" s="153"/>
      <c r="AU1371" s="154"/>
      <c r="AV1371" s="153"/>
      <c r="AW1371" s="177"/>
      <c r="AX1371" s="178"/>
      <c r="AY1371" s="179"/>
      <c r="AZ1371" s="179"/>
      <c r="BA1371" s="180"/>
      <c r="BB1371" s="180"/>
      <c r="BC1371" s="155"/>
      <c r="BE1371" s="156">
        <v>619</v>
      </c>
      <c r="BF1371" s="181">
        <f t="shared" si="215"/>
        <v>3.9552000000000476</v>
      </c>
      <c r="BG1371" s="182">
        <f t="shared" si="216"/>
        <v>0.78492281370525496</v>
      </c>
      <c r="BH1371" s="183">
        <f t="shared" si="217"/>
        <v>7.3323338655062464E-4</v>
      </c>
      <c r="BI1371" s="184" t="str">
        <f t="shared" si="218"/>
        <v/>
      </c>
      <c r="BJ1371" s="184" t="str">
        <f t="shared" si="214"/>
        <v/>
      </c>
    </row>
    <row r="1372" spans="3:62" ht="20.100000000000001" customHeight="1" x14ac:dyDescent="0.25">
      <c r="C1372" s="12"/>
      <c r="E1372" s="141"/>
      <c r="F1372" s="141"/>
      <c r="P1372" s="156"/>
      <c r="R1372" s="174"/>
      <c r="S1372" s="174"/>
      <c r="W1372" s="175"/>
      <c r="X1372" s="173"/>
      <c r="AC1372" s="156">
        <v>643</v>
      </c>
      <c r="AD1372" s="150">
        <f t="shared" si="219"/>
        <v>-1.4279999999999999</v>
      </c>
      <c r="AE1372" s="174">
        <f t="shared" si="220"/>
        <v>0.1439152731885999</v>
      </c>
      <c r="AF1372" s="174">
        <f t="shared" si="221"/>
        <v>7.6645929260633419E-2</v>
      </c>
      <c r="AG1372" s="150">
        <f t="shared" si="226"/>
        <v>0.1439152731885999</v>
      </c>
      <c r="AH1372" s="150" t="str">
        <f t="shared" si="227"/>
        <v/>
      </c>
      <c r="AI1372" s="150" t="str">
        <f t="shared" si="222"/>
        <v/>
      </c>
      <c r="AJ1372" s="173">
        <f t="shared" si="223"/>
        <v>0</v>
      </c>
      <c r="AK1372" s="173" t="str">
        <f t="shared" si="224"/>
        <v/>
      </c>
      <c r="AL1372" s="173" t="str">
        <f t="shared" si="225"/>
        <v/>
      </c>
      <c r="AM1372" s="173"/>
      <c r="AN1372" s="173"/>
      <c r="AO1372" s="173"/>
      <c r="AP1372" s="173"/>
      <c r="AQ1372" s="173"/>
      <c r="AR1372" s="173"/>
      <c r="AS1372" s="173"/>
      <c r="AT1372" s="153"/>
      <c r="AU1372" s="154"/>
      <c r="AV1372" s="153"/>
      <c r="AW1372" s="177"/>
      <c r="AX1372" s="178"/>
      <c r="AY1372" s="179"/>
      <c r="AZ1372" s="179"/>
      <c r="BA1372" s="180"/>
      <c r="BB1372" s="180"/>
      <c r="BC1372" s="155"/>
      <c r="BE1372" s="156">
        <v>620</v>
      </c>
      <c r="BF1372" s="181">
        <f t="shared" si="215"/>
        <v>3.9616000000000477</v>
      </c>
      <c r="BG1372" s="182">
        <f t="shared" si="216"/>
        <v>0.78418958031870434</v>
      </c>
      <c r="BH1372" s="183">
        <f t="shared" si="217"/>
        <v>7.3384866129688753E-4</v>
      </c>
      <c r="BI1372" s="184" t="str">
        <f t="shared" si="218"/>
        <v/>
      </c>
      <c r="BJ1372" s="184" t="str">
        <f t="shared" si="214"/>
        <v/>
      </c>
    </row>
    <row r="1373" spans="3:62" ht="20.100000000000001" customHeight="1" x14ac:dyDescent="0.25">
      <c r="C1373" s="12"/>
      <c r="E1373" s="141"/>
      <c r="F1373" s="141"/>
      <c r="P1373" s="156"/>
      <c r="R1373" s="174"/>
      <c r="S1373" s="174"/>
      <c r="W1373" s="175"/>
      <c r="X1373" s="173"/>
      <c r="AC1373" s="156">
        <v>644</v>
      </c>
      <c r="AD1373" s="150">
        <f t="shared" si="219"/>
        <v>-1.4239999999999999</v>
      </c>
      <c r="AE1373" s="174">
        <f t="shared" si="220"/>
        <v>0.14473851155063011</v>
      </c>
      <c r="AF1373" s="174">
        <f t="shared" si="221"/>
        <v>7.7223236034603751E-2</v>
      </c>
      <c r="AG1373" s="150">
        <f t="shared" si="226"/>
        <v>0.14473851155063011</v>
      </c>
      <c r="AH1373" s="150" t="str">
        <f t="shared" si="227"/>
        <v/>
      </c>
      <c r="AI1373" s="150" t="str">
        <f t="shared" si="222"/>
        <v/>
      </c>
      <c r="AJ1373" s="173">
        <f t="shared" si="223"/>
        <v>0</v>
      </c>
      <c r="AK1373" s="173" t="str">
        <f t="shared" si="224"/>
        <v/>
      </c>
      <c r="AL1373" s="173" t="str">
        <f t="shared" si="225"/>
        <v/>
      </c>
      <c r="AM1373" s="173"/>
      <c r="AN1373" s="173"/>
      <c r="AO1373" s="173"/>
      <c r="AP1373" s="173"/>
      <c r="AQ1373" s="173"/>
      <c r="AR1373" s="173"/>
      <c r="AS1373" s="173"/>
      <c r="AT1373" s="153"/>
      <c r="AU1373" s="154"/>
      <c r="AV1373" s="153"/>
      <c r="AW1373" s="177"/>
      <c r="AX1373" s="178"/>
      <c r="AY1373" s="179"/>
      <c r="AZ1373" s="179"/>
      <c r="BA1373" s="180"/>
      <c r="BB1373" s="180"/>
      <c r="BC1373" s="155"/>
      <c r="BE1373" s="156">
        <v>621</v>
      </c>
      <c r="BF1373" s="181">
        <f t="shared" si="215"/>
        <v>3.9680000000000479</v>
      </c>
      <c r="BG1373" s="182">
        <f t="shared" si="216"/>
        <v>0.78345573165740745</v>
      </c>
      <c r="BH1373" s="183">
        <f t="shared" si="217"/>
        <v>7.3445966793828088E-4</v>
      </c>
      <c r="BI1373" s="184" t="str">
        <f t="shared" si="218"/>
        <v/>
      </c>
      <c r="BJ1373" s="184" t="str">
        <f t="shared" si="214"/>
        <v/>
      </c>
    </row>
    <row r="1374" spans="3:62" ht="20.100000000000001" customHeight="1" x14ac:dyDescent="0.25">
      <c r="C1374" s="12"/>
      <c r="E1374" s="141"/>
      <c r="F1374" s="141"/>
      <c r="P1374" s="156"/>
      <c r="R1374" s="174"/>
      <c r="S1374" s="174"/>
      <c r="W1374" s="175"/>
      <c r="X1374" s="173"/>
      <c r="AC1374" s="156">
        <v>645</v>
      </c>
      <c r="AD1374" s="150">
        <f t="shared" si="219"/>
        <v>-1.42</v>
      </c>
      <c r="AE1374" s="174">
        <f t="shared" si="220"/>
        <v>0.14556413003734761</v>
      </c>
      <c r="AF1374" s="174">
        <f t="shared" si="221"/>
        <v>7.7803840526546347E-2</v>
      </c>
      <c r="AG1374" s="150">
        <f t="shared" si="226"/>
        <v>0.14556413003734761</v>
      </c>
      <c r="AH1374" s="150" t="str">
        <f t="shared" si="227"/>
        <v/>
      </c>
      <c r="AI1374" s="150" t="str">
        <f t="shared" si="222"/>
        <v/>
      </c>
      <c r="AJ1374" s="173">
        <f t="shared" si="223"/>
        <v>0</v>
      </c>
      <c r="AK1374" s="173" t="str">
        <f t="shared" si="224"/>
        <v/>
      </c>
      <c r="AL1374" s="173" t="str">
        <f t="shared" si="225"/>
        <v/>
      </c>
      <c r="AM1374" s="173"/>
      <c r="AN1374" s="173"/>
      <c r="AO1374" s="173"/>
      <c r="AP1374" s="173"/>
      <c r="AQ1374" s="173"/>
      <c r="AR1374" s="173"/>
      <c r="AS1374" s="173"/>
      <c r="AT1374" s="153"/>
      <c r="AU1374" s="154"/>
      <c r="AV1374" s="153"/>
      <c r="AW1374" s="177"/>
      <c r="AX1374" s="178"/>
      <c r="AY1374" s="179"/>
      <c r="AZ1374" s="179"/>
      <c r="BA1374" s="180"/>
      <c r="BB1374" s="180"/>
      <c r="BC1374" s="155"/>
      <c r="BE1374" s="156">
        <v>622</v>
      </c>
      <c r="BF1374" s="181">
        <f t="shared" si="215"/>
        <v>3.9744000000000481</v>
      </c>
      <c r="BG1374" s="182">
        <f t="shared" si="216"/>
        <v>0.78272127198946917</v>
      </c>
      <c r="BH1374" s="183">
        <f t="shared" si="217"/>
        <v>7.3506641037845988E-4</v>
      </c>
      <c r="BI1374" s="184" t="str">
        <f t="shared" si="218"/>
        <v/>
      </c>
      <c r="BJ1374" s="184" t="str">
        <f t="shared" si="214"/>
        <v/>
      </c>
    </row>
    <row r="1375" spans="3:62" ht="20.100000000000001" customHeight="1" x14ac:dyDescent="0.25">
      <c r="C1375" s="12"/>
      <c r="E1375" s="141"/>
      <c r="F1375" s="141"/>
      <c r="P1375" s="156"/>
      <c r="R1375" s="174"/>
      <c r="S1375" s="174"/>
      <c r="W1375" s="175"/>
      <c r="X1375" s="173"/>
      <c r="AC1375" s="156">
        <v>646</v>
      </c>
      <c r="AD1375" s="150">
        <f t="shared" si="219"/>
        <v>-1.4159999999999999</v>
      </c>
      <c r="AE1375" s="174">
        <f t="shared" si="220"/>
        <v>0.14639211573054561</v>
      </c>
      <c r="AF1375" s="174">
        <f t="shared" si="221"/>
        <v>7.8387752231186159E-2</v>
      </c>
      <c r="AG1375" s="150">
        <f t="shared" si="226"/>
        <v>0.14639211573054561</v>
      </c>
      <c r="AH1375" s="150" t="str">
        <f t="shared" si="227"/>
        <v/>
      </c>
      <c r="AI1375" s="150" t="str">
        <f t="shared" si="222"/>
        <v/>
      </c>
      <c r="AJ1375" s="173">
        <f t="shared" si="223"/>
        <v>0</v>
      </c>
      <c r="AK1375" s="173" t="str">
        <f t="shared" si="224"/>
        <v/>
      </c>
      <c r="AL1375" s="173" t="str">
        <f t="shared" si="225"/>
        <v/>
      </c>
      <c r="AM1375" s="173"/>
      <c r="AN1375" s="173"/>
      <c r="AO1375" s="173"/>
      <c r="AP1375" s="173"/>
      <c r="AQ1375" s="173"/>
      <c r="AR1375" s="173"/>
      <c r="AS1375" s="173"/>
      <c r="AT1375" s="153"/>
      <c r="AU1375" s="154"/>
      <c r="AV1375" s="153"/>
      <c r="AW1375" s="177"/>
      <c r="AX1375" s="178"/>
      <c r="AY1375" s="179"/>
      <c r="AZ1375" s="179"/>
      <c r="BA1375" s="180"/>
      <c r="BB1375" s="180"/>
      <c r="BC1375" s="155"/>
      <c r="BE1375" s="156">
        <v>623</v>
      </c>
      <c r="BF1375" s="181">
        <f t="shared" si="215"/>
        <v>3.9808000000000483</v>
      </c>
      <c r="BG1375" s="182">
        <f t="shared" si="216"/>
        <v>0.78198620557909071</v>
      </c>
      <c r="BH1375" s="183">
        <f t="shared" si="217"/>
        <v>7.3566889257203893E-4</v>
      </c>
      <c r="BI1375" s="184" t="str">
        <f t="shared" si="218"/>
        <v/>
      </c>
      <c r="BJ1375" s="184" t="str">
        <f t="shared" si="214"/>
        <v/>
      </c>
    </row>
    <row r="1376" spans="3:62" ht="20.100000000000001" customHeight="1" x14ac:dyDescent="0.25">
      <c r="C1376" s="12"/>
      <c r="E1376" s="141"/>
      <c r="F1376" s="141"/>
      <c r="P1376" s="156"/>
      <c r="R1376" s="174"/>
      <c r="S1376" s="174"/>
      <c r="W1376" s="175"/>
      <c r="X1376" s="173"/>
      <c r="AC1376" s="156">
        <v>647</v>
      </c>
      <c r="AD1376" s="150">
        <f t="shared" si="219"/>
        <v>-1.4119999999999999</v>
      </c>
      <c r="AE1376" s="174">
        <f t="shared" si="220"/>
        <v>0.14722245552448529</v>
      </c>
      <c r="AF1376" s="174">
        <f t="shared" si="221"/>
        <v>7.8974980591200089E-2</v>
      </c>
      <c r="AG1376" s="150">
        <f t="shared" si="226"/>
        <v>0.14722245552448529</v>
      </c>
      <c r="AH1376" s="150" t="str">
        <f t="shared" si="227"/>
        <v/>
      </c>
      <c r="AI1376" s="150" t="str">
        <f t="shared" si="222"/>
        <v/>
      </c>
      <c r="AJ1376" s="173">
        <f t="shared" si="223"/>
        <v>0</v>
      </c>
      <c r="AK1376" s="173" t="str">
        <f t="shared" si="224"/>
        <v/>
      </c>
      <c r="AL1376" s="173" t="str">
        <f t="shared" si="225"/>
        <v/>
      </c>
      <c r="AM1376" s="173"/>
      <c r="AN1376" s="173"/>
      <c r="AO1376" s="173"/>
      <c r="AP1376" s="173"/>
      <c r="AQ1376" s="173"/>
      <c r="AR1376" s="173"/>
      <c r="AS1376" s="173"/>
      <c r="AT1376" s="153"/>
      <c r="AU1376" s="154"/>
      <c r="AV1376" s="153"/>
      <c r="AW1376" s="177"/>
      <c r="AX1376" s="178"/>
      <c r="AY1376" s="179"/>
      <c r="AZ1376" s="179"/>
      <c r="BA1376" s="180"/>
      <c r="BB1376" s="180"/>
      <c r="BC1376" s="155"/>
      <c r="BE1376" s="156">
        <v>624</v>
      </c>
      <c r="BF1376" s="181">
        <f t="shared" si="215"/>
        <v>3.9872000000000485</v>
      </c>
      <c r="BG1376" s="182">
        <f t="shared" si="216"/>
        <v>0.78125053668651867</v>
      </c>
      <c r="BH1376" s="183">
        <f t="shared" si="217"/>
        <v>7.3626711852303739E-4</v>
      </c>
      <c r="BI1376" s="184" t="str">
        <f t="shared" si="218"/>
        <v/>
      </c>
      <c r="BJ1376" s="184" t="str">
        <f t="shared" si="214"/>
        <v/>
      </c>
    </row>
    <row r="1377" spans="3:62" ht="20.100000000000001" customHeight="1" x14ac:dyDescent="0.25">
      <c r="C1377" s="12"/>
      <c r="E1377" s="141"/>
      <c r="F1377" s="141"/>
      <c r="P1377" s="156"/>
      <c r="R1377" s="174"/>
      <c r="S1377" s="174"/>
      <c r="W1377" s="175"/>
      <c r="X1377" s="173"/>
      <c r="AC1377" s="156">
        <v>648</v>
      </c>
      <c r="AD1377" s="150">
        <f t="shared" si="219"/>
        <v>-1.4079999999999999</v>
      </c>
      <c r="AE1377" s="174">
        <f t="shared" si="220"/>
        <v>0.14805513612567014</v>
      </c>
      <c r="AF1377" s="174">
        <f t="shared" si="221"/>
        <v>7.9565534996466764E-2</v>
      </c>
      <c r="AG1377" s="150">
        <f t="shared" si="226"/>
        <v>0.14805513612567014</v>
      </c>
      <c r="AH1377" s="150" t="str">
        <f t="shared" si="227"/>
        <v/>
      </c>
      <c r="AI1377" s="150" t="str">
        <f t="shared" si="222"/>
        <v/>
      </c>
      <c r="AJ1377" s="173">
        <f t="shared" si="223"/>
        <v>0</v>
      </c>
      <c r="AK1377" s="173" t="str">
        <f t="shared" si="224"/>
        <v/>
      </c>
      <c r="AL1377" s="173" t="str">
        <f t="shared" si="225"/>
        <v/>
      </c>
      <c r="AM1377" s="173"/>
      <c r="AN1377" s="173"/>
      <c r="AO1377" s="173"/>
      <c r="AP1377" s="173"/>
      <c r="AQ1377" s="173"/>
      <c r="AR1377" s="173"/>
      <c r="AS1377" s="173"/>
      <c r="AT1377" s="153"/>
      <c r="AU1377" s="154"/>
      <c r="AV1377" s="153"/>
      <c r="AW1377" s="177"/>
      <c r="AX1377" s="178"/>
      <c r="AY1377" s="179"/>
      <c r="AZ1377" s="179"/>
      <c r="BA1377" s="180"/>
      <c r="BB1377" s="180"/>
      <c r="BC1377" s="155"/>
      <c r="BE1377" s="156">
        <v>625</v>
      </c>
      <c r="BF1377" s="181">
        <f t="shared" si="215"/>
        <v>3.9936000000000487</v>
      </c>
      <c r="BG1377" s="182">
        <f t="shared" si="216"/>
        <v>0.78051426956799563</v>
      </c>
      <c r="BH1377" s="183">
        <f t="shared" si="217"/>
        <v>7.3686109228532359E-4</v>
      </c>
      <c r="BI1377" s="184" t="str">
        <f t="shared" si="218"/>
        <v/>
      </c>
      <c r="BJ1377" s="184" t="str">
        <f t="shared" si="214"/>
        <v/>
      </c>
    </row>
    <row r="1378" spans="3:62" ht="20.100000000000001" customHeight="1" x14ac:dyDescent="0.25">
      <c r="C1378" s="12"/>
      <c r="E1378" s="141"/>
      <c r="F1378" s="141"/>
      <c r="P1378" s="156"/>
      <c r="R1378" s="174"/>
      <c r="S1378" s="174"/>
      <c r="W1378" s="175"/>
      <c r="X1378" s="173"/>
      <c r="AC1378" s="156">
        <v>649</v>
      </c>
      <c r="AD1378" s="150">
        <f t="shared" si="219"/>
        <v>-1.4039999999999999</v>
      </c>
      <c r="AE1378" s="174">
        <f t="shared" si="220"/>
        <v>0.14889014405263437</v>
      </c>
      <c r="AF1378" s="174">
        <f t="shared" si="221"/>
        <v>8.015942478331485E-2</v>
      </c>
      <c r="AG1378" s="150">
        <f t="shared" si="226"/>
        <v>0.14889014405263437</v>
      </c>
      <c r="AH1378" s="150" t="str">
        <f t="shared" si="227"/>
        <v/>
      </c>
      <c r="AI1378" s="150" t="str">
        <f t="shared" si="222"/>
        <v/>
      </c>
      <c r="AJ1378" s="173">
        <f t="shared" si="223"/>
        <v>0</v>
      </c>
      <c r="AK1378" s="173" t="str">
        <f t="shared" si="224"/>
        <v/>
      </c>
      <c r="AL1378" s="173" t="str">
        <f t="shared" si="225"/>
        <v/>
      </c>
      <c r="AM1378" s="173"/>
      <c r="AN1378" s="173"/>
      <c r="AO1378" s="173"/>
      <c r="AP1378" s="173"/>
      <c r="AQ1378" s="173"/>
      <c r="AR1378" s="173"/>
      <c r="AS1378" s="173"/>
      <c r="AT1378" s="153"/>
      <c r="AU1378" s="154"/>
      <c r="AV1378" s="153"/>
      <c r="AW1378" s="177"/>
      <c r="AX1378" s="178"/>
      <c r="AY1378" s="179"/>
      <c r="AZ1378" s="179"/>
      <c r="BA1378" s="180"/>
      <c r="BB1378" s="180"/>
      <c r="BC1378" s="155"/>
      <c r="BE1378" s="156">
        <v>626</v>
      </c>
      <c r="BF1378" s="181">
        <f t="shared" si="215"/>
        <v>4.0000000000000488</v>
      </c>
      <c r="BG1378" s="182">
        <f t="shared" si="216"/>
        <v>0.77977740847571031</v>
      </c>
      <c r="BH1378" s="183">
        <f t="shared" si="217"/>
        <v>7.3745081796172673E-4</v>
      </c>
      <c r="BI1378" s="184" t="str">
        <f t="shared" si="218"/>
        <v/>
      </c>
      <c r="BJ1378" s="184" t="str">
        <f t="shared" si="214"/>
        <v/>
      </c>
    </row>
    <row r="1379" spans="3:62" ht="20.100000000000001" customHeight="1" x14ac:dyDescent="0.25">
      <c r="C1379" s="12"/>
      <c r="E1379" s="141"/>
      <c r="F1379" s="141"/>
      <c r="P1379" s="156"/>
      <c r="R1379" s="174"/>
      <c r="S1379" s="174"/>
      <c r="W1379" s="175"/>
      <c r="X1379" s="173"/>
      <c r="AC1379" s="156">
        <v>650</v>
      </c>
      <c r="AD1379" s="150">
        <f t="shared" si="219"/>
        <v>-1.4</v>
      </c>
      <c r="AE1379" s="174">
        <f t="shared" si="220"/>
        <v>0.14972746563574488</v>
      </c>
      <c r="AF1379" s="174">
        <f t="shared" si="221"/>
        <v>8.0756659233771053E-2</v>
      </c>
      <c r="AG1379" s="150">
        <f t="shared" si="226"/>
        <v>0.14972746563574488</v>
      </c>
      <c r="AH1379" s="150" t="str">
        <f t="shared" si="227"/>
        <v/>
      </c>
      <c r="AI1379" s="150" t="str">
        <f t="shared" si="222"/>
        <v/>
      </c>
      <c r="AJ1379" s="173">
        <f t="shared" si="223"/>
        <v>0</v>
      </c>
      <c r="AK1379" s="173" t="str">
        <f t="shared" si="224"/>
        <v/>
      </c>
      <c r="AL1379" s="173" t="str">
        <f t="shared" si="225"/>
        <v/>
      </c>
      <c r="AM1379" s="173"/>
      <c r="AN1379" s="173"/>
      <c r="AO1379" s="173"/>
      <c r="AP1379" s="173"/>
      <c r="AQ1379" s="173"/>
      <c r="AR1379" s="173"/>
      <c r="AS1379" s="173"/>
      <c r="AT1379" s="153"/>
      <c r="AU1379" s="154"/>
      <c r="AV1379" s="153"/>
      <c r="AW1379" s="177"/>
      <c r="AX1379" s="178"/>
      <c r="AY1379" s="179"/>
      <c r="AZ1379" s="179"/>
      <c r="BA1379" s="180"/>
      <c r="BB1379" s="180"/>
      <c r="BC1379" s="155"/>
      <c r="BE1379" s="156">
        <v>627</v>
      </c>
      <c r="BF1379" s="181">
        <f t="shared" si="215"/>
        <v>4.006400000000049</v>
      </c>
      <c r="BG1379" s="182">
        <f t="shared" si="216"/>
        <v>0.77903995765774858</v>
      </c>
      <c r="BH1379" s="183">
        <f t="shared" si="217"/>
        <v>7.3803629970314866E-4</v>
      </c>
      <c r="BI1379" s="184" t="str">
        <f t="shared" si="218"/>
        <v/>
      </c>
      <c r="BJ1379" s="184" t="str">
        <f t="shared" si="214"/>
        <v/>
      </c>
    </row>
    <row r="1380" spans="3:62" ht="20.100000000000001" customHeight="1" x14ac:dyDescent="0.25">
      <c r="C1380" s="12"/>
      <c r="E1380" s="141"/>
      <c r="F1380" s="141"/>
      <c r="P1380" s="156"/>
      <c r="R1380" s="174"/>
      <c r="S1380" s="174"/>
      <c r="W1380" s="175"/>
      <c r="X1380" s="173"/>
      <c r="AC1380" s="156">
        <v>651</v>
      </c>
      <c r="AD1380" s="150">
        <f t="shared" si="219"/>
        <v>-1.3959999999999999</v>
      </c>
      <c r="AE1380" s="174">
        <f t="shared" si="220"/>
        <v>0.15056708701701729</v>
      </c>
      <c r="AF1380" s="174">
        <f t="shared" si="221"/>
        <v>8.1357247574806724E-2</v>
      </c>
      <c r="AG1380" s="150">
        <f t="shared" si="226"/>
        <v>0.15056708701701729</v>
      </c>
      <c r="AH1380" s="150" t="str">
        <f t="shared" si="227"/>
        <v/>
      </c>
      <c r="AI1380" s="150" t="str">
        <f t="shared" si="222"/>
        <v/>
      </c>
      <c r="AJ1380" s="173">
        <f t="shared" si="223"/>
        <v>0</v>
      </c>
      <c r="AK1380" s="173" t="str">
        <f t="shared" si="224"/>
        <v/>
      </c>
      <c r="AL1380" s="173" t="str">
        <f t="shared" si="225"/>
        <v/>
      </c>
      <c r="AM1380" s="173"/>
      <c r="AN1380" s="173"/>
      <c r="AO1380" s="173"/>
      <c r="AP1380" s="173"/>
      <c r="AQ1380" s="173"/>
      <c r="AR1380" s="173"/>
      <c r="AS1380" s="173"/>
      <c r="AT1380" s="153"/>
      <c r="AU1380" s="154"/>
      <c r="AV1380" s="153"/>
      <c r="AW1380" s="177"/>
      <c r="AX1380" s="178"/>
      <c r="AY1380" s="179"/>
      <c r="AZ1380" s="179"/>
      <c r="BA1380" s="180"/>
      <c r="BB1380" s="180"/>
      <c r="BC1380" s="155"/>
      <c r="BE1380" s="156">
        <v>628</v>
      </c>
      <c r="BF1380" s="181">
        <f t="shared" si="215"/>
        <v>4.0128000000000492</v>
      </c>
      <c r="BG1380" s="182">
        <f t="shared" si="216"/>
        <v>0.77830192135804543</v>
      </c>
      <c r="BH1380" s="183">
        <f t="shared" si="217"/>
        <v>7.3861754171078431E-4</v>
      </c>
      <c r="BI1380" s="184" t="str">
        <f t="shared" si="218"/>
        <v/>
      </c>
      <c r="BJ1380" s="184" t="str">
        <f t="shared" si="214"/>
        <v/>
      </c>
    </row>
    <row r="1381" spans="3:62" ht="20.100000000000001" customHeight="1" x14ac:dyDescent="0.25">
      <c r="C1381" s="12"/>
      <c r="E1381" s="141"/>
      <c r="F1381" s="141"/>
      <c r="P1381" s="156"/>
      <c r="R1381" s="174"/>
      <c r="S1381" s="174"/>
      <c r="W1381" s="175"/>
      <c r="X1381" s="173"/>
      <c r="AC1381" s="156">
        <v>652</v>
      </c>
      <c r="AD1381" s="150">
        <f t="shared" si="219"/>
        <v>-1.3919999999999999</v>
      </c>
      <c r="AE1381" s="174">
        <f t="shared" si="220"/>
        <v>0.15140899414994624</v>
      </c>
      <c r="AF1381" s="174">
        <f t="shared" si="221"/>
        <v>8.1961198977584443E-2</v>
      </c>
      <c r="AG1381" s="150">
        <f t="shared" si="226"/>
        <v>0.15140899414994624</v>
      </c>
      <c r="AH1381" s="150" t="str">
        <f t="shared" si="227"/>
        <v/>
      </c>
      <c r="AI1381" s="150" t="str">
        <f t="shared" si="222"/>
        <v/>
      </c>
      <c r="AJ1381" s="173">
        <f t="shared" si="223"/>
        <v>0</v>
      </c>
      <c r="AK1381" s="173" t="str">
        <f t="shared" si="224"/>
        <v/>
      </c>
      <c r="AL1381" s="173" t="str">
        <f t="shared" si="225"/>
        <v/>
      </c>
      <c r="AM1381" s="173"/>
      <c r="AN1381" s="173"/>
      <c r="AO1381" s="173"/>
      <c r="AP1381" s="173"/>
      <c r="AQ1381" s="173"/>
      <c r="AR1381" s="173"/>
      <c r="AS1381" s="173"/>
      <c r="AT1381" s="153"/>
      <c r="AU1381" s="154"/>
      <c r="AV1381" s="153"/>
      <c r="AW1381" s="177"/>
      <c r="AX1381" s="178"/>
      <c r="AY1381" s="179"/>
      <c r="AZ1381" s="179"/>
      <c r="BA1381" s="180"/>
      <c r="BB1381" s="180"/>
      <c r="BC1381" s="155"/>
      <c r="BE1381" s="156">
        <v>629</v>
      </c>
      <c r="BF1381" s="181">
        <f t="shared" si="215"/>
        <v>4.0192000000000494</v>
      </c>
      <c r="BG1381" s="182">
        <f t="shared" si="216"/>
        <v>0.77756330381633465</v>
      </c>
      <c r="BH1381" s="183">
        <f t="shared" si="217"/>
        <v>7.3919454823190289E-4</v>
      </c>
      <c r="BI1381" s="184" t="str">
        <f t="shared" si="218"/>
        <v/>
      </c>
      <c r="BJ1381" s="184" t="str">
        <f t="shared" si="214"/>
        <v/>
      </c>
    </row>
    <row r="1382" spans="3:62" ht="20.100000000000001" customHeight="1" x14ac:dyDescent="0.25">
      <c r="C1382" s="12"/>
      <c r="E1382" s="141"/>
      <c r="F1382" s="141"/>
      <c r="P1382" s="156"/>
      <c r="R1382" s="174"/>
      <c r="S1382" s="174"/>
      <c r="W1382" s="175"/>
      <c r="X1382" s="173"/>
      <c r="AC1382" s="156">
        <v>653</v>
      </c>
      <c r="AD1382" s="150">
        <f t="shared" si="219"/>
        <v>-1.3879999999999999</v>
      </c>
      <c r="AE1382" s="174">
        <f t="shared" si="220"/>
        <v>0.15225317279934966</v>
      </c>
      <c r="AF1382" s="174">
        <f t="shared" si="221"/>
        <v>8.2568522556703355E-2</v>
      </c>
      <c r="AG1382" s="150">
        <f t="shared" si="226"/>
        <v>0.15225317279934966</v>
      </c>
      <c r="AH1382" s="150" t="str">
        <f t="shared" si="227"/>
        <v/>
      </c>
      <c r="AI1382" s="150" t="str">
        <f t="shared" si="222"/>
        <v/>
      </c>
      <c r="AJ1382" s="173">
        <f t="shared" si="223"/>
        <v>0</v>
      </c>
      <c r="AK1382" s="173" t="str">
        <f t="shared" si="224"/>
        <v/>
      </c>
      <c r="AL1382" s="173" t="str">
        <f t="shared" si="225"/>
        <v/>
      </c>
      <c r="AM1382" s="173"/>
      <c r="AN1382" s="173"/>
      <c r="AO1382" s="173"/>
      <c r="AP1382" s="173"/>
      <c r="AQ1382" s="173"/>
      <c r="AR1382" s="173"/>
      <c r="AS1382" s="173"/>
      <c r="AT1382" s="153"/>
      <c r="AU1382" s="154"/>
      <c r="AV1382" s="153"/>
      <c r="AW1382" s="177"/>
      <c r="AX1382" s="178"/>
      <c r="AY1382" s="179"/>
      <c r="AZ1382" s="179"/>
      <c r="BA1382" s="180"/>
      <c r="BB1382" s="180"/>
      <c r="BC1382" s="155"/>
      <c r="BE1382" s="156">
        <v>630</v>
      </c>
      <c r="BF1382" s="181">
        <f t="shared" si="215"/>
        <v>4.0256000000000496</v>
      </c>
      <c r="BG1382" s="182">
        <f t="shared" si="216"/>
        <v>0.77682410926810275</v>
      </c>
      <c r="BH1382" s="183">
        <f t="shared" si="217"/>
        <v>7.397673235625124E-4</v>
      </c>
      <c r="BI1382" s="184" t="str">
        <f t="shared" si="218"/>
        <v/>
      </c>
      <c r="BJ1382" s="184" t="str">
        <f t="shared" si="214"/>
        <v/>
      </c>
    </row>
    <row r="1383" spans="3:62" ht="20.100000000000001" customHeight="1" x14ac:dyDescent="0.25">
      <c r="C1383" s="12"/>
      <c r="E1383" s="141"/>
      <c r="F1383" s="141"/>
      <c r="P1383" s="156"/>
      <c r="R1383" s="174"/>
      <c r="S1383" s="174"/>
      <c r="W1383" s="175"/>
      <c r="X1383" s="173"/>
      <c r="AC1383" s="156">
        <v>654</v>
      </c>
      <c r="AD1383" s="150">
        <f t="shared" si="219"/>
        <v>-1.3839999999999999</v>
      </c>
      <c r="AE1383" s="174">
        <f t="shared" si="220"/>
        <v>0.15309960854122728</v>
      </c>
      <c r="AF1383" s="174">
        <f t="shared" si="221"/>
        <v>8.3179227369444289E-2</v>
      </c>
      <c r="AG1383" s="150">
        <f t="shared" si="226"/>
        <v>0.15309960854122728</v>
      </c>
      <c r="AH1383" s="150" t="str">
        <f t="shared" si="227"/>
        <v/>
      </c>
      <c r="AI1383" s="150" t="str">
        <f t="shared" si="222"/>
        <v/>
      </c>
      <c r="AJ1383" s="173">
        <f t="shared" si="223"/>
        <v>0</v>
      </c>
      <c r="AK1383" s="173" t="str">
        <f t="shared" si="224"/>
        <v/>
      </c>
      <c r="AL1383" s="173" t="str">
        <f t="shared" si="225"/>
        <v/>
      </c>
      <c r="AM1383" s="173"/>
      <c r="AN1383" s="173"/>
      <c r="AO1383" s="173"/>
      <c r="AP1383" s="173"/>
      <c r="AQ1383" s="173"/>
      <c r="AR1383" s="173"/>
      <c r="AS1383" s="173"/>
      <c r="AT1383" s="153"/>
      <c r="AU1383" s="154"/>
      <c r="AV1383" s="153"/>
      <c r="AW1383" s="177"/>
      <c r="AX1383" s="178"/>
      <c r="AY1383" s="179"/>
      <c r="AZ1383" s="179"/>
      <c r="BA1383" s="180"/>
      <c r="BB1383" s="180"/>
      <c r="BC1383" s="155"/>
      <c r="BE1383" s="156">
        <v>631</v>
      </c>
      <c r="BF1383" s="181">
        <f t="shared" si="215"/>
        <v>4.0320000000000498</v>
      </c>
      <c r="BG1383" s="182">
        <f t="shared" si="216"/>
        <v>0.77608434194454023</v>
      </c>
      <c r="BH1383" s="183">
        <f t="shared" si="217"/>
        <v>7.4033587204613838E-4</v>
      </c>
      <c r="BI1383" s="184" t="str">
        <f t="shared" si="218"/>
        <v/>
      </c>
      <c r="BJ1383" s="184" t="str">
        <f t="shared" si="214"/>
        <v/>
      </c>
    </row>
    <row r="1384" spans="3:62" ht="20.100000000000001" customHeight="1" x14ac:dyDescent="0.25">
      <c r="C1384" s="12"/>
      <c r="E1384" s="141"/>
      <c r="F1384" s="141"/>
      <c r="P1384" s="156"/>
      <c r="R1384" s="174"/>
      <c r="S1384" s="174"/>
      <c r="W1384" s="175"/>
      <c r="X1384" s="173"/>
      <c r="AC1384" s="156">
        <v>655</v>
      </c>
      <c r="AD1384" s="150">
        <f t="shared" si="219"/>
        <v>-1.38</v>
      </c>
      <c r="AE1384" s="174">
        <f t="shared" si="220"/>
        <v>0.15394828676263372</v>
      </c>
      <c r="AF1384" s="174">
        <f t="shared" si="221"/>
        <v>8.3793322415014262E-2</v>
      </c>
      <c r="AG1384" s="150">
        <f t="shared" si="226"/>
        <v>0.15394828676263372</v>
      </c>
      <c r="AH1384" s="150" t="str">
        <f t="shared" si="227"/>
        <v/>
      </c>
      <c r="AI1384" s="150" t="str">
        <f t="shared" si="222"/>
        <v/>
      </c>
      <c r="AJ1384" s="173">
        <f t="shared" si="223"/>
        <v>0</v>
      </c>
      <c r="AK1384" s="173" t="str">
        <f t="shared" si="224"/>
        <v/>
      </c>
      <c r="AL1384" s="173" t="str">
        <f t="shared" si="225"/>
        <v/>
      </c>
      <c r="AM1384" s="173"/>
      <c r="AN1384" s="173"/>
      <c r="AO1384" s="173"/>
      <c r="AP1384" s="173"/>
      <c r="AQ1384" s="173"/>
      <c r="AR1384" s="173"/>
      <c r="AS1384" s="173"/>
      <c r="AT1384" s="153"/>
      <c r="AU1384" s="154"/>
      <c r="AV1384" s="153"/>
      <c r="AW1384" s="177"/>
      <c r="AX1384" s="178"/>
      <c r="AY1384" s="179"/>
      <c r="AZ1384" s="179"/>
      <c r="BA1384" s="180"/>
      <c r="BB1384" s="180"/>
      <c r="BC1384" s="155"/>
      <c r="BE1384" s="156">
        <v>632</v>
      </c>
      <c r="BF1384" s="181">
        <f t="shared" si="215"/>
        <v>4.0384000000000499</v>
      </c>
      <c r="BG1384" s="182">
        <f t="shared" si="216"/>
        <v>0.7753440060724941</v>
      </c>
      <c r="BH1384" s="183">
        <f t="shared" si="217"/>
        <v>7.4090019807260266E-4</v>
      </c>
      <c r="BI1384" s="184" t="str">
        <f t="shared" si="218"/>
        <v/>
      </c>
      <c r="BJ1384" s="184" t="str">
        <f t="shared" si="214"/>
        <v/>
      </c>
    </row>
    <row r="1385" spans="3:62" ht="20.100000000000001" customHeight="1" x14ac:dyDescent="0.25">
      <c r="C1385" s="12"/>
      <c r="E1385" s="141"/>
      <c r="F1385" s="141"/>
      <c r="P1385" s="156"/>
      <c r="R1385" s="174"/>
      <c r="S1385" s="174"/>
      <c r="W1385" s="175"/>
      <c r="X1385" s="173"/>
      <c r="AC1385" s="156">
        <v>656</v>
      </c>
      <c r="AD1385" s="150">
        <f t="shared" si="219"/>
        <v>-1.3759999999999999</v>
      </c>
      <c r="AE1385" s="174">
        <f t="shared" si="220"/>
        <v>0.15479919266156578</v>
      </c>
      <c r="AF1385" s="174">
        <f t="shared" si="221"/>
        <v>8.4410816633790436E-2</v>
      </c>
      <c r="AG1385" s="150">
        <f t="shared" si="226"/>
        <v>0.15479919266156578</v>
      </c>
      <c r="AH1385" s="150" t="str">
        <f t="shared" si="227"/>
        <v/>
      </c>
      <c r="AI1385" s="150" t="str">
        <f t="shared" si="222"/>
        <v/>
      </c>
      <c r="AJ1385" s="173">
        <f t="shared" si="223"/>
        <v>0</v>
      </c>
      <c r="AK1385" s="173" t="str">
        <f t="shared" si="224"/>
        <v/>
      </c>
      <c r="AL1385" s="173" t="str">
        <f t="shared" si="225"/>
        <v/>
      </c>
      <c r="AM1385" s="173"/>
      <c r="AN1385" s="173"/>
      <c r="AO1385" s="173"/>
      <c r="AP1385" s="173"/>
      <c r="AQ1385" s="173"/>
      <c r="AR1385" s="173"/>
      <c r="AS1385" s="173"/>
      <c r="AT1385" s="153"/>
      <c r="AU1385" s="154"/>
      <c r="AV1385" s="153"/>
      <c r="AW1385" s="177"/>
      <c r="AX1385" s="178"/>
      <c r="AY1385" s="179"/>
      <c r="AZ1385" s="179"/>
      <c r="BA1385" s="180"/>
      <c r="BB1385" s="180"/>
      <c r="BC1385" s="155"/>
      <c r="BE1385" s="156">
        <v>633</v>
      </c>
      <c r="BF1385" s="181">
        <f t="shared" si="215"/>
        <v>4.0448000000000501</v>
      </c>
      <c r="BG1385" s="182">
        <f t="shared" si="216"/>
        <v>0.77460310587442149</v>
      </c>
      <c r="BH1385" s="183">
        <f t="shared" si="217"/>
        <v>7.4146030607902258E-4</v>
      </c>
      <c r="BI1385" s="184" t="str">
        <f t="shared" si="218"/>
        <v/>
      </c>
      <c r="BJ1385" s="184" t="str">
        <f t="shared" si="214"/>
        <v/>
      </c>
    </row>
    <row r="1386" spans="3:62" ht="20.100000000000001" customHeight="1" x14ac:dyDescent="0.25">
      <c r="C1386" s="12"/>
      <c r="E1386" s="141"/>
      <c r="F1386" s="141"/>
      <c r="P1386" s="156"/>
      <c r="R1386" s="174"/>
      <c r="S1386" s="174"/>
      <c r="W1386" s="175"/>
      <c r="X1386" s="173"/>
      <c r="AC1386" s="156">
        <v>657</v>
      </c>
      <c r="AD1386" s="150">
        <f t="shared" si="219"/>
        <v>-1.3719999999999999</v>
      </c>
      <c r="AE1386" s="174">
        <f t="shared" si="220"/>
        <v>0.15565231124686443</v>
      </c>
      <c r="AF1386" s="174">
        <f t="shared" si="221"/>
        <v>8.5031718906563677E-2</v>
      </c>
      <c r="AG1386" s="150">
        <f t="shared" si="226"/>
        <v>0.15565231124686443</v>
      </c>
      <c r="AH1386" s="150" t="str">
        <f t="shared" si="227"/>
        <v/>
      </c>
      <c r="AI1386" s="150" t="str">
        <f t="shared" si="222"/>
        <v/>
      </c>
      <c r="AJ1386" s="173">
        <f t="shared" si="223"/>
        <v>0</v>
      </c>
      <c r="AK1386" s="173" t="str">
        <f t="shared" si="224"/>
        <v/>
      </c>
      <c r="AL1386" s="173" t="str">
        <f t="shared" si="225"/>
        <v/>
      </c>
      <c r="AM1386" s="173"/>
      <c r="AN1386" s="173"/>
      <c r="AO1386" s="173"/>
      <c r="AP1386" s="173"/>
      <c r="AQ1386" s="173"/>
      <c r="AR1386" s="173"/>
      <c r="AS1386" s="173"/>
      <c r="AT1386" s="153"/>
      <c r="AU1386" s="154"/>
      <c r="AV1386" s="153"/>
      <c r="AW1386" s="177"/>
      <c r="AX1386" s="178"/>
      <c r="AY1386" s="179"/>
      <c r="AZ1386" s="179"/>
      <c r="BA1386" s="180"/>
      <c r="BB1386" s="180"/>
      <c r="BC1386" s="155"/>
      <c r="BE1386" s="156">
        <v>634</v>
      </c>
      <c r="BF1386" s="181">
        <f t="shared" si="215"/>
        <v>4.0512000000000503</v>
      </c>
      <c r="BG1386" s="182">
        <f t="shared" si="216"/>
        <v>0.77386164556834247</v>
      </c>
      <c r="BH1386" s="183">
        <f t="shared" si="217"/>
        <v>7.4201620054892281E-4</v>
      </c>
      <c r="BI1386" s="184" t="str">
        <f t="shared" si="218"/>
        <v/>
      </c>
      <c r="BJ1386" s="184" t="str">
        <f t="shared" si="214"/>
        <v/>
      </c>
    </row>
    <row r="1387" spans="3:62" ht="20.100000000000001" customHeight="1" x14ac:dyDescent="0.25">
      <c r="C1387" s="12"/>
      <c r="E1387" s="141"/>
      <c r="F1387" s="141"/>
      <c r="P1387" s="156"/>
      <c r="R1387" s="174"/>
      <c r="S1387" s="174"/>
      <c r="W1387" s="175"/>
      <c r="X1387" s="173"/>
      <c r="AC1387" s="156">
        <v>658</v>
      </c>
      <c r="AD1387" s="150">
        <f t="shared" si="219"/>
        <v>-1.3679999999999999</v>
      </c>
      <c r="AE1387" s="174">
        <f t="shared" si="220"/>
        <v>0.15650762733813134</v>
      </c>
      <c r="AF1387" s="174">
        <f t="shared" si="221"/>
        <v>8.5656038053781747E-2</v>
      </c>
      <c r="AG1387" s="150">
        <f t="shared" si="226"/>
        <v>0.15650762733813134</v>
      </c>
      <c r="AH1387" s="150" t="str">
        <f t="shared" si="227"/>
        <v/>
      </c>
      <c r="AI1387" s="150" t="str">
        <f t="shared" si="222"/>
        <v/>
      </c>
      <c r="AJ1387" s="173">
        <f t="shared" si="223"/>
        <v>0</v>
      </c>
      <c r="AK1387" s="173" t="str">
        <f t="shared" si="224"/>
        <v/>
      </c>
      <c r="AL1387" s="173" t="str">
        <f t="shared" si="225"/>
        <v/>
      </c>
      <c r="AM1387" s="173"/>
      <c r="AN1387" s="173"/>
      <c r="AO1387" s="173"/>
      <c r="AP1387" s="173"/>
      <c r="AQ1387" s="173"/>
      <c r="AR1387" s="173"/>
      <c r="AS1387" s="173"/>
      <c r="AT1387" s="153"/>
      <c r="AU1387" s="154"/>
      <c r="AV1387" s="153"/>
      <c r="AW1387" s="177"/>
      <c r="AX1387" s="178"/>
      <c r="AY1387" s="179"/>
      <c r="AZ1387" s="179"/>
      <c r="BA1387" s="180"/>
      <c r="BB1387" s="180"/>
      <c r="BC1387" s="155"/>
      <c r="BE1387" s="156">
        <v>635</v>
      </c>
      <c r="BF1387" s="181">
        <f t="shared" si="215"/>
        <v>4.0576000000000505</v>
      </c>
      <c r="BG1387" s="182">
        <f t="shared" si="216"/>
        <v>0.77311962936779355</v>
      </c>
      <c r="BH1387" s="183">
        <f t="shared" si="217"/>
        <v>7.4256788601057E-4</v>
      </c>
      <c r="BI1387" s="184" t="str">
        <f t="shared" si="218"/>
        <v/>
      </c>
      <c r="BJ1387" s="184" t="str">
        <f t="shared" si="214"/>
        <v/>
      </c>
    </row>
    <row r="1388" spans="3:62" ht="20.100000000000001" customHeight="1" x14ac:dyDescent="0.25">
      <c r="C1388" s="12"/>
      <c r="E1388" s="141"/>
      <c r="F1388" s="141"/>
      <c r="P1388" s="156"/>
      <c r="R1388" s="174"/>
      <c r="S1388" s="174"/>
      <c r="W1388" s="175"/>
      <c r="X1388" s="173"/>
      <c r="AC1388" s="156">
        <v>659</v>
      </c>
      <c r="AD1388" s="150">
        <f t="shared" si="219"/>
        <v>-1.3639999999999999</v>
      </c>
      <c r="AE1388" s="174">
        <f t="shared" si="220"/>
        <v>0.15736512556566029</v>
      </c>
      <c r="AF1388" s="174">
        <f t="shared" si="221"/>
        <v>8.6283782834792155E-2</v>
      </c>
      <c r="AG1388" s="150">
        <f t="shared" si="226"/>
        <v>0.15736512556566029</v>
      </c>
      <c r="AH1388" s="150" t="str">
        <f t="shared" si="227"/>
        <v/>
      </c>
      <c r="AI1388" s="150" t="str">
        <f t="shared" si="222"/>
        <v/>
      </c>
      <c r="AJ1388" s="173">
        <f t="shared" si="223"/>
        <v>0</v>
      </c>
      <c r="AK1388" s="173" t="str">
        <f t="shared" si="224"/>
        <v/>
      </c>
      <c r="AL1388" s="173" t="str">
        <f t="shared" si="225"/>
        <v/>
      </c>
      <c r="AM1388" s="173"/>
      <c r="AN1388" s="173"/>
      <c r="AO1388" s="173"/>
      <c r="AP1388" s="173"/>
      <c r="AQ1388" s="173"/>
      <c r="AR1388" s="173"/>
      <c r="AS1388" s="173"/>
      <c r="AT1388" s="153"/>
      <c r="AU1388" s="154"/>
      <c r="AV1388" s="153"/>
      <c r="AW1388" s="177"/>
      <c r="AX1388" s="178"/>
      <c r="AY1388" s="179"/>
      <c r="AZ1388" s="179"/>
      <c r="BA1388" s="180"/>
      <c r="BB1388" s="180"/>
      <c r="BC1388" s="155"/>
      <c r="BE1388" s="156">
        <v>636</v>
      </c>
      <c r="BF1388" s="181">
        <f t="shared" si="215"/>
        <v>4.0640000000000507</v>
      </c>
      <c r="BG1388" s="182">
        <f t="shared" si="216"/>
        <v>0.77237706148178298</v>
      </c>
      <c r="BH1388" s="183">
        <f t="shared" si="217"/>
        <v>7.4311536703974834E-4</v>
      </c>
      <c r="BI1388" s="184" t="str">
        <f t="shared" si="218"/>
        <v/>
      </c>
      <c r="BJ1388" s="184" t="str">
        <f t="shared" si="214"/>
        <v/>
      </c>
    </row>
    <row r="1389" spans="3:62" ht="20.100000000000001" customHeight="1" x14ac:dyDescent="0.25">
      <c r="C1389" s="12"/>
      <c r="E1389" s="141"/>
      <c r="F1389" s="141"/>
      <c r="P1389" s="156"/>
      <c r="R1389" s="174"/>
      <c r="S1389" s="174"/>
      <c r="W1389" s="175"/>
      <c r="X1389" s="173"/>
      <c r="AC1389" s="156">
        <v>660</v>
      </c>
      <c r="AD1389" s="150">
        <f t="shared" si="219"/>
        <v>-1.3599999999999999</v>
      </c>
      <c r="AE1389" s="174">
        <f t="shared" si="220"/>
        <v>0.15822479037038306</v>
      </c>
      <c r="AF1389" s="174">
        <f t="shared" si="221"/>
        <v>8.6914961947085034E-2</v>
      </c>
      <c r="AG1389" s="150">
        <f t="shared" si="226"/>
        <v>0.15822479037038306</v>
      </c>
      <c r="AH1389" s="150" t="str">
        <f t="shared" si="227"/>
        <v/>
      </c>
      <c r="AI1389" s="150" t="str">
        <f t="shared" si="222"/>
        <v/>
      </c>
      <c r="AJ1389" s="173">
        <f t="shared" si="223"/>
        <v>0</v>
      </c>
      <c r="AK1389" s="173" t="str">
        <f t="shared" si="224"/>
        <v/>
      </c>
      <c r="AL1389" s="173" t="str">
        <f t="shared" si="225"/>
        <v/>
      </c>
      <c r="AM1389" s="173"/>
      <c r="AN1389" s="173"/>
      <c r="AO1389" s="173"/>
      <c r="AP1389" s="173"/>
      <c r="AQ1389" s="173"/>
      <c r="AR1389" s="173"/>
      <c r="AS1389" s="173"/>
      <c r="AT1389" s="153"/>
      <c r="AU1389" s="154"/>
      <c r="AV1389" s="153"/>
      <c r="AW1389" s="177"/>
      <c r="AX1389" s="178"/>
      <c r="AY1389" s="179"/>
      <c r="AZ1389" s="179"/>
      <c r="BA1389" s="180"/>
      <c r="BB1389" s="180"/>
      <c r="BC1389" s="155"/>
      <c r="BE1389" s="156">
        <v>637</v>
      </c>
      <c r="BF1389" s="181">
        <f t="shared" si="215"/>
        <v>4.0704000000000509</v>
      </c>
      <c r="BG1389" s="182">
        <f t="shared" si="216"/>
        <v>0.77163394611474323</v>
      </c>
      <c r="BH1389" s="183">
        <f t="shared" si="217"/>
        <v>7.436586482558738E-4</v>
      </c>
      <c r="BI1389" s="184" t="str">
        <f t="shared" si="218"/>
        <v/>
      </c>
      <c r="BJ1389" s="184" t="str">
        <f t="shared" si="214"/>
        <v/>
      </c>
    </row>
    <row r="1390" spans="3:62" ht="20.100000000000001" customHeight="1" x14ac:dyDescent="0.25">
      <c r="C1390" s="12"/>
      <c r="E1390" s="141"/>
      <c r="F1390" s="141"/>
      <c r="P1390" s="156"/>
      <c r="R1390" s="174"/>
      <c r="S1390" s="174"/>
      <c r="W1390" s="175"/>
      <c r="X1390" s="173"/>
      <c r="AC1390" s="156">
        <v>661</v>
      </c>
      <c r="AD1390" s="150">
        <f t="shared" si="219"/>
        <v>-1.3559999999999999</v>
      </c>
      <c r="AE1390" s="174">
        <f t="shared" si="220"/>
        <v>0.15908660600383065</v>
      </c>
      <c r="AF1390" s="174">
        <f t="shared" si="221"/>
        <v>8.754958402553531E-2</v>
      </c>
      <c r="AG1390" s="150">
        <f t="shared" si="226"/>
        <v>0.15908660600383065</v>
      </c>
      <c r="AH1390" s="150" t="str">
        <f t="shared" si="227"/>
        <v/>
      </c>
      <c r="AI1390" s="150" t="str">
        <f t="shared" si="222"/>
        <v/>
      </c>
      <c r="AJ1390" s="173">
        <f t="shared" si="223"/>
        <v>0</v>
      </c>
      <c r="AK1390" s="173" t="str">
        <f t="shared" si="224"/>
        <v/>
      </c>
      <c r="AL1390" s="173" t="str">
        <f t="shared" si="225"/>
        <v/>
      </c>
      <c r="AM1390" s="173"/>
      <c r="AN1390" s="173"/>
      <c r="AO1390" s="173"/>
      <c r="AP1390" s="173"/>
      <c r="AQ1390" s="173"/>
      <c r="AR1390" s="173"/>
      <c r="AS1390" s="173"/>
      <c r="AT1390" s="153"/>
      <c r="AU1390" s="154"/>
      <c r="AV1390" s="153"/>
      <c r="AW1390" s="177"/>
      <c r="AX1390" s="178"/>
      <c r="AY1390" s="179"/>
      <c r="AZ1390" s="179"/>
      <c r="BA1390" s="180"/>
      <c r="BB1390" s="180"/>
      <c r="BC1390" s="155"/>
      <c r="BE1390" s="156">
        <v>638</v>
      </c>
      <c r="BF1390" s="181">
        <f t="shared" si="215"/>
        <v>4.076800000000051</v>
      </c>
      <c r="BG1390" s="182">
        <f t="shared" si="216"/>
        <v>0.77089028746648736</v>
      </c>
      <c r="BH1390" s="183">
        <f t="shared" si="217"/>
        <v>7.4419773432476966E-4</v>
      </c>
      <c r="BI1390" s="184" t="str">
        <f t="shared" si="218"/>
        <v/>
      </c>
      <c r="BJ1390" s="184" t="str">
        <f t="shared" si="214"/>
        <v/>
      </c>
    </row>
    <row r="1391" spans="3:62" ht="20.100000000000001" customHeight="1" x14ac:dyDescent="0.25">
      <c r="C1391" s="12"/>
      <c r="E1391" s="141"/>
      <c r="F1391" s="141"/>
      <c r="P1391" s="156"/>
      <c r="R1391" s="174"/>
      <c r="S1391" s="174"/>
      <c r="W1391" s="175"/>
      <c r="X1391" s="173"/>
      <c r="AC1391" s="156">
        <v>662</v>
      </c>
      <c r="AD1391" s="150">
        <f t="shared" si="219"/>
        <v>-1.3519999999999999</v>
      </c>
      <c r="AE1391" s="174">
        <f t="shared" si="220"/>
        <v>0.15995055652810911</v>
      </c>
      <c r="AF1391" s="174">
        <f t="shared" si="221"/>
        <v>8.8187657641645212E-2</v>
      </c>
      <c r="AG1391" s="150">
        <f t="shared" si="226"/>
        <v>0.15995055652810911</v>
      </c>
      <c r="AH1391" s="150" t="str">
        <f t="shared" si="227"/>
        <v/>
      </c>
      <c r="AI1391" s="150" t="str">
        <f t="shared" si="222"/>
        <v/>
      </c>
      <c r="AJ1391" s="173">
        <f t="shared" si="223"/>
        <v>0</v>
      </c>
      <c r="AK1391" s="173" t="str">
        <f t="shared" si="224"/>
        <v/>
      </c>
      <c r="AL1391" s="173" t="str">
        <f t="shared" si="225"/>
        <v/>
      </c>
      <c r="AM1391" s="173"/>
      <c r="AN1391" s="173"/>
      <c r="AO1391" s="173"/>
      <c r="AP1391" s="173"/>
      <c r="AQ1391" s="173"/>
      <c r="AR1391" s="173"/>
      <c r="AS1391" s="173"/>
      <c r="AT1391" s="153"/>
      <c r="AU1391" s="154"/>
      <c r="AV1391" s="153"/>
      <c r="AW1391" s="177"/>
      <c r="AX1391" s="178"/>
      <c r="AY1391" s="179"/>
      <c r="AZ1391" s="179"/>
      <c r="BA1391" s="180"/>
      <c r="BB1391" s="180"/>
      <c r="BC1391" s="155"/>
      <c r="BE1391" s="156">
        <v>639</v>
      </c>
      <c r="BF1391" s="181">
        <f t="shared" si="215"/>
        <v>4.0832000000000512</v>
      </c>
      <c r="BG1391" s="182">
        <f t="shared" si="216"/>
        <v>0.77014608973216259</v>
      </c>
      <c r="BH1391" s="183">
        <f t="shared" si="217"/>
        <v>7.4473262995500278E-4</v>
      </c>
      <c r="BI1391" s="184" t="str">
        <f t="shared" si="218"/>
        <v/>
      </c>
      <c r="BJ1391" s="184" t="str">
        <f t="shared" si="214"/>
        <v/>
      </c>
    </row>
    <row r="1392" spans="3:62" ht="20.100000000000001" customHeight="1" x14ac:dyDescent="0.25">
      <c r="C1392" s="12"/>
      <c r="E1392" s="141"/>
      <c r="F1392" s="141"/>
      <c r="P1392" s="156"/>
      <c r="R1392" s="174"/>
      <c r="S1392" s="174"/>
      <c r="W1392" s="175"/>
      <c r="X1392" s="173"/>
      <c r="AC1392" s="156">
        <v>663</v>
      </c>
      <c r="AD1392" s="150">
        <f t="shared" si="219"/>
        <v>-1.3479999999999999</v>
      </c>
      <c r="AE1392" s="174">
        <f t="shared" si="220"/>
        <v>0.16081662581589054</v>
      </c>
      <c r="AF1392" s="174">
        <f t="shared" si="221"/>
        <v>8.8829191302786575E-2</v>
      </c>
      <c r="AG1392" s="150">
        <f t="shared" si="226"/>
        <v>0.16081662581589054</v>
      </c>
      <c r="AH1392" s="150" t="str">
        <f t="shared" si="227"/>
        <v/>
      </c>
      <c r="AI1392" s="150" t="str">
        <f t="shared" si="222"/>
        <v/>
      </c>
      <c r="AJ1392" s="173">
        <f t="shared" si="223"/>
        <v>0</v>
      </c>
      <c r="AK1392" s="173" t="str">
        <f t="shared" si="224"/>
        <v/>
      </c>
      <c r="AL1392" s="173" t="str">
        <f t="shared" si="225"/>
        <v/>
      </c>
      <c r="AM1392" s="173"/>
      <c r="AN1392" s="173"/>
      <c r="AO1392" s="173"/>
      <c r="AP1392" s="173"/>
      <c r="AQ1392" s="173"/>
      <c r="AR1392" s="173"/>
      <c r="AS1392" s="173"/>
      <c r="AT1392" s="153"/>
      <c r="AU1392" s="154"/>
      <c r="AV1392" s="153"/>
      <c r="AW1392" s="177"/>
      <c r="AX1392" s="178"/>
      <c r="AY1392" s="179"/>
      <c r="AZ1392" s="179"/>
      <c r="BA1392" s="180"/>
      <c r="BB1392" s="180"/>
      <c r="BC1392" s="155"/>
      <c r="BE1392" s="156">
        <v>640</v>
      </c>
      <c r="BF1392" s="181">
        <f t="shared" si="215"/>
        <v>4.0896000000000514</v>
      </c>
      <c r="BG1392" s="182">
        <f t="shared" si="216"/>
        <v>0.76940135710220758</v>
      </c>
      <c r="BH1392" s="183">
        <f t="shared" si="217"/>
        <v>7.4526333990099225E-4</v>
      </c>
      <c r="BI1392" s="184" t="str">
        <f t="shared" si="218"/>
        <v/>
      </c>
      <c r="BJ1392" s="184" t="str">
        <f t="shared" si="214"/>
        <v/>
      </c>
    </row>
    <row r="1393" spans="3:62" ht="20.100000000000001" customHeight="1" x14ac:dyDescent="0.25">
      <c r="C1393" s="12"/>
      <c r="E1393" s="141"/>
      <c r="F1393" s="141"/>
      <c r="P1393" s="156"/>
      <c r="R1393" s="174"/>
      <c r="S1393" s="174"/>
      <c r="W1393" s="175"/>
      <c r="X1393" s="173"/>
      <c r="AC1393" s="156">
        <v>664</v>
      </c>
      <c r="AD1393" s="150">
        <f t="shared" si="219"/>
        <v>-1.3439999999999999</v>
      </c>
      <c r="AE1393" s="174">
        <f t="shared" si="220"/>
        <v>0.16168479755041951</v>
      </c>
      <c r="AF1393" s="174">
        <f t="shared" si="221"/>
        <v>8.9474193451443071E-2</v>
      </c>
      <c r="AG1393" s="150">
        <f t="shared" si="226"/>
        <v>0.16168479755041951</v>
      </c>
      <c r="AH1393" s="150" t="str">
        <f t="shared" si="227"/>
        <v/>
      </c>
      <c r="AI1393" s="150" t="str">
        <f t="shared" si="222"/>
        <v/>
      </c>
      <c r="AJ1393" s="173">
        <f t="shared" si="223"/>
        <v>0</v>
      </c>
      <c r="AK1393" s="173" t="str">
        <f t="shared" si="224"/>
        <v/>
      </c>
      <c r="AL1393" s="173" t="str">
        <f t="shared" si="225"/>
        <v/>
      </c>
      <c r="AM1393" s="173"/>
      <c r="AN1393" s="173"/>
      <c r="AO1393" s="173"/>
      <c r="AP1393" s="173"/>
      <c r="AQ1393" s="173"/>
      <c r="AR1393" s="173"/>
      <c r="AS1393" s="173"/>
      <c r="AT1393" s="153"/>
      <c r="AU1393" s="154"/>
      <c r="AV1393" s="153"/>
      <c r="AW1393" s="177"/>
      <c r="AX1393" s="178"/>
      <c r="AY1393" s="179"/>
      <c r="AZ1393" s="179"/>
      <c r="BA1393" s="180"/>
      <c r="BB1393" s="180"/>
      <c r="BC1393" s="155"/>
      <c r="BE1393" s="156">
        <v>641</v>
      </c>
      <c r="BF1393" s="181">
        <f t="shared" si="215"/>
        <v>4.0960000000000516</v>
      </c>
      <c r="BG1393" s="182">
        <f t="shared" si="216"/>
        <v>0.76865609376230659</v>
      </c>
      <c r="BH1393" s="183">
        <f t="shared" si="217"/>
        <v>7.4578986896089994E-4</v>
      </c>
      <c r="BI1393" s="184" t="str">
        <f t="shared" si="218"/>
        <v/>
      </c>
      <c r="BJ1393" s="184" t="str">
        <f t="shared" ref="BJ1393:BJ1456" si="228">IF($BG1393&lt;(1-$BC$765),$BH1393,"")</f>
        <v/>
      </c>
    </row>
    <row r="1394" spans="3:62" ht="20.100000000000001" customHeight="1" x14ac:dyDescent="0.25">
      <c r="C1394" s="12"/>
      <c r="E1394" s="141"/>
      <c r="F1394" s="141"/>
      <c r="P1394" s="156"/>
      <c r="R1394" s="174"/>
      <c r="S1394" s="174"/>
      <c r="W1394" s="175"/>
      <c r="X1394" s="173"/>
      <c r="AC1394" s="156">
        <v>665</v>
      </c>
      <c r="AD1394" s="150">
        <f t="shared" si="219"/>
        <v>-1.3399999999999999</v>
      </c>
      <c r="AE1394" s="174">
        <f t="shared" si="220"/>
        <v>0.16255505522553418</v>
      </c>
      <c r="AF1394" s="174">
        <f t="shared" si="221"/>
        <v>9.0122672464452477E-2</v>
      </c>
      <c r="AG1394" s="150">
        <f t="shared" si="226"/>
        <v>0.16255505522553418</v>
      </c>
      <c r="AH1394" s="150" t="str">
        <f t="shared" si="227"/>
        <v/>
      </c>
      <c r="AI1394" s="150" t="str">
        <f t="shared" si="222"/>
        <v/>
      </c>
      <c r="AJ1394" s="173">
        <f t="shared" si="223"/>
        <v>0</v>
      </c>
      <c r="AK1394" s="173" t="str">
        <f t="shared" si="224"/>
        <v/>
      </c>
      <c r="AL1394" s="173" t="str">
        <f t="shared" si="225"/>
        <v/>
      </c>
      <c r="AM1394" s="173"/>
      <c r="AN1394" s="173"/>
      <c r="AO1394" s="173"/>
      <c r="AP1394" s="173"/>
      <c r="AQ1394" s="173"/>
      <c r="AR1394" s="173"/>
      <c r="AS1394" s="173"/>
      <c r="AT1394" s="153"/>
      <c r="AU1394" s="154"/>
      <c r="AV1394" s="153"/>
      <c r="AW1394" s="177"/>
      <c r="AX1394" s="178"/>
      <c r="AY1394" s="179"/>
      <c r="AZ1394" s="179"/>
      <c r="BA1394" s="180"/>
      <c r="BB1394" s="180"/>
      <c r="BC1394" s="155"/>
      <c r="BE1394" s="156">
        <v>642</v>
      </c>
      <c r="BF1394" s="181">
        <f t="shared" ref="BF1394:BF1457" si="229">BF1393+$BI$750</f>
        <v>4.1024000000000518</v>
      </c>
      <c r="BG1394" s="182">
        <f t="shared" ref="BG1394:BG1457" si="230">_xlfn.CHISQ.DIST.RT(BF1394,7)</f>
        <v>0.76791030389334569</v>
      </c>
      <c r="BH1394" s="183">
        <f t="shared" ref="BH1394:BH1457" si="231">BG1394-BG1395</f>
        <v>7.4631222197540925E-4</v>
      </c>
      <c r="BI1394" s="184" t="str">
        <f t="shared" ref="BI1394:BI1457" si="232">IF(BG1394&lt;(1-$BC$757),BH1394,"")</f>
        <v/>
      </c>
      <c r="BJ1394" s="184" t="str">
        <f t="shared" si="228"/>
        <v/>
      </c>
    </row>
    <row r="1395" spans="3:62" ht="20.100000000000001" customHeight="1" x14ac:dyDescent="0.25">
      <c r="C1395" s="12"/>
      <c r="E1395" s="141"/>
      <c r="F1395" s="141"/>
      <c r="P1395" s="156"/>
      <c r="R1395" s="174"/>
      <c r="S1395" s="174"/>
      <c r="W1395" s="175"/>
      <c r="X1395" s="173"/>
      <c r="AC1395" s="156">
        <v>666</v>
      </c>
      <c r="AD1395" s="150">
        <f t="shared" si="219"/>
        <v>-1.3359999999999999</v>
      </c>
      <c r="AE1395" s="174">
        <f t="shared" si="220"/>
        <v>0.16342738214570324</v>
      </c>
      <c r="AF1395" s="174">
        <f t="shared" si="221"/>
        <v>9.0774636652249163E-2</v>
      </c>
      <c r="AG1395" s="150">
        <f t="shared" si="226"/>
        <v>0.16342738214570324</v>
      </c>
      <c r="AH1395" s="150" t="str">
        <f t="shared" si="227"/>
        <v/>
      </c>
      <c r="AI1395" s="150" t="str">
        <f t="shared" si="222"/>
        <v/>
      </c>
      <c r="AJ1395" s="173">
        <f t="shared" si="223"/>
        <v>0</v>
      </c>
      <c r="AK1395" s="173" t="str">
        <f t="shared" si="224"/>
        <v/>
      </c>
      <c r="AL1395" s="173" t="str">
        <f t="shared" si="225"/>
        <v/>
      </c>
      <c r="AM1395" s="173"/>
      <c r="AN1395" s="173"/>
      <c r="AO1395" s="173"/>
      <c r="AP1395" s="173"/>
      <c r="AQ1395" s="173"/>
      <c r="AR1395" s="173"/>
      <c r="AS1395" s="173"/>
      <c r="AT1395" s="153"/>
      <c r="AU1395" s="154"/>
      <c r="AV1395" s="153"/>
      <c r="AW1395" s="177"/>
      <c r="AX1395" s="178"/>
      <c r="AY1395" s="179"/>
      <c r="AZ1395" s="179"/>
      <c r="BA1395" s="180"/>
      <c r="BB1395" s="180"/>
      <c r="BC1395" s="155"/>
      <c r="BE1395" s="156">
        <v>643</v>
      </c>
      <c r="BF1395" s="181">
        <f t="shared" si="229"/>
        <v>4.108800000000052</v>
      </c>
      <c r="BG1395" s="182">
        <f t="shared" si="230"/>
        <v>0.76716399167137028</v>
      </c>
      <c r="BH1395" s="183">
        <f t="shared" si="231"/>
        <v>7.468304038295015E-4</v>
      </c>
      <c r="BI1395" s="184" t="str">
        <f t="shared" si="232"/>
        <v/>
      </c>
      <c r="BJ1395" s="184" t="str">
        <f t="shared" si="228"/>
        <v/>
      </c>
    </row>
    <row r="1396" spans="3:62" ht="20.100000000000001" customHeight="1" x14ac:dyDescent="0.25">
      <c r="C1396" s="12"/>
      <c r="E1396" s="141"/>
      <c r="F1396" s="141"/>
      <c r="P1396" s="156"/>
      <c r="R1396" s="174"/>
      <c r="S1396" s="174"/>
      <c r="W1396" s="175"/>
      <c r="X1396" s="173"/>
      <c r="AC1396" s="156">
        <v>667</v>
      </c>
      <c r="AD1396" s="150">
        <f t="shared" si="219"/>
        <v>-1.3319999999999999</v>
      </c>
      <c r="AE1396" s="174">
        <f t="shared" si="220"/>
        <v>0.16430176142607786</v>
      </c>
      <c r="AF1396" s="174">
        <f t="shared" si="221"/>
        <v>9.1430094258106775E-2</v>
      </c>
      <c r="AG1396" s="150">
        <f t="shared" si="226"/>
        <v>0.16430176142607786</v>
      </c>
      <c r="AH1396" s="150" t="str">
        <f t="shared" si="227"/>
        <v/>
      </c>
      <c r="AI1396" s="150" t="str">
        <f t="shared" si="222"/>
        <v/>
      </c>
      <c r="AJ1396" s="173">
        <f t="shared" si="223"/>
        <v>0</v>
      </c>
      <c r="AK1396" s="173" t="str">
        <f t="shared" si="224"/>
        <v/>
      </c>
      <c r="AL1396" s="173" t="str">
        <f t="shared" si="225"/>
        <v/>
      </c>
      <c r="AM1396" s="173"/>
      <c r="AN1396" s="173"/>
      <c r="AO1396" s="173"/>
      <c r="AP1396" s="173"/>
      <c r="AQ1396" s="173"/>
      <c r="AR1396" s="173"/>
      <c r="AS1396" s="173"/>
      <c r="AT1396" s="153"/>
      <c r="AU1396" s="154"/>
      <c r="AV1396" s="153"/>
      <c r="AW1396" s="177"/>
      <c r="AX1396" s="178"/>
      <c r="AY1396" s="179"/>
      <c r="AZ1396" s="179"/>
      <c r="BA1396" s="180"/>
      <c r="BB1396" s="180"/>
      <c r="BC1396" s="155"/>
      <c r="BE1396" s="156">
        <v>644</v>
      </c>
      <c r="BF1396" s="181">
        <f t="shared" si="229"/>
        <v>4.1152000000000521</v>
      </c>
      <c r="BG1396" s="182">
        <f t="shared" si="230"/>
        <v>0.76641716126754078</v>
      </c>
      <c r="BH1396" s="183">
        <f t="shared" si="231"/>
        <v>7.4734441945012442E-4</v>
      </c>
      <c r="BI1396" s="184" t="str">
        <f t="shared" si="232"/>
        <v/>
      </c>
      <c r="BJ1396" s="184" t="str">
        <f t="shared" si="228"/>
        <v/>
      </c>
    </row>
    <row r="1397" spans="3:62" ht="20.100000000000001" customHeight="1" x14ac:dyDescent="0.25">
      <c r="C1397" s="12"/>
      <c r="E1397" s="141"/>
      <c r="F1397" s="141"/>
      <c r="P1397" s="156"/>
      <c r="R1397" s="174"/>
      <c r="S1397" s="174"/>
      <c r="W1397" s="175"/>
      <c r="X1397" s="173"/>
      <c r="AC1397" s="156">
        <v>668</v>
      </c>
      <c r="AD1397" s="150">
        <f t="shared" si="219"/>
        <v>-1.3279999999999998</v>
      </c>
      <c r="AE1397" s="174">
        <f t="shared" si="220"/>
        <v>0.16517817599255943</v>
      </c>
      <c r="AF1397" s="174">
        <f t="shared" si="221"/>
        <v>9.2089053457381012E-2</v>
      </c>
      <c r="AG1397" s="150">
        <f t="shared" si="226"/>
        <v>0.16517817599255943</v>
      </c>
      <c r="AH1397" s="150" t="str">
        <f t="shared" si="227"/>
        <v/>
      </c>
      <c r="AI1397" s="150" t="str">
        <f t="shared" si="222"/>
        <v/>
      </c>
      <c r="AJ1397" s="173">
        <f t="shared" si="223"/>
        <v>0</v>
      </c>
      <c r="AK1397" s="173" t="str">
        <f t="shared" si="224"/>
        <v/>
      </c>
      <c r="AL1397" s="173" t="str">
        <f t="shared" si="225"/>
        <v/>
      </c>
      <c r="AM1397" s="173"/>
      <c r="AN1397" s="173"/>
      <c r="AO1397" s="173"/>
      <c r="AP1397" s="173"/>
      <c r="AQ1397" s="173"/>
      <c r="AR1397" s="173"/>
      <c r="AS1397" s="173"/>
      <c r="AT1397" s="153"/>
      <c r="AU1397" s="154"/>
      <c r="AV1397" s="153"/>
      <c r="AW1397" s="177"/>
      <c r="AX1397" s="178"/>
      <c r="AY1397" s="179"/>
      <c r="AZ1397" s="179"/>
      <c r="BA1397" s="180"/>
      <c r="BB1397" s="180"/>
      <c r="BC1397" s="155"/>
      <c r="BE1397" s="156">
        <v>645</v>
      </c>
      <c r="BF1397" s="181">
        <f t="shared" si="229"/>
        <v>4.1216000000000523</v>
      </c>
      <c r="BG1397" s="182">
        <f t="shared" si="230"/>
        <v>0.76566981684809066</v>
      </c>
      <c r="BH1397" s="183">
        <f t="shared" si="231"/>
        <v>7.4785427380807956E-4</v>
      </c>
      <c r="BI1397" s="184" t="str">
        <f t="shared" si="232"/>
        <v/>
      </c>
      <c r="BJ1397" s="184" t="str">
        <f t="shared" si="228"/>
        <v/>
      </c>
    </row>
    <row r="1398" spans="3:62" ht="20.100000000000001" customHeight="1" x14ac:dyDescent="0.25">
      <c r="C1398" s="12"/>
      <c r="E1398" s="141"/>
      <c r="F1398" s="141"/>
      <c r="P1398" s="156"/>
      <c r="R1398" s="174"/>
      <c r="S1398" s="174"/>
      <c r="W1398" s="175"/>
      <c r="X1398" s="173"/>
      <c r="AC1398" s="156">
        <v>669</v>
      </c>
      <c r="AD1398" s="150">
        <f t="shared" si="219"/>
        <v>-1.3239999999999998</v>
      </c>
      <c r="AE1398" s="174">
        <f t="shared" si="220"/>
        <v>0.16605660858188256</v>
      </c>
      <c r="AF1398" s="174">
        <f t="shared" si="221"/>
        <v>9.2751522356752797E-2</v>
      </c>
      <c r="AG1398" s="150">
        <f t="shared" si="226"/>
        <v>0.16605660858188256</v>
      </c>
      <c r="AH1398" s="150" t="str">
        <f t="shared" si="227"/>
        <v/>
      </c>
      <c r="AI1398" s="150" t="str">
        <f t="shared" si="222"/>
        <v/>
      </c>
      <c r="AJ1398" s="173">
        <f t="shared" si="223"/>
        <v>0</v>
      </c>
      <c r="AK1398" s="173" t="str">
        <f t="shared" si="224"/>
        <v/>
      </c>
      <c r="AL1398" s="173" t="str">
        <f t="shared" si="225"/>
        <v/>
      </c>
      <c r="AM1398" s="173"/>
      <c r="AN1398" s="173"/>
      <c r="AO1398" s="173"/>
      <c r="AP1398" s="173"/>
      <c r="AQ1398" s="173"/>
      <c r="AR1398" s="173"/>
      <c r="AS1398" s="173"/>
      <c r="AT1398" s="153"/>
      <c r="AU1398" s="154"/>
      <c r="AV1398" s="153"/>
      <c r="AW1398" s="177"/>
      <c r="AX1398" s="178"/>
      <c r="AY1398" s="179"/>
      <c r="AZ1398" s="179"/>
      <c r="BA1398" s="180"/>
      <c r="BB1398" s="180"/>
      <c r="BC1398" s="155"/>
      <c r="BE1398" s="156">
        <v>646</v>
      </c>
      <c r="BF1398" s="181">
        <f t="shared" si="229"/>
        <v>4.1280000000000525</v>
      </c>
      <c r="BG1398" s="182">
        <f t="shared" si="230"/>
        <v>0.76492196257428258</v>
      </c>
      <c r="BH1398" s="183">
        <f t="shared" si="231"/>
        <v>7.4835997191524672E-4</v>
      </c>
      <c r="BI1398" s="184" t="str">
        <f t="shared" si="232"/>
        <v/>
      </c>
      <c r="BJ1398" s="184" t="str">
        <f t="shared" si="228"/>
        <v/>
      </c>
    </row>
    <row r="1399" spans="3:62" ht="20.100000000000001" customHeight="1" x14ac:dyDescent="0.25">
      <c r="C1399" s="12"/>
      <c r="E1399" s="141"/>
      <c r="F1399" s="141"/>
      <c r="P1399" s="156"/>
      <c r="R1399" s="174"/>
      <c r="S1399" s="174"/>
      <c r="W1399" s="175"/>
      <c r="X1399" s="173"/>
      <c r="AC1399" s="156">
        <v>670</v>
      </c>
      <c r="AD1399" s="150">
        <f t="shared" si="219"/>
        <v>-1.3199999999999998</v>
      </c>
      <c r="AE1399" s="174">
        <f t="shared" si="220"/>
        <v>0.16693704174171387</v>
      </c>
      <c r="AF1399" s="174">
        <f t="shared" si="221"/>
        <v>9.3417508993471829E-2</v>
      </c>
      <c r="AG1399" s="150">
        <f t="shared" si="226"/>
        <v>0.16693704174171387</v>
      </c>
      <c r="AH1399" s="150" t="str">
        <f t="shared" si="227"/>
        <v/>
      </c>
      <c r="AI1399" s="150" t="str">
        <f t="shared" si="222"/>
        <v/>
      </c>
      <c r="AJ1399" s="173">
        <f t="shared" si="223"/>
        <v>0</v>
      </c>
      <c r="AK1399" s="173" t="str">
        <f t="shared" si="224"/>
        <v/>
      </c>
      <c r="AL1399" s="173" t="str">
        <f t="shared" si="225"/>
        <v/>
      </c>
      <c r="AM1399" s="173"/>
      <c r="AN1399" s="173"/>
      <c r="AO1399" s="173"/>
      <c r="AP1399" s="173"/>
      <c r="AQ1399" s="173"/>
      <c r="AR1399" s="173"/>
      <c r="AS1399" s="173"/>
      <c r="AT1399" s="153"/>
      <c r="AU1399" s="154"/>
      <c r="AV1399" s="153"/>
      <c r="AW1399" s="177"/>
      <c r="AX1399" s="178"/>
      <c r="AY1399" s="179"/>
      <c r="AZ1399" s="179"/>
      <c r="BA1399" s="180"/>
      <c r="BB1399" s="180"/>
      <c r="BC1399" s="155"/>
      <c r="BE1399" s="156">
        <v>647</v>
      </c>
      <c r="BF1399" s="181">
        <f t="shared" si="229"/>
        <v>4.1344000000000527</v>
      </c>
      <c r="BG1399" s="182">
        <f t="shared" si="230"/>
        <v>0.76417360260236733</v>
      </c>
      <c r="BH1399" s="183">
        <f t="shared" si="231"/>
        <v>7.4886151882569418E-4</v>
      </c>
      <c r="BI1399" s="184" t="str">
        <f t="shared" si="232"/>
        <v/>
      </c>
      <c r="BJ1399" s="184" t="str">
        <f t="shared" si="228"/>
        <v/>
      </c>
    </row>
    <row r="1400" spans="3:62" ht="20.100000000000001" customHeight="1" x14ac:dyDescent="0.25">
      <c r="C1400" s="12"/>
      <c r="E1400" s="141"/>
      <c r="F1400" s="141"/>
      <c r="P1400" s="156"/>
      <c r="R1400" s="174"/>
      <c r="S1400" s="174"/>
      <c r="W1400" s="175"/>
      <c r="X1400" s="173"/>
      <c r="AC1400" s="156">
        <v>671</v>
      </c>
      <c r="AD1400" s="150">
        <f t="shared" si="219"/>
        <v>-1.3159999999999998</v>
      </c>
      <c r="AE1400" s="174">
        <f t="shared" si="220"/>
        <v>0.16781945783076629</v>
      </c>
      <c r="AF1400" s="174">
        <f t="shared" si="221"/>
        <v>9.4087021334600535E-2</v>
      </c>
      <c r="AG1400" s="150">
        <f t="shared" si="226"/>
        <v>0.16781945783076629</v>
      </c>
      <c r="AH1400" s="150" t="str">
        <f t="shared" si="227"/>
        <v/>
      </c>
      <c r="AI1400" s="150" t="str">
        <f t="shared" si="222"/>
        <v/>
      </c>
      <c r="AJ1400" s="173">
        <f t="shared" si="223"/>
        <v>0</v>
      </c>
      <c r="AK1400" s="173" t="str">
        <f t="shared" si="224"/>
        <v/>
      </c>
      <c r="AL1400" s="173" t="str">
        <f t="shared" si="225"/>
        <v/>
      </c>
      <c r="AM1400" s="173"/>
      <c r="AN1400" s="173"/>
      <c r="AO1400" s="173"/>
      <c r="AP1400" s="173"/>
      <c r="AQ1400" s="173"/>
      <c r="AR1400" s="173"/>
      <c r="AS1400" s="173"/>
      <c r="AT1400" s="153"/>
      <c r="AU1400" s="154"/>
      <c r="AV1400" s="153"/>
      <c r="AW1400" s="177"/>
      <c r="AX1400" s="178"/>
      <c r="AY1400" s="179"/>
      <c r="AZ1400" s="179"/>
      <c r="BA1400" s="180"/>
      <c r="BB1400" s="180"/>
      <c r="BC1400" s="155"/>
      <c r="BE1400" s="156">
        <v>648</v>
      </c>
      <c r="BF1400" s="181">
        <f t="shared" si="229"/>
        <v>4.1408000000000529</v>
      </c>
      <c r="BG1400" s="182">
        <f t="shared" si="230"/>
        <v>0.76342474108354164</v>
      </c>
      <c r="BH1400" s="183">
        <f t="shared" si="231"/>
        <v>7.4935891963512358E-4</v>
      </c>
      <c r="BI1400" s="184" t="str">
        <f t="shared" si="232"/>
        <v/>
      </c>
      <c r="BJ1400" s="184" t="str">
        <f t="shared" si="228"/>
        <v/>
      </c>
    </row>
    <row r="1401" spans="3:62" ht="20.100000000000001" customHeight="1" x14ac:dyDescent="0.25">
      <c r="C1401" s="12"/>
      <c r="E1401" s="141"/>
      <c r="F1401" s="141"/>
      <c r="P1401" s="156"/>
      <c r="R1401" s="174"/>
      <c r="S1401" s="174"/>
      <c r="W1401" s="175"/>
      <c r="X1401" s="173"/>
      <c r="AC1401" s="156">
        <v>672</v>
      </c>
      <c r="AD1401" s="150">
        <f t="shared" si="219"/>
        <v>-1.3119999999999998</v>
      </c>
      <c r="AE1401" s="174">
        <f t="shared" si="220"/>
        <v>0.16870383901892957</v>
      </c>
      <c r="AF1401" s="174">
        <f t="shared" si="221"/>
        <v>9.4760067276258478E-2</v>
      </c>
      <c r="AG1401" s="150">
        <f t="shared" si="226"/>
        <v>0.16870383901892957</v>
      </c>
      <c r="AH1401" s="150" t="str">
        <f t="shared" si="227"/>
        <v/>
      </c>
      <c r="AI1401" s="150" t="str">
        <f t="shared" si="222"/>
        <v/>
      </c>
      <c r="AJ1401" s="173">
        <f t="shared" si="223"/>
        <v>0</v>
      </c>
      <c r="AK1401" s="173" t="str">
        <f t="shared" si="224"/>
        <v/>
      </c>
      <c r="AL1401" s="173" t="str">
        <f t="shared" si="225"/>
        <v/>
      </c>
      <c r="AM1401" s="173"/>
      <c r="AN1401" s="173"/>
      <c r="AO1401" s="173"/>
      <c r="AP1401" s="173"/>
      <c r="AQ1401" s="173"/>
      <c r="AR1401" s="173"/>
      <c r="AS1401" s="173"/>
      <c r="AT1401" s="153"/>
      <c r="AU1401" s="154"/>
      <c r="AV1401" s="153"/>
      <c r="AW1401" s="177"/>
      <c r="AX1401" s="178"/>
      <c r="AY1401" s="179"/>
      <c r="AZ1401" s="179"/>
      <c r="BA1401" s="180"/>
      <c r="BB1401" s="180"/>
      <c r="BC1401" s="155"/>
      <c r="BE1401" s="156">
        <v>649</v>
      </c>
      <c r="BF1401" s="181">
        <f t="shared" si="229"/>
        <v>4.1472000000000531</v>
      </c>
      <c r="BG1401" s="182">
        <f t="shared" si="230"/>
        <v>0.76267538216390651</v>
      </c>
      <c r="BH1401" s="183">
        <f t="shared" si="231"/>
        <v>7.4985217948098093E-4</v>
      </c>
      <c r="BI1401" s="184" t="str">
        <f t="shared" si="232"/>
        <v/>
      </c>
      <c r="BJ1401" s="184" t="str">
        <f t="shared" si="228"/>
        <v/>
      </c>
    </row>
    <row r="1402" spans="3:62" ht="20.100000000000001" customHeight="1" x14ac:dyDescent="0.25">
      <c r="C1402" s="12"/>
      <c r="E1402" s="141"/>
      <c r="F1402" s="141"/>
      <c r="P1402" s="156"/>
      <c r="R1402" s="174"/>
      <c r="S1402" s="174"/>
      <c r="W1402" s="175"/>
      <c r="X1402" s="173"/>
      <c r="AC1402" s="156">
        <v>673</v>
      </c>
      <c r="AD1402" s="150">
        <f t="shared" si="219"/>
        <v>-1.3079999999999998</v>
      </c>
      <c r="AE1402" s="174">
        <f t="shared" si="220"/>
        <v>0.16959016728741586</v>
      </c>
      <c r="AF1402" s="174">
        <f t="shared" si="221"/>
        <v>9.5436654642867408E-2</v>
      </c>
      <c r="AG1402" s="150">
        <f t="shared" si="226"/>
        <v>0.16959016728741586</v>
      </c>
      <c r="AH1402" s="150" t="str">
        <f t="shared" si="227"/>
        <v/>
      </c>
      <c r="AI1402" s="150" t="str">
        <f t="shared" si="222"/>
        <v/>
      </c>
      <c r="AJ1402" s="173">
        <f t="shared" si="223"/>
        <v>0</v>
      </c>
      <c r="AK1402" s="173" t="str">
        <f t="shared" si="224"/>
        <v/>
      </c>
      <c r="AL1402" s="173" t="str">
        <f t="shared" si="225"/>
        <v/>
      </c>
      <c r="AM1402" s="173"/>
      <c r="AN1402" s="173"/>
      <c r="AO1402" s="173"/>
      <c r="AP1402" s="173"/>
      <c r="AQ1402" s="173"/>
      <c r="AR1402" s="173"/>
      <c r="AS1402" s="173"/>
      <c r="AT1402" s="153"/>
      <c r="AU1402" s="154"/>
      <c r="AV1402" s="153"/>
      <c r="AW1402" s="177"/>
      <c r="AX1402" s="178"/>
      <c r="AY1402" s="179"/>
      <c r="AZ1402" s="179"/>
      <c r="BA1402" s="180"/>
      <c r="BB1402" s="180"/>
      <c r="BC1402" s="155"/>
      <c r="BE1402" s="156">
        <v>650</v>
      </c>
      <c r="BF1402" s="181">
        <f t="shared" si="229"/>
        <v>4.1536000000000532</v>
      </c>
      <c r="BG1402" s="182">
        <f t="shared" si="230"/>
        <v>0.76192552998442553</v>
      </c>
      <c r="BH1402" s="183">
        <f t="shared" si="231"/>
        <v>7.5034130354079132E-4</v>
      </c>
      <c r="BI1402" s="184" t="str">
        <f t="shared" si="232"/>
        <v/>
      </c>
      <c r="BJ1402" s="184" t="str">
        <f t="shared" si="228"/>
        <v/>
      </c>
    </row>
    <row r="1403" spans="3:62" ht="20.100000000000001" customHeight="1" x14ac:dyDescent="0.25">
      <c r="C1403" s="12"/>
      <c r="E1403" s="141"/>
      <c r="F1403" s="141"/>
      <c r="P1403" s="156"/>
      <c r="R1403" s="174"/>
      <c r="S1403" s="174"/>
      <c r="W1403" s="175"/>
      <c r="X1403" s="173"/>
      <c r="AC1403" s="156">
        <v>674</v>
      </c>
      <c r="AD1403" s="150">
        <f t="shared" si="219"/>
        <v>-1.3039999999999998</v>
      </c>
      <c r="AE1403" s="174">
        <f t="shared" si="220"/>
        <v>0.17047842442892205</v>
      </c>
      <c r="AF1403" s="174">
        <f t="shared" si="221"/>
        <v>9.6116791186396863E-2</v>
      </c>
      <c r="AG1403" s="150">
        <f t="shared" si="226"/>
        <v>0.17047842442892205</v>
      </c>
      <c r="AH1403" s="150" t="str">
        <f t="shared" si="227"/>
        <v/>
      </c>
      <c r="AI1403" s="150" t="str">
        <f t="shared" si="222"/>
        <v/>
      </c>
      <c r="AJ1403" s="173">
        <f t="shared" si="223"/>
        <v>0</v>
      </c>
      <c r="AK1403" s="173" t="str">
        <f t="shared" si="224"/>
        <v/>
      </c>
      <c r="AL1403" s="173" t="str">
        <f t="shared" si="225"/>
        <v/>
      </c>
      <c r="AM1403" s="173"/>
      <c r="AN1403" s="173"/>
      <c r="AO1403" s="173"/>
      <c r="AP1403" s="173"/>
      <c r="AQ1403" s="173"/>
      <c r="AR1403" s="173"/>
      <c r="AS1403" s="173"/>
      <c r="AT1403" s="153"/>
      <c r="AU1403" s="154"/>
      <c r="AV1403" s="153"/>
      <c r="AW1403" s="177"/>
      <c r="AX1403" s="178"/>
      <c r="AY1403" s="179"/>
      <c r="AZ1403" s="179"/>
      <c r="BA1403" s="180"/>
      <c r="BB1403" s="180"/>
      <c r="BC1403" s="155"/>
      <c r="BE1403" s="156">
        <v>651</v>
      </c>
      <c r="BF1403" s="181">
        <f t="shared" si="229"/>
        <v>4.1600000000000534</v>
      </c>
      <c r="BG1403" s="182">
        <f t="shared" si="230"/>
        <v>0.76117518868088474</v>
      </c>
      <c r="BH1403" s="183">
        <f t="shared" si="231"/>
        <v>7.5082629703304704E-4</v>
      </c>
      <c r="BI1403" s="184" t="str">
        <f t="shared" si="232"/>
        <v/>
      </c>
      <c r="BJ1403" s="184" t="str">
        <f t="shared" si="228"/>
        <v/>
      </c>
    </row>
    <row r="1404" spans="3:62" ht="20.100000000000001" customHeight="1" x14ac:dyDescent="0.25">
      <c r="C1404" s="12"/>
      <c r="E1404" s="141"/>
      <c r="F1404" s="141"/>
      <c r="P1404" s="156"/>
      <c r="R1404" s="174"/>
      <c r="S1404" s="174"/>
      <c r="W1404" s="175"/>
      <c r="X1404" s="173"/>
      <c r="AC1404" s="156">
        <v>675</v>
      </c>
      <c r="AD1404" s="150">
        <f t="shared" si="219"/>
        <v>-1.2999999999999998</v>
      </c>
      <c r="AE1404" s="174">
        <f t="shared" si="220"/>
        <v>0.17136859204780741</v>
      </c>
      <c r="AF1404" s="174">
        <f t="shared" si="221"/>
        <v>9.6800484585610344E-2</v>
      </c>
      <c r="AG1404" s="150">
        <f t="shared" si="226"/>
        <v>0.17136859204780741</v>
      </c>
      <c r="AH1404" s="150" t="str">
        <f t="shared" si="227"/>
        <v/>
      </c>
      <c r="AI1404" s="150" t="str">
        <f t="shared" si="222"/>
        <v/>
      </c>
      <c r="AJ1404" s="173">
        <f t="shared" si="223"/>
        <v>0</v>
      </c>
      <c r="AK1404" s="173" t="str">
        <f t="shared" si="224"/>
        <v/>
      </c>
      <c r="AL1404" s="173" t="str">
        <f t="shared" si="225"/>
        <v/>
      </c>
      <c r="AM1404" s="173"/>
      <c r="AN1404" s="173"/>
      <c r="AO1404" s="173"/>
      <c r="AP1404" s="173"/>
      <c r="AQ1404" s="173"/>
      <c r="AR1404" s="173"/>
      <c r="AS1404" s="173"/>
      <c r="AT1404" s="153"/>
      <c r="AU1404" s="154"/>
      <c r="AV1404" s="153"/>
      <c r="AW1404" s="177"/>
      <c r="AX1404" s="178"/>
      <c r="AY1404" s="179"/>
      <c r="AZ1404" s="179"/>
      <c r="BA1404" s="180"/>
      <c r="BB1404" s="180"/>
      <c r="BC1404" s="155"/>
      <c r="BE1404" s="156">
        <v>652</v>
      </c>
      <c r="BF1404" s="181">
        <f t="shared" si="229"/>
        <v>4.1664000000000536</v>
      </c>
      <c r="BG1404" s="182">
        <f t="shared" si="230"/>
        <v>0.76042436238385169</v>
      </c>
      <c r="BH1404" s="183">
        <f t="shared" si="231"/>
        <v>7.5130716521620844E-4</v>
      </c>
      <c r="BI1404" s="184" t="str">
        <f t="shared" si="232"/>
        <v/>
      </c>
      <c r="BJ1404" s="184" t="str">
        <f t="shared" si="228"/>
        <v/>
      </c>
    </row>
    <row r="1405" spans="3:62" ht="20.100000000000001" customHeight="1" x14ac:dyDescent="0.25">
      <c r="C1405" s="12"/>
      <c r="E1405" s="141"/>
      <c r="F1405" s="141"/>
      <c r="P1405" s="156"/>
      <c r="R1405" s="174"/>
      <c r="S1405" s="174"/>
      <c r="W1405" s="175"/>
      <c r="X1405" s="173"/>
      <c r="AC1405" s="156">
        <v>676</v>
      </c>
      <c r="AD1405" s="150">
        <f t="shared" si="219"/>
        <v>-1.2959999999999998</v>
      </c>
      <c r="AE1405" s="174">
        <f t="shared" si="220"/>
        <v>0.17226065156028769</v>
      </c>
      <c r="AF1405" s="174">
        <f t="shared" si="221"/>
        <v>9.7487742445312484E-2</v>
      </c>
      <c r="AG1405" s="150">
        <f t="shared" si="226"/>
        <v>0.17226065156028769</v>
      </c>
      <c r="AH1405" s="150" t="str">
        <f t="shared" si="227"/>
        <v/>
      </c>
      <c r="AI1405" s="150" t="str">
        <f t="shared" si="222"/>
        <v/>
      </c>
      <c r="AJ1405" s="173">
        <f t="shared" si="223"/>
        <v>0</v>
      </c>
      <c r="AK1405" s="173" t="str">
        <f t="shared" si="224"/>
        <v/>
      </c>
      <c r="AL1405" s="173" t="str">
        <f t="shared" si="225"/>
        <v/>
      </c>
      <c r="AM1405" s="173"/>
      <c r="AN1405" s="173"/>
      <c r="AO1405" s="173"/>
      <c r="AP1405" s="173"/>
      <c r="AQ1405" s="173"/>
      <c r="AR1405" s="173"/>
      <c r="AS1405" s="173"/>
      <c r="AT1405" s="153"/>
      <c r="AU1405" s="154"/>
      <c r="AV1405" s="153"/>
      <c r="AW1405" s="177"/>
      <c r="AX1405" s="178"/>
      <c r="AY1405" s="179"/>
      <c r="AZ1405" s="179"/>
      <c r="BA1405" s="180"/>
      <c r="BB1405" s="180"/>
      <c r="BC1405" s="155"/>
      <c r="BE1405" s="156">
        <v>653</v>
      </c>
      <c r="BF1405" s="181">
        <f t="shared" si="229"/>
        <v>4.1728000000000538</v>
      </c>
      <c r="BG1405" s="182">
        <f t="shared" si="230"/>
        <v>0.75967305521863548</v>
      </c>
      <c r="BH1405" s="183">
        <f t="shared" si="231"/>
        <v>7.5178391338959205E-4</v>
      </c>
      <c r="BI1405" s="184" t="str">
        <f t="shared" si="232"/>
        <v/>
      </c>
      <c r="BJ1405" s="184" t="str">
        <f t="shared" si="228"/>
        <v/>
      </c>
    </row>
    <row r="1406" spans="3:62" ht="20.100000000000001" customHeight="1" x14ac:dyDescent="0.25">
      <c r="C1406" s="12"/>
      <c r="E1406" s="141"/>
      <c r="F1406" s="141"/>
      <c r="P1406" s="156"/>
      <c r="R1406" s="174"/>
      <c r="S1406" s="174"/>
      <c r="W1406" s="175"/>
      <c r="X1406" s="173"/>
      <c r="AC1406" s="156">
        <v>677</v>
      </c>
      <c r="AD1406" s="150">
        <f t="shared" si="219"/>
        <v>-1.2919999999999998</v>
      </c>
      <c r="AE1406" s="174">
        <f t="shared" si="220"/>
        <v>0.17315458419464502</v>
      </c>
      <c r="AF1406" s="174">
        <f t="shared" si="221"/>
        <v>9.8178572295596803E-2</v>
      </c>
      <c r="AG1406" s="150">
        <f t="shared" si="226"/>
        <v>0.17315458419464502</v>
      </c>
      <c r="AH1406" s="150" t="str">
        <f t="shared" si="227"/>
        <v/>
      </c>
      <c r="AI1406" s="150" t="str">
        <f t="shared" si="222"/>
        <v/>
      </c>
      <c r="AJ1406" s="173">
        <f t="shared" si="223"/>
        <v>0</v>
      </c>
      <c r="AK1406" s="173" t="str">
        <f t="shared" si="224"/>
        <v/>
      </c>
      <c r="AL1406" s="173" t="str">
        <f t="shared" si="225"/>
        <v/>
      </c>
      <c r="AM1406" s="173"/>
      <c r="AN1406" s="173"/>
      <c r="AO1406" s="173"/>
      <c r="AP1406" s="173"/>
      <c r="AQ1406" s="173"/>
      <c r="AR1406" s="173"/>
      <c r="AS1406" s="173"/>
      <c r="AT1406" s="153"/>
      <c r="AU1406" s="154"/>
      <c r="AV1406" s="153"/>
      <c r="AW1406" s="177"/>
      <c r="AX1406" s="178"/>
      <c r="AY1406" s="179"/>
      <c r="AZ1406" s="179"/>
      <c r="BA1406" s="180"/>
      <c r="BB1406" s="180"/>
      <c r="BC1406" s="155"/>
      <c r="BE1406" s="156">
        <v>654</v>
      </c>
      <c r="BF1406" s="181">
        <f t="shared" si="229"/>
        <v>4.179200000000054</v>
      </c>
      <c r="BG1406" s="182">
        <f t="shared" si="230"/>
        <v>0.75892127130524589</v>
      </c>
      <c r="BH1406" s="183">
        <f t="shared" si="231"/>
        <v>7.5225654689081711E-4</v>
      </c>
      <c r="BI1406" s="184" t="str">
        <f t="shared" si="232"/>
        <v/>
      </c>
      <c r="BJ1406" s="184" t="str">
        <f t="shared" si="228"/>
        <v/>
      </c>
    </row>
    <row r="1407" spans="3:62" ht="20.100000000000001" customHeight="1" x14ac:dyDescent="0.25">
      <c r="C1407" s="12"/>
      <c r="E1407" s="141"/>
      <c r="F1407" s="141"/>
      <c r="P1407" s="156"/>
      <c r="R1407" s="174"/>
      <c r="S1407" s="174"/>
      <c r="W1407" s="175"/>
      <c r="X1407" s="173"/>
      <c r="AC1407" s="156">
        <v>678</v>
      </c>
      <c r="AD1407" s="150">
        <f t="shared" si="219"/>
        <v>-1.2879999999999998</v>
      </c>
      <c r="AE1407" s="174">
        <f t="shared" si="220"/>
        <v>0.17405037099145432</v>
      </c>
      <c r="AF1407" s="174">
        <f t="shared" si="221"/>
        <v>9.8872981591094602E-2</v>
      </c>
      <c r="AG1407" s="150">
        <f t="shared" si="226"/>
        <v>0.17405037099145432</v>
      </c>
      <c r="AH1407" s="150" t="str">
        <f t="shared" si="227"/>
        <v/>
      </c>
      <c r="AI1407" s="150" t="str">
        <f t="shared" si="222"/>
        <v/>
      </c>
      <c r="AJ1407" s="173">
        <f t="shared" si="223"/>
        <v>0</v>
      </c>
      <c r="AK1407" s="173" t="str">
        <f t="shared" si="224"/>
        <v/>
      </c>
      <c r="AL1407" s="173" t="str">
        <f t="shared" si="225"/>
        <v/>
      </c>
      <c r="AM1407" s="173"/>
      <c r="AN1407" s="173"/>
      <c r="AO1407" s="173"/>
      <c r="AP1407" s="173"/>
      <c r="AQ1407" s="173"/>
      <c r="AR1407" s="173"/>
      <c r="AS1407" s="173"/>
      <c r="AT1407" s="153"/>
      <c r="AU1407" s="154"/>
      <c r="AV1407" s="153"/>
      <c r="AW1407" s="177"/>
      <c r="AX1407" s="178"/>
      <c r="AY1407" s="179"/>
      <c r="AZ1407" s="179"/>
      <c r="BA1407" s="180"/>
      <c r="BB1407" s="180"/>
      <c r="BC1407" s="155"/>
      <c r="BE1407" s="156">
        <v>655</v>
      </c>
      <c r="BF1407" s="181">
        <f t="shared" si="229"/>
        <v>4.1856000000000542</v>
      </c>
      <c r="BG1407" s="182">
        <f t="shared" si="230"/>
        <v>0.75816901475835508</v>
      </c>
      <c r="BH1407" s="183">
        <f t="shared" si="231"/>
        <v>7.5272507109769293E-4</v>
      </c>
      <c r="BI1407" s="184" t="str">
        <f t="shared" si="232"/>
        <v/>
      </c>
      <c r="BJ1407" s="184" t="str">
        <f t="shared" si="228"/>
        <v/>
      </c>
    </row>
    <row r="1408" spans="3:62" ht="20.100000000000001" customHeight="1" x14ac:dyDescent="0.25">
      <c r="C1408" s="12"/>
      <c r="E1408" s="141"/>
      <c r="F1408" s="141"/>
      <c r="P1408" s="156"/>
      <c r="R1408" s="174"/>
      <c r="S1408" s="174"/>
      <c r="W1408" s="175"/>
      <c r="X1408" s="173"/>
      <c r="AC1408" s="156">
        <v>679</v>
      </c>
      <c r="AD1408" s="150">
        <f t="shared" si="219"/>
        <v>-1.2839999999999998</v>
      </c>
      <c r="AE1408" s="174">
        <f t="shared" si="220"/>
        <v>0.1749479928038255</v>
      </c>
      <c r="AF1408" s="174">
        <f t="shared" si="221"/>
        <v>9.9570977710224218E-2</v>
      </c>
      <c r="AG1408" s="150">
        <f t="shared" si="226"/>
        <v>0.1749479928038255</v>
      </c>
      <c r="AH1408" s="150" t="str">
        <f t="shared" si="227"/>
        <v/>
      </c>
      <c r="AI1408" s="150" t="str">
        <f t="shared" si="222"/>
        <v/>
      </c>
      <c r="AJ1408" s="173">
        <f t="shared" si="223"/>
        <v>0</v>
      </c>
      <c r="AK1408" s="173" t="str">
        <f t="shared" si="224"/>
        <v/>
      </c>
      <c r="AL1408" s="173" t="str">
        <f t="shared" si="225"/>
        <v/>
      </c>
      <c r="AM1408" s="173"/>
      <c r="AN1408" s="173"/>
      <c r="AO1408" s="173"/>
      <c r="AP1408" s="173"/>
      <c r="AQ1408" s="173"/>
      <c r="AR1408" s="173"/>
      <c r="AS1408" s="173"/>
      <c r="AT1408" s="153"/>
      <c r="AU1408" s="154"/>
      <c r="AV1408" s="153"/>
      <c r="AW1408" s="177"/>
      <c r="AX1408" s="178"/>
      <c r="AY1408" s="179"/>
      <c r="AZ1408" s="179"/>
      <c r="BA1408" s="180"/>
      <c r="BB1408" s="180"/>
      <c r="BC1408" s="155"/>
      <c r="BE1408" s="156">
        <v>656</v>
      </c>
      <c r="BF1408" s="181">
        <f t="shared" si="229"/>
        <v>4.1920000000000543</v>
      </c>
      <c r="BG1408" s="182">
        <f t="shared" si="230"/>
        <v>0.75741628968725738</v>
      </c>
      <c r="BH1408" s="183">
        <f t="shared" si="231"/>
        <v>7.5318949142688663E-4</v>
      </c>
      <c r="BI1408" s="184" t="str">
        <f t="shared" si="232"/>
        <v/>
      </c>
      <c r="BJ1408" s="184" t="str">
        <f t="shared" si="228"/>
        <v/>
      </c>
    </row>
    <row r="1409" spans="3:62" ht="20.100000000000001" customHeight="1" x14ac:dyDescent="0.25">
      <c r="C1409" s="12"/>
      <c r="E1409" s="141"/>
      <c r="F1409" s="141"/>
      <c r="P1409" s="156"/>
      <c r="R1409" s="174"/>
      <c r="S1409" s="174"/>
      <c r="W1409" s="175"/>
      <c r="X1409" s="173"/>
      <c r="AC1409" s="156">
        <v>680</v>
      </c>
      <c r="AD1409" s="150">
        <f t="shared" si="219"/>
        <v>-1.2799999999999998</v>
      </c>
      <c r="AE1409" s="174">
        <f t="shared" si="220"/>
        <v>0.17584743029766242</v>
      </c>
      <c r="AF1409" s="174">
        <f t="shared" si="221"/>
        <v>0.10027256795444212</v>
      </c>
      <c r="AG1409" s="150">
        <f t="shared" si="226"/>
        <v>0.17584743029766242</v>
      </c>
      <c r="AH1409" s="150" t="str">
        <f t="shared" si="227"/>
        <v/>
      </c>
      <c r="AI1409" s="150" t="str">
        <f t="shared" si="222"/>
        <v/>
      </c>
      <c r="AJ1409" s="173">
        <f t="shared" si="223"/>
        <v>0</v>
      </c>
      <c r="AK1409" s="173" t="str">
        <f t="shared" si="224"/>
        <v/>
      </c>
      <c r="AL1409" s="173" t="str">
        <f t="shared" si="225"/>
        <v/>
      </c>
      <c r="AM1409" s="173"/>
      <c r="AN1409" s="173"/>
      <c r="AO1409" s="173"/>
      <c r="AP1409" s="173"/>
      <c r="AQ1409" s="173"/>
      <c r="AR1409" s="173"/>
      <c r="AS1409" s="173"/>
      <c r="AT1409" s="153"/>
      <c r="AU1409" s="154"/>
      <c r="AV1409" s="153"/>
      <c r="AW1409" s="177"/>
      <c r="AX1409" s="178"/>
      <c r="AY1409" s="179"/>
      <c r="AZ1409" s="179"/>
      <c r="BA1409" s="180"/>
      <c r="BB1409" s="180"/>
      <c r="BC1409" s="155"/>
      <c r="BE1409" s="156">
        <v>657</v>
      </c>
      <c r="BF1409" s="181">
        <f t="shared" si="229"/>
        <v>4.1984000000000545</v>
      </c>
      <c r="BG1409" s="182">
        <f t="shared" si="230"/>
        <v>0.7566631001958305</v>
      </c>
      <c r="BH1409" s="183">
        <f t="shared" si="231"/>
        <v>7.5364981333314596E-4</v>
      </c>
      <c r="BI1409" s="184" t="str">
        <f t="shared" si="232"/>
        <v/>
      </c>
      <c r="BJ1409" s="184" t="str">
        <f t="shared" si="228"/>
        <v/>
      </c>
    </row>
    <row r="1410" spans="3:62" ht="20.100000000000001" customHeight="1" x14ac:dyDescent="0.25">
      <c r="C1410" s="12"/>
      <c r="E1410" s="141"/>
      <c r="F1410" s="141"/>
      <c r="P1410" s="156"/>
      <c r="R1410" s="174"/>
      <c r="S1410" s="174"/>
      <c r="W1410" s="175"/>
      <c r="X1410" s="173"/>
      <c r="AC1410" s="156">
        <v>681</v>
      </c>
      <c r="AD1410" s="150">
        <f t="shared" si="219"/>
        <v>-1.2759999999999998</v>
      </c>
      <c r="AE1410" s="174">
        <f t="shared" si="220"/>
        <v>0.17674866395193792</v>
      </c>
      <c r="AF1410" s="174">
        <f t="shared" si="221"/>
        <v>0.10097775954749438</v>
      </c>
      <c r="AG1410" s="150">
        <f t="shared" si="226"/>
        <v>0.17674866395193792</v>
      </c>
      <c r="AH1410" s="150" t="str">
        <f t="shared" si="227"/>
        <v/>
      </c>
      <c r="AI1410" s="150" t="str">
        <f t="shared" si="222"/>
        <v/>
      </c>
      <c r="AJ1410" s="173">
        <f t="shared" si="223"/>
        <v>0</v>
      </c>
      <c r="AK1410" s="173" t="str">
        <f t="shared" si="224"/>
        <v/>
      </c>
      <c r="AL1410" s="173" t="str">
        <f t="shared" si="225"/>
        <v/>
      </c>
      <c r="AM1410" s="173"/>
      <c r="AN1410" s="173"/>
      <c r="AO1410" s="173"/>
      <c r="AP1410" s="173"/>
      <c r="AQ1410" s="173"/>
      <c r="AR1410" s="173"/>
      <c r="AS1410" s="173"/>
      <c r="AT1410" s="153"/>
      <c r="AU1410" s="154"/>
      <c r="AV1410" s="153"/>
      <c r="AW1410" s="177"/>
      <c r="AX1410" s="178"/>
      <c r="AY1410" s="179"/>
      <c r="AZ1410" s="179"/>
      <c r="BA1410" s="180"/>
      <c r="BB1410" s="180"/>
      <c r="BC1410" s="155"/>
      <c r="BE1410" s="156">
        <v>658</v>
      </c>
      <c r="BF1410" s="181">
        <f t="shared" si="229"/>
        <v>4.2048000000000547</v>
      </c>
      <c r="BG1410" s="182">
        <f t="shared" si="230"/>
        <v>0.75590945038249735</v>
      </c>
      <c r="BH1410" s="183">
        <f t="shared" si="231"/>
        <v>7.5410604231029854E-4</v>
      </c>
      <c r="BI1410" s="184" t="str">
        <f t="shared" si="232"/>
        <v/>
      </c>
      <c r="BJ1410" s="184" t="str">
        <f t="shared" si="228"/>
        <v/>
      </c>
    </row>
    <row r="1411" spans="3:62" ht="20.100000000000001" customHeight="1" x14ac:dyDescent="0.25">
      <c r="C1411" s="12"/>
      <c r="E1411" s="141"/>
      <c r="F1411" s="141"/>
      <c r="P1411" s="156"/>
      <c r="R1411" s="174"/>
      <c r="S1411" s="174"/>
      <c r="W1411" s="175"/>
      <c r="X1411" s="173"/>
      <c r="AC1411" s="156">
        <v>682</v>
      </c>
      <c r="AD1411" s="150">
        <f t="shared" si="219"/>
        <v>-1.2719999999999998</v>
      </c>
      <c r="AE1411" s="174">
        <f t="shared" si="220"/>
        <v>0.17765167405898522</v>
      </c>
      <c r="AF1411" s="174">
        <f t="shared" si="221"/>
        <v>0.10168655963466959</v>
      </c>
      <c r="AG1411" s="150">
        <f t="shared" si="226"/>
        <v>0.17765167405898522</v>
      </c>
      <c r="AH1411" s="150" t="str">
        <f t="shared" si="227"/>
        <v/>
      </c>
      <c r="AI1411" s="150" t="str">
        <f t="shared" si="222"/>
        <v/>
      </c>
      <c r="AJ1411" s="173">
        <f t="shared" si="223"/>
        <v>0</v>
      </c>
      <c r="AK1411" s="173" t="str">
        <f t="shared" si="224"/>
        <v/>
      </c>
      <c r="AL1411" s="173" t="str">
        <f t="shared" si="225"/>
        <v/>
      </c>
      <c r="AM1411" s="173"/>
      <c r="AN1411" s="173"/>
      <c r="AO1411" s="173"/>
      <c r="AP1411" s="173"/>
      <c r="AQ1411" s="173"/>
      <c r="AR1411" s="173"/>
      <c r="AS1411" s="173"/>
      <c r="AT1411" s="153"/>
      <c r="AU1411" s="154"/>
      <c r="AV1411" s="153"/>
      <c r="AW1411" s="177"/>
      <c r="AX1411" s="178"/>
      <c r="AY1411" s="179"/>
      <c r="AZ1411" s="179"/>
      <c r="BA1411" s="180"/>
      <c r="BB1411" s="180"/>
      <c r="BC1411" s="155"/>
      <c r="BE1411" s="156">
        <v>659</v>
      </c>
      <c r="BF1411" s="181">
        <f t="shared" si="229"/>
        <v>4.2112000000000549</v>
      </c>
      <c r="BG1411" s="182">
        <f t="shared" si="230"/>
        <v>0.75515534434018705</v>
      </c>
      <c r="BH1411" s="183">
        <f t="shared" si="231"/>
        <v>7.5455818388980855E-4</v>
      </c>
      <c r="BI1411" s="184" t="str">
        <f t="shared" si="232"/>
        <v/>
      </c>
      <c r="BJ1411" s="184" t="str">
        <f t="shared" si="228"/>
        <v/>
      </c>
    </row>
    <row r="1412" spans="3:62" ht="20.100000000000001" customHeight="1" x14ac:dyDescent="0.25">
      <c r="C1412" s="12"/>
      <c r="E1412" s="141"/>
      <c r="F1412" s="141"/>
      <c r="P1412" s="156"/>
      <c r="R1412" s="174"/>
      <c r="S1412" s="174"/>
      <c r="W1412" s="175"/>
      <c r="X1412" s="173"/>
      <c r="AC1412" s="156">
        <v>683</v>
      </c>
      <c r="AD1412" s="150">
        <f t="shared" si="219"/>
        <v>-1.2679999999999998</v>
      </c>
      <c r="AE1412" s="174">
        <f t="shared" si="220"/>
        <v>0.178556440724806</v>
      </c>
      <c r="AF1412" s="174">
        <f t="shared" si="221"/>
        <v>0.10239897528205288</v>
      </c>
      <c r="AG1412" s="150">
        <f t="shared" si="226"/>
        <v>0.178556440724806</v>
      </c>
      <c r="AH1412" s="150" t="str">
        <f t="shared" si="227"/>
        <v/>
      </c>
      <c r="AI1412" s="150" t="str">
        <f t="shared" si="222"/>
        <v/>
      </c>
      <c r="AJ1412" s="173">
        <f t="shared" si="223"/>
        <v>0</v>
      </c>
      <c r="AK1412" s="173" t="str">
        <f t="shared" si="224"/>
        <v/>
      </c>
      <c r="AL1412" s="173" t="str">
        <f t="shared" si="225"/>
        <v/>
      </c>
      <c r="AM1412" s="173"/>
      <c r="AN1412" s="173"/>
      <c r="AO1412" s="173"/>
      <c r="AP1412" s="173"/>
      <c r="AQ1412" s="173"/>
      <c r="AR1412" s="173"/>
      <c r="AS1412" s="173"/>
      <c r="AT1412" s="153"/>
      <c r="AU1412" s="154"/>
      <c r="AV1412" s="153"/>
      <c r="AW1412" s="177"/>
      <c r="AX1412" s="178"/>
      <c r="AY1412" s="179"/>
      <c r="AZ1412" s="179"/>
      <c r="BA1412" s="180"/>
      <c r="BB1412" s="180"/>
      <c r="BC1412" s="155"/>
      <c r="BE1412" s="156">
        <v>660</v>
      </c>
      <c r="BF1412" s="181">
        <f t="shared" si="229"/>
        <v>4.2176000000000551</v>
      </c>
      <c r="BG1412" s="182">
        <f t="shared" si="230"/>
        <v>0.75440078615629724</v>
      </c>
      <c r="BH1412" s="183">
        <f t="shared" si="231"/>
        <v>7.5500624364066571E-4</v>
      </c>
      <c r="BI1412" s="184" t="str">
        <f t="shared" si="232"/>
        <v/>
      </c>
      <c r="BJ1412" s="184" t="str">
        <f t="shared" si="228"/>
        <v/>
      </c>
    </row>
    <row r="1413" spans="3:62" ht="20.100000000000001" customHeight="1" x14ac:dyDescent="0.25">
      <c r="C1413" s="12"/>
      <c r="E1413" s="141"/>
      <c r="F1413" s="141"/>
      <c r="P1413" s="156"/>
      <c r="R1413" s="174"/>
      <c r="S1413" s="174"/>
      <c r="W1413" s="175"/>
      <c r="X1413" s="173"/>
      <c r="AC1413" s="156">
        <v>684</v>
      </c>
      <c r="AD1413" s="150">
        <f t="shared" si="219"/>
        <v>-1.2639999999999998</v>
      </c>
      <c r="AE1413" s="174">
        <f t="shared" si="220"/>
        <v>0.17946294386939488</v>
      </c>
      <c r="AF1413" s="174">
        <f t="shared" si="221"/>
        <v>0.10311501347578129</v>
      </c>
      <c r="AG1413" s="150">
        <f t="shared" si="226"/>
        <v>0.17946294386939488</v>
      </c>
      <c r="AH1413" s="150" t="str">
        <f t="shared" si="227"/>
        <v/>
      </c>
      <c r="AI1413" s="150" t="str">
        <f t="shared" si="222"/>
        <v/>
      </c>
      <c r="AJ1413" s="173">
        <f t="shared" si="223"/>
        <v>0</v>
      </c>
      <c r="AK1413" s="173" t="str">
        <f t="shared" si="224"/>
        <v/>
      </c>
      <c r="AL1413" s="173" t="str">
        <f t="shared" si="225"/>
        <v/>
      </c>
      <c r="AM1413" s="173"/>
      <c r="AN1413" s="173"/>
      <c r="AO1413" s="173"/>
      <c r="AP1413" s="173"/>
      <c r="AQ1413" s="173"/>
      <c r="AR1413" s="173"/>
      <c r="AS1413" s="173"/>
      <c r="AT1413" s="153"/>
      <c r="AU1413" s="154"/>
      <c r="AV1413" s="153"/>
      <c r="AW1413" s="177"/>
      <c r="AX1413" s="178"/>
      <c r="AY1413" s="179"/>
      <c r="AZ1413" s="179"/>
      <c r="BA1413" s="180"/>
      <c r="BB1413" s="180"/>
      <c r="BC1413" s="155"/>
      <c r="BE1413" s="156">
        <v>661</v>
      </c>
      <c r="BF1413" s="181">
        <f t="shared" si="229"/>
        <v>4.2240000000000553</v>
      </c>
      <c r="BG1413" s="182">
        <f t="shared" si="230"/>
        <v>0.75364577991265658</v>
      </c>
      <c r="BH1413" s="183">
        <f t="shared" si="231"/>
        <v>7.554502271696073E-4</v>
      </c>
      <c r="BI1413" s="184" t="str">
        <f t="shared" si="232"/>
        <v/>
      </c>
      <c r="BJ1413" s="184" t="str">
        <f t="shared" si="228"/>
        <v/>
      </c>
    </row>
    <row r="1414" spans="3:62" ht="20.100000000000001" customHeight="1" x14ac:dyDescent="0.25">
      <c r="C1414" s="12"/>
      <c r="E1414" s="141"/>
      <c r="F1414" s="141"/>
      <c r="P1414" s="156"/>
      <c r="R1414" s="174"/>
      <c r="S1414" s="174"/>
      <c r="W1414" s="175"/>
      <c r="X1414" s="173"/>
      <c r="AC1414" s="156">
        <v>685</v>
      </c>
      <c r="AD1414" s="150">
        <f t="shared" si="219"/>
        <v>-1.2599999999999998</v>
      </c>
      <c r="AE1414" s="174">
        <f t="shared" si="220"/>
        <v>0.18037116322708038</v>
      </c>
      <c r="AF1414" s="174">
        <f t="shared" si="221"/>
        <v>0.10383468112130038</v>
      </c>
      <c r="AG1414" s="150">
        <f t="shared" si="226"/>
        <v>0.18037116322708038</v>
      </c>
      <c r="AH1414" s="150" t="str">
        <f t="shared" si="227"/>
        <v/>
      </c>
      <c r="AI1414" s="150" t="str">
        <f t="shared" si="222"/>
        <v/>
      </c>
      <c r="AJ1414" s="173">
        <f t="shared" si="223"/>
        <v>0</v>
      </c>
      <c r="AK1414" s="173" t="str">
        <f t="shared" si="224"/>
        <v/>
      </c>
      <c r="AL1414" s="173" t="str">
        <f t="shared" si="225"/>
        <v/>
      </c>
      <c r="AM1414" s="173"/>
      <c r="AN1414" s="173"/>
      <c r="AO1414" s="173"/>
      <c r="AP1414" s="173"/>
      <c r="AQ1414" s="173"/>
      <c r="AR1414" s="173"/>
      <c r="AS1414" s="173"/>
      <c r="AT1414" s="153"/>
      <c r="AU1414" s="154"/>
      <c r="AV1414" s="153"/>
      <c r="AW1414" s="177"/>
      <c r="AX1414" s="178"/>
      <c r="AY1414" s="179"/>
      <c r="AZ1414" s="179"/>
      <c r="BA1414" s="180"/>
      <c r="BB1414" s="180"/>
      <c r="BC1414" s="155"/>
      <c r="BE1414" s="156">
        <v>662</v>
      </c>
      <c r="BF1414" s="181">
        <f t="shared" si="229"/>
        <v>4.2304000000000554</v>
      </c>
      <c r="BG1414" s="182">
        <f t="shared" si="230"/>
        <v>0.75289032968548697</v>
      </c>
      <c r="BH1414" s="183">
        <f t="shared" si="231"/>
        <v>7.558901401205631E-4</v>
      </c>
      <c r="BI1414" s="184" t="str">
        <f t="shared" si="232"/>
        <v/>
      </c>
      <c r="BJ1414" s="184" t="str">
        <f t="shared" si="228"/>
        <v/>
      </c>
    </row>
    <row r="1415" spans="3:62" ht="20.100000000000001" customHeight="1" x14ac:dyDescent="0.25">
      <c r="C1415" s="12"/>
      <c r="E1415" s="141"/>
      <c r="F1415" s="141"/>
      <c r="P1415" s="156"/>
      <c r="R1415" s="174"/>
      <c r="S1415" s="174"/>
      <c r="W1415" s="175"/>
      <c r="X1415" s="173"/>
      <c r="AC1415" s="156">
        <v>686</v>
      </c>
      <c r="AD1415" s="150">
        <f t="shared" si="219"/>
        <v>-1.2559999999999998</v>
      </c>
      <c r="AE1415" s="174">
        <f t="shared" si="220"/>
        <v>0.18128107834688276</v>
      </c>
      <c r="AF1415" s="174">
        <f t="shared" si="221"/>
        <v>0.10455798504262231</v>
      </c>
      <c r="AG1415" s="150">
        <f t="shared" si="226"/>
        <v>0.18128107834688276</v>
      </c>
      <c r="AH1415" s="150" t="str">
        <f t="shared" si="227"/>
        <v/>
      </c>
      <c r="AI1415" s="150" t="str">
        <f t="shared" si="222"/>
        <v/>
      </c>
      <c r="AJ1415" s="173">
        <f t="shared" si="223"/>
        <v>0</v>
      </c>
      <c r="AK1415" s="173" t="str">
        <f t="shared" si="224"/>
        <v/>
      </c>
      <c r="AL1415" s="173" t="str">
        <f t="shared" si="225"/>
        <v/>
      </c>
      <c r="AM1415" s="173"/>
      <c r="AN1415" s="173"/>
      <c r="AO1415" s="173"/>
      <c r="AP1415" s="173"/>
      <c r="AQ1415" s="173"/>
      <c r="AR1415" s="173"/>
      <c r="AS1415" s="173"/>
      <c r="AT1415" s="153"/>
      <c r="AU1415" s="154"/>
      <c r="AV1415" s="153"/>
      <c r="AW1415" s="177"/>
      <c r="AX1415" s="178"/>
      <c r="AY1415" s="179"/>
      <c r="AZ1415" s="179"/>
      <c r="BA1415" s="180"/>
      <c r="BB1415" s="180"/>
      <c r="BC1415" s="155"/>
      <c r="BE1415" s="156">
        <v>663</v>
      </c>
      <c r="BF1415" s="181">
        <f t="shared" si="229"/>
        <v>4.2368000000000556</v>
      </c>
      <c r="BG1415" s="182">
        <f t="shared" si="230"/>
        <v>0.75213443954536641</v>
      </c>
      <c r="BH1415" s="183">
        <f t="shared" si="231"/>
        <v>7.5632598817343411E-4</v>
      </c>
      <c r="BI1415" s="184" t="str">
        <f t="shared" si="232"/>
        <v/>
      </c>
      <c r="BJ1415" s="184" t="str">
        <f t="shared" si="228"/>
        <v/>
      </c>
    </row>
    <row r="1416" spans="3:62" ht="20.100000000000001" customHeight="1" x14ac:dyDescent="0.25">
      <c r="C1416" s="12"/>
      <c r="E1416" s="141"/>
      <c r="F1416" s="141"/>
      <c r="P1416" s="156"/>
      <c r="R1416" s="174"/>
      <c r="S1416" s="174"/>
      <c r="W1416" s="175"/>
      <c r="X1416" s="173"/>
      <c r="AC1416" s="156">
        <v>687</v>
      </c>
      <c r="AD1416" s="150">
        <f t="shared" si="219"/>
        <v>-1.2519999999999998</v>
      </c>
      <c r="AE1416" s="174">
        <f t="shared" si="220"/>
        <v>0.18219266859288816</v>
      </c>
      <c r="AF1416" s="174">
        <f t="shared" si="221"/>
        <v>0.1052849319815853</v>
      </c>
      <c r="AG1416" s="150">
        <f t="shared" si="226"/>
        <v>0.18219266859288816</v>
      </c>
      <c r="AH1416" s="150" t="str">
        <f t="shared" si="227"/>
        <v/>
      </c>
      <c r="AI1416" s="150" t="str">
        <f t="shared" si="222"/>
        <v/>
      </c>
      <c r="AJ1416" s="173">
        <f t="shared" si="223"/>
        <v>0</v>
      </c>
      <c r="AK1416" s="173" t="str">
        <f t="shared" si="224"/>
        <v/>
      </c>
      <c r="AL1416" s="173" t="str">
        <f t="shared" si="225"/>
        <v/>
      </c>
      <c r="AM1416" s="173"/>
      <c r="AN1416" s="173"/>
      <c r="AO1416" s="173"/>
      <c r="AP1416" s="173"/>
      <c r="AQ1416" s="173"/>
      <c r="AR1416" s="173"/>
      <c r="AS1416" s="173"/>
      <c r="AT1416" s="153"/>
      <c r="AU1416" s="154"/>
      <c r="AV1416" s="153"/>
      <c r="AW1416" s="177"/>
      <c r="AX1416" s="178"/>
      <c r="AY1416" s="179"/>
      <c r="AZ1416" s="179"/>
      <c r="BA1416" s="180"/>
      <c r="BB1416" s="180"/>
      <c r="BC1416" s="155"/>
      <c r="BE1416" s="156">
        <v>664</v>
      </c>
      <c r="BF1416" s="181">
        <f t="shared" si="229"/>
        <v>4.2432000000000558</v>
      </c>
      <c r="BG1416" s="182">
        <f t="shared" si="230"/>
        <v>0.75137811355719297</v>
      </c>
      <c r="BH1416" s="183">
        <f t="shared" si="231"/>
        <v>7.5675777704531377E-4</v>
      </c>
      <c r="BI1416" s="184" t="str">
        <f t="shared" si="232"/>
        <v/>
      </c>
      <c r="BJ1416" s="184" t="str">
        <f t="shared" si="228"/>
        <v/>
      </c>
    </row>
    <row r="1417" spans="3:62" ht="20.100000000000001" customHeight="1" x14ac:dyDescent="0.25">
      <c r="C1417" s="12"/>
      <c r="E1417" s="141"/>
      <c r="F1417" s="141"/>
      <c r="P1417" s="156"/>
      <c r="R1417" s="174"/>
      <c r="S1417" s="174"/>
      <c r="W1417" s="175"/>
      <c r="X1417" s="173"/>
      <c r="AC1417" s="156">
        <v>688</v>
      </c>
      <c r="AD1417" s="150">
        <f t="shared" si="219"/>
        <v>-1.2479999999999998</v>
      </c>
      <c r="AE1417" s="174">
        <f t="shared" si="220"/>
        <v>0.18310591314463998</v>
      </c>
      <c r="AF1417" s="174">
        <f t="shared" si="221"/>
        <v>0.10601552859711465</v>
      </c>
      <c r="AG1417" s="150">
        <f t="shared" si="226"/>
        <v>0.18310591314463998</v>
      </c>
      <c r="AH1417" s="150" t="str">
        <f t="shared" si="227"/>
        <v/>
      </c>
      <c r="AI1417" s="150" t="str">
        <f t="shared" si="222"/>
        <v/>
      </c>
      <c r="AJ1417" s="173">
        <f t="shared" si="223"/>
        <v>0</v>
      </c>
      <c r="AK1417" s="173" t="str">
        <f t="shared" si="224"/>
        <v/>
      </c>
      <c r="AL1417" s="173" t="str">
        <f t="shared" si="225"/>
        <v/>
      </c>
      <c r="AM1417" s="173"/>
      <c r="AN1417" s="173"/>
      <c r="AO1417" s="173"/>
      <c r="AP1417" s="173"/>
      <c r="AQ1417" s="173"/>
      <c r="AR1417" s="173"/>
      <c r="AS1417" s="173"/>
      <c r="AT1417" s="153"/>
      <c r="AU1417" s="154"/>
      <c r="AV1417" s="153"/>
      <c r="AW1417" s="177"/>
      <c r="AX1417" s="178"/>
      <c r="AY1417" s="179"/>
      <c r="AZ1417" s="179"/>
      <c r="BA1417" s="180"/>
      <c r="BB1417" s="180"/>
      <c r="BC1417" s="155"/>
      <c r="BE1417" s="156">
        <v>665</v>
      </c>
      <c r="BF1417" s="181">
        <f t="shared" si="229"/>
        <v>4.249600000000056</v>
      </c>
      <c r="BG1417" s="182">
        <f t="shared" si="230"/>
        <v>0.75062135578014766</v>
      </c>
      <c r="BH1417" s="183">
        <f t="shared" si="231"/>
        <v>7.5718551248915578E-4</v>
      </c>
      <c r="BI1417" s="184" t="str">
        <f t="shared" si="232"/>
        <v/>
      </c>
      <c r="BJ1417" s="184" t="str">
        <f t="shared" si="228"/>
        <v/>
      </c>
    </row>
    <row r="1418" spans="3:62" ht="20.100000000000001" customHeight="1" x14ac:dyDescent="0.25">
      <c r="C1418" s="12"/>
      <c r="E1418" s="141"/>
      <c r="F1418" s="141"/>
      <c r="P1418" s="156"/>
      <c r="R1418" s="174"/>
      <c r="S1418" s="174"/>
      <c r="W1418" s="175"/>
      <c r="X1418" s="173"/>
      <c r="AC1418" s="156">
        <v>689</v>
      </c>
      <c r="AD1418" s="150">
        <f t="shared" si="219"/>
        <v>-1.2439999999999998</v>
      </c>
      <c r="AE1418" s="174">
        <f t="shared" si="220"/>
        <v>0.1840207909975464</v>
      </c>
      <c r="AF1418" s="174">
        <f t="shared" si="221"/>
        <v>0.10674978146448547</v>
      </c>
      <c r="AG1418" s="150">
        <f t="shared" si="226"/>
        <v>0.1840207909975464</v>
      </c>
      <c r="AH1418" s="150" t="str">
        <f t="shared" si="227"/>
        <v/>
      </c>
      <c r="AI1418" s="150" t="str">
        <f t="shared" si="222"/>
        <v/>
      </c>
      <c r="AJ1418" s="173">
        <f t="shared" si="223"/>
        <v>0</v>
      </c>
      <c r="AK1418" s="173" t="str">
        <f t="shared" si="224"/>
        <v/>
      </c>
      <c r="AL1418" s="173" t="str">
        <f t="shared" si="225"/>
        <v/>
      </c>
      <c r="AM1418" s="173"/>
      <c r="AN1418" s="173"/>
      <c r="AO1418" s="173"/>
      <c r="AP1418" s="173"/>
      <c r="AQ1418" s="173"/>
      <c r="AR1418" s="173"/>
      <c r="AS1418" s="173"/>
      <c r="AT1418" s="153"/>
      <c r="AU1418" s="154"/>
      <c r="AV1418" s="153"/>
      <c r="AW1418" s="177"/>
      <c r="AX1418" s="178"/>
      <c r="AY1418" s="179"/>
      <c r="AZ1418" s="179"/>
      <c r="BA1418" s="180"/>
      <c r="BB1418" s="180"/>
      <c r="BC1418" s="155"/>
      <c r="BE1418" s="156">
        <v>666</v>
      </c>
      <c r="BF1418" s="181">
        <f t="shared" si="229"/>
        <v>4.2560000000000562</v>
      </c>
      <c r="BG1418" s="182">
        <f t="shared" si="230"/>
        <v>0.7498641702676585</v>
      </c>
      <c r="BH1418" s="183">
        <f t="shared" si="231"/>
        <v>7.5760920029388501E-4</v>
      </c>
      <c r="BI1418" s="184" t="str">
        <f t="shared" si="232"/>
        <v/>
      </c>
      <c r="BJ1418" s="184" t="str">
        <f t="shared" si="228"/>
        <v/>
      </c>
    </row>
    <row r="1419" spans="3:62" ht="20.100000000000001" customHeight="1" x14ac:dyDescent="0.25">
      <c r="C1419" s="12"/>
      <c r="E1419" s="141"/>
      <c r="F1419" s="141"/>
      <c r="P1419" s="156"/>
      <c r="R1419" s="174"/>
      <c r="S1419" s="174"/>
      <c r="W1419" s="175"/>
      <c r="X1419" s="173"/>
      <c r="AC1419" s="156">
        <v>690</v>
      </c>
      <c r="AD1419" s="150">
        <f t="shared" si="219"/>
        <v>-1.2399999999999998</v>
      </c>
      <c r="AE1419" s="174">
        <f t="shared" si="220"/>
        <v>0.18493728096330536</v>
      </c>
      <c r="AF1419" s="174">
        <f t="shared" si="221"/>
        <v>0.10748769707458694</v>
      </c>
      <c r="AG1419" s="150">
        <f t="shared" si="226"/>
        <v>0.18493728096330536</v>
      </c>
      <c r="AH1419" s="150" t="str">
        <f t="shared" si="227"/>
        <v/>
      </c>
      <c r="AI1419" s="150" t="str">
        <f t="shared" si="222"/>
        <v/>
      </c>
      <c r="AJ1419" s="173">
        <f t="shared" si="223"/>
        <v>0</v>
      </c>
      <c r="AK1419" s="173" t="str">
        <f t="shared" si="224"/>
        <v/>
      </c>
      <c r="AL1419" s="173" t="str">
        <f t="shared" si="225"/>
        <v/>
      </c>
      <c r="AM1419" s="173"/>
      <c r="AN1419" s="173"/>
      <c r="AO1419" s="173"/>
      <c r="AP1419" s="173"/>
      <c r="AQ1419" s="173"/>
      <c r="AR1419" s="173"/>
      <c r="AS1419" s="173"/>
      <c r="AT1419" s="153"/>
      <c r="AU1419" s="154"/>
      <c r="AV1419" s="153"/>
      <c r="AW1419" s="177"/>
      <c r="AX1419" s="178"/>
      <c r="AY1419" s="179"/>
      <c r="AZ1419" s="179"/>
      <c r="BA1419" s="180"/>
      <c r="BB1419" s="180"/>
      <c r="BC1419" s="155"/>
      <c r="BE1419" s="156">
        <v>667</v>
      </c>
      <c r="BF1419" s="181">
        <f t="shared" si="229"/>
        <v>4.2624000000000564</v>
      </c>
      <c r="BG1419" s="182">
        <f t="shared" si="230"/>
        <v>0.74910656106736462</v>
      </c>
      <c r="BH1419" s="183">
        <f t="shared" si="231"/>
        <v>7.5802884628362044E-4</v>
      </c>
      <c r="BI1419" s="184" t="str">
        <f t="shared" si="232"/>
        <v/>
      </c>
      <c r="BJ1419" s="184" t="str">
        <f t="shared" si="228"/>
        <v/>
      </c>
    </row>
    <row r="1420" spans="3:62" ht="20.100000000000001" customHeight="1" x14ac:dyDescent="0.25">
      <c r="C1420" s="12"/>
      <c r="E1420" s="141"/>
      <c r="F1420" s="141"/>
      <c r="P1420" s="156"/>
      <c r="R1420" s="174"/>
      <c r="S1420" s="174"/>
      <c r="W1420" s="175"/>
      <c r="X1420" s="173"/>
      <c r="AC1420" s="156">
        <v>691</v>
      </c>
      <c r="AD1420" s="150">
        <f t="shared" si="219"/>
        <v>-1.2359999999999998</v>
      </c>
      <c r="AE1420" s="174">
        <f t="shared" si="220"/>
        <v>0.18585536167034583</v>
      </c>
      <c r="AF1420" s="174">
        <f t="shared" si="221"/>
        <v>0.1082292818331884</v>
      </c>
      <c r="AG1420" s="150">
        <f t="shared" si="226"/>
        <v>0.18585536167034583</v>
      </c>
      <c r="AH1420" s="150" t="str">
        <f t="shared" si="227"/>
        <v/>
      </c>
      <c r="AI1420" s="150" t="str">
        <f t="shared" si="222"/>
        <v/>
      </c>
      <c r="AJ1420" s="173">
        <f t="shared" si="223"/>
        <v>0</v>
      </c>
      <c r="AK1420" s="173" t="str">
        <f t="shared" si="224"/>
        <v/>
      </c>
      <c r="AL1420" s="173" t="str">
        <f t="shared" si="225"/>
        <v/>
      </c>
      <c r="AM1420" s="173"/>
      <c r="AN1420" s="173"/>
      <c r="AO1420" s="173"/>
      <c r="AP1420" s="173"/>
      <c r="AQ1420" s="173"/>
      <c r="AR1420" s="173"/>
      <c r="AS1420" s="173"/>
      <c r="AT1420" s="153"/>
      <c r="AU1420" s="154"/>
      <c r="AV1420" s="153"/>
      <c r="AW1420" s="177"/>
      <c r="AX1420" s="178"/>
      <c r="AY1420" s="179"/>
      <c r="AZ1420" s="179"/>
      <c r="BA1420" s="180"/>
      <c r="BB1420" s="180"/>
      <c r="BC1420" s="155"/>
      <c r="BE1420" s="156">
        <v>668</v>
      </c>
      <c r="BF1420" s="181">
        <f t="shared" si="229"/>
        <v>4.2688000000000565</v>
      </c>
      <c r="BG1420" s="182">
        <f t="shared" si="230"/>
        <v>0.748348532221081</v>
      </c>
      <c r="BH1420" s="183">
        <f t="shared" si="231"/>
        <v>7.5844445631811919E-4</v>
      </c>
      <c r="BI1420" s="184" t="str">
        <f t="shared" si="232"/>
        <v/>
      </c>
      <c r="BJ1420" s="184" t="str">
        <f t="shared" si="228"/>
        <v/>
      </c>
    </row>
    <row r="1421" spans="3:62" ht="20.100000000000001" customHeight="1" x14ac:dyDescent="0.25">
      <c r="C1421" s="12"/>
      <c r="E1421" s="141"/>
      <c r="F1421" s="141"/>
      <c r="P1421" s="156"/>
      <c r="R1421" s="174"/>
      <c r="S1421" s="174"/>
      <c r="W1421" s="175"/>
      <c r="X1421" s="173"/>
      <c r="AC1421" s="156">
        <v>692</v>
      </c>
      <c r="AD1421" s="150">
        <f t="shared" si="219"/>
        <v>-1.2319999999999998</v>
      </c>
      <c r="AE1421" s="174">
        <f t="shared" si="220"/>
        <v>0.1867750115642865</v>
      </c>
      <c r="AF1421" s="174">
        <f t="shared" si="221"/>
        <v>0.10897454206020703</v>
      </c>
      <c r="AG1421" s="150">
        <f t="shared" si="226"/>
        <v>0.1867750115642865</v>
      </c>
      <c r="AH1421" s="150" t="str">
        <f t="shared" si="227"/>
        <v/>
      </c>
      <c r="AI1421" s="150" t="str">
        <f t="shared" si="222"/>
        <v/>
      </c>
      <c r="AJ1421" s="173">
        <f t="shared" si="223"/>
        <v>0</v>
      </c>
      <c r="AK1421" s="173" t="str">
        <f t="shared" si="224"/>
        <v/>
      </c>
      <c r="AL1421" s="173" t="str">
        <f t="shared" si="225"/>
        <v/>
      </c>
      <c r="AM1421" s="173"/>
      <c r="AN1421" s="173"/>
      <c r="AO1421" s="173"/>
      <c r="AP1421" s="173"/>
      <c r="AQ1421" s="173"/>
      <c r="AR1421" s="173"/>
      <c r="AS1421" s="173"/>
      <c r="AT1421" s="153"/>
      <c r="AU1421" s="154"/>
      <c r="AV1421" s="153"/>
      <c r="AW1421" s="177"/>
      <c r="AX1421" s="178"/>
      <c r="AY1421" s="179"/>
      <c r="AZ1421" s="179"/>
      <c r="BA1421" s="180"/>
      <c r="BB1421" s="180"/>
      <c r="BC1421" s="155"/>
      <c r="BE1421" s="156">
        <v>669</v>
      </c>
      <c r="BF1421" s="181">
        <f t="shared" si="229"/>
        <v>4.2752000000000567</v>
      </c>
      <c r="BG1421" s="182">
        <f t="shared" si="230"/>
        <v>0.74759008776476288</v>
      </c>
      <c r="BH1421" s="183">
        <f t="shared" si="231"/>
        <v>7.5885603629244347E-4</v>
      </c>
      <c r="BI1421" s="184" t="str">
        <f t="shared" si="232"/>
        <v/>
      </c>
      <c r="BJ1421" s="184" t="str">
        <f t="shared" si="228"/>
        <v/>
      </c>
    </row>
    <row r="1422" spans="3:62" ht="20.100000000000001" customHeight="1" x14ac:dyDescent="0.25">
      <c r="C1422" s="12"/>
      <c r="E1422" s="141"/>
      <c r="F1422" s="141"/>
      <c r="P1422" s="156"/>
      <c r="R1422" s="174"/>
      <c r="S1422" s="174"/>
      <c r="W1422" s="175"/>
      <c r="X1422" s="173"/>
      <c r="AC1422" s="156">
        <v>693</v>
      </c>
      <c r="AD1422" s="150">
        <f t="shared" si="219"/>
        <v>-1.2279999999999998</v>
      </c>
      <c r="AE1422" s="174">
        <f t="shared" si="220"/>
        <v>0.18769620890841079</v>
      </c>
      <c r="AF1422" s="174">
        <f t="shared" si="221"/>
        <v>0.10972348398897766</v>
      </c>
      <c r="AG1422" s="150">
        <f t="shared" si="226"/>
        <v>0.18769620890841079</v>
      </c>
      <c r="AH1422" s="150" t="str">
        <f t="shared" si="227"/>
        <v/>
      </c>
      <c r="AI1422" s="150" t="str">
        <f t="shared" si="222"/>
        <v/>
      </c>
      <c r="AJ1422" s="173">
        <f t="shared" si="223"/>
        <v>0</v>
      </c>
      <c r="AK1422" s="173" t="str">
        <f t="shared" si="224"/>
        <v/>
      </c>
      <c r="AL1422" s="173" t="str">
        <f t="shared" si="225"/>
        <v/>
      </c>
      <c r="AM1422" s="173"/>
      <c r="AN1422" s="173"/>
      <c r="AO1422" s="173"/>
      <c r="AP1422" s="173"/>
      <c r="AQ1422" s="173"/>
      <c r="AR1422" s="173"/>
      <c r="AS1422" s="173"/>
      <c r="AT1422" s="153"/>
      <c r="AU1422" s="154"/>
      <c r="AV1422" s="153"/>
      <c r="AW1422" s="177"/>
      <c r="AX1422" s="178"/>
      <c r="AY1422" s="179"/>
      <c r="AZ1422" s="179"/>
      <c r="BA1422" s="180"/>
      <c r="BB1422" s="180"/>
      <c r="BC1422" s="155"/>
      <c r="BE1422" s="156">
        <v>670</v>
      </c>
      <c r="BF1422" s="181">
        <f t="shared" si="229"/>
        <v>4.2816000000000569</v>
      </c>
      <c r="BG1422" s="182">
        <f t="shared" si="230"/>
        <v>0.74683123172847043</v>
      </c>
      <c r="BH1422" s="183">
        <f t="shared" si="231"/>
        <v>7.5926359213429606E-4</v>
      </c>
      <c r="BI1422" s="184" t="str">
        <f t="shared" si="232"/>
        <v/>
      </c>
      <c r="BJ1422" s="184" t="str">
        <f t="shared" si="228"/>
        <v/>
      </c>
    </row>
    <row r="1423" spans="3:62" ht="20.100000000000001" customHeight="1" x14ac:dyDescent="0.25">
      <c r="C1423" s="12"/>
      <c r="E1423" s="141"/>
      <c r="F1423" s="141"/>
      <c r="P1423" s="156"/>
      <c r="R1423" s="174"/>
      <c r="S1423" s="174"/>
      <c r="W1423" s="175"/>
      <c r="X1423" s="173"/>
      <c r="AC1423" s="156">
        <v>694</v>
      </c>
      <c r="AD1423" s="150">
        <f t="shared" si="219"/>
        <v>-1.2239999999999998</v>
      </c>
      <c r="AE1423" s="174">
        <f t="shared" si="220"/>
        <v>0.18861893178415959</v>
      </c>
      <c r="AF1423" s="174">
        <f t="shared" si="221"/>
        <v>0.11047611376552452</v>
      </c>
      <c r="AG1423" s="150">
        <f t="shared" si="226"/>
        <v>0.18861893178415959</v>
      </c>
      <c r="AH1423" s="150" t="str">
        <f t="shared" si="227"/>
        <v/>
      </c>
      <c r="AI1423" s="150" t="str">
        <f t="shared" si="222"/>
        <v/>
      </c>
      <c r="AJ1423" s="173">
        <f t="shared" si="223"/>
        <v>0</v>
      </c>
      <c r="AK1423" s="173" t="str">
        <f t="shared" si="224"/>
        <v/>
      </c>
      <c r="AL1423" s="173" t="str">
        <f t="shared" si="225"/>
        <v/>
      </c>
      <c r="AM1423" s="173"/>
      <c r="AN1423" s="173"/>
      <c r="AO1423" s="173"/>
      <c r="AP1423" s="173"/>
      <c r="AQ1423" s="173"/>
      <c r="AR1423" s="173"/>
      <c r="AS1423" s="173"/>
      <c r="AT1423" s="153"/>
      <c r="AU1423" s="154"/>
      <c r="AV1423" s="153"/>
      <c r="AW1423" s="177"/>
      <c r="AX1423" s="178"/>
      <c r="AY1423" s="179"/>
      <c r="AZ1423" s="179"/>
      <c r="BA1423" s="180"/>
      <c r="BB1423" s="180"/>
      <c r="BC1423" s="155"/>
      <c r="BE1423" s="156">
        <v>671</v>
      </c>
      <c r="BF1423" s="181">
        <f t="shared" si="229"/>
        <v>4.2880000000000571</v>
      </c>
      <c r="BG1423" s="182">
        <f t="shared" si="230"/>
        <v>0.74607196813633614</v>
      </c>
      <c r="BH1423" s="183">
        <f t="shared" si="231"/>
        <v>7.5966712980846118E-4</v>
      </c>
      <c r="BI1423" s="184" t="str">
        <f t="shared" si="232"/>
        <v/>
      </c>
      <c r="BJ1423" s="184" t="str">
        <f t="shared" si="228"/>
        <v/>
      </c>
    </row>
    <row r="1424" spans="3:62" ht="20.100000000000001" customHeight="1" x14ac:dyDescent="0.25">
      <c r="C1424" s="12"/>
      <c r="E1424" s="141"/>
      <c r="F1424" s="141"/>
      <c r="P1424" s="156"/>
      <c r="R1424" s="174"/>
      <c r="S1424" s="174"/>
      <c r="W1424" s="175"/>
      <c r="X1424" s="173"/>
      <c r="AC1424" s="156">
        <v>695</v>
      </c>
      <c r="AD1424" s="150">
        <f t="shared" si="219"/>
        <v>-1.2199999999999998</v>
      </c>
      <c r="AE1424" s="174">
        <f t="shared" si="220"/>
        <v>0.1895431580916403</v>
      </c>
      <c r="AF1424" s="174">
        <f t="shared" si="221"/>
        <v>0.11123243744783465</v>
      </c>
      <c r="AG1424" s="150">
        <f t="shared" si="226"/>
        <v>0.1895431580916403</v>
      </c>
      <c r="AH1424" s="150" t="str">
        <f t="shared" si="227"/>
        <v/>
      </c>
      <c r="AI1424" s="150" t="str">
        <f t="shared" si="222"/>
        <v/>
      </c>
      <c r="AJ1424" s="173">
        <f t="shared" si="223"/>
        <v>0</v>
      </c>
      <c r="AK1424" s="173" t="str">
        <f t="shared" si="224"/>
        <v/>
      </c>
      <c r="AL1424" s="173" t="str">
        <f t="shared" si="225"/>
        <v/>
      </c>
      <c r="AM1424" s="173"/>
      <c r="AN1424" s="173"/>
      <c r="AO1424" s="173"/>
      <c r="AP1424" s="173"/>
      <c r="AQ1424" s="173"/>
      <c r="AR1424" s="173"/>
      <c r="AS1424" s="173"/>
      <c r="AT1424" s="153"/>
      <c r="AU1424" s="154"/>
      <c r="AV1424" s="153"/>
      <c r="AW1424" s="177"/>
      <c r="AX1424" s="178"/>
      <c r="AY1424" s="179"/>
      <c r="AZ1424" s="179"/>
      <c r="BA1424" s="180"/>
      <c r="BB1424" s="180"/>
      <c r="BC1424" s="155"/>
      <c r="BE1424" s="156">
        <v>672</v>
      </c>
      <c r="BF1424" s="181">
        <f t="shared" si="229"/>
        <v>4.2944000000000573</v>
      </c>
      <c r="BG1424" s="182">
        <f t="shared" si="230"/>
        <v>0.74531230100652768</v>
      </c>
      <c r="BH1424" s="183">
        <f t="shared" si="231"/>
        <v>7.600666553118085E-4</v>
      </c>
      <c r="BI1424" s="184" t="str">
        <f t="shared" si="232"/>
        <v/>
      </c>
      <c r="BJ1424" s="184" t="str">
        <f t="shared" si="228"/>
        <v/>
      </c>
    </row>
    <row r="1425" spans="3:62" ht="20.100000000000001" customHeight="1" x14ac:dyDescent="0.25">
      <c r="C1425" s="12"/>
      <c r="E1425" s="141"/>
      <c r="F1425" s="141"/>
      <c r="P1425" s="156"/>
      <c r="R1425" s="174"/>
      <c r="S1425" s="174"/>
      <c r="W1425" s="175"/>
      <c r="X1425" s="173"/>
      <c r="AC1425" s="156">
        <v>696</v>
      </c>
      <c r="AD1425" s="150">
        <f t="shared" si="219"/>
        <v>-1.2159999999999997</v>
      </c>
      <c r="AE1425" s="174">
        <f t="shared" si="220"/>
        <v>0.19046886555015347</v>
      </c>
      <c r="AF1425" s="174">
        <f t="shared" si="221"/>
        <v>0.1119924610051337</v>
      </c>
      <c r="AG1425" s="150">
        <f t="shared" si="226"/>
        <v>0.19046886555015347</v>
      </c>
      <c r="AH1425" s="150" t="str">
        <f t="shared" si="227"/>
        <v/>
      </c>
      <c r="AI1425" s="150" t="str">
        <f t="shared" si="222"/>
        <v/>
      </c>
      <c r="AJ1425" s="173">
        <f t="shared" si="223"/>
        <v>0</v>
      </c>
      <c r="AK1425" s="173" t="str">
        <f t="shared" si="224"/>
        <v/>
      </c>
      <c r="AL1425" s="173" t="str">
        <f t="shared" si="225"/>
        <v/>
      </c>
      <c r="AM1425" s="173"/>
      <c r="AN1425" s="173"/>
      <c r="AO1425" s="173"/>
      <c r="AP1425" s="173"/>
      <c r="AQ1425" s="173"/>
      <c r="AR1425" s="173"/>
      <c r="AS1425" s="173"/>
      <c r="AT1425" s="153"/>
      <c r="AU1425" s="154"/>
      <c r="AV1425" s="153"/>
      <c r="AW1425" s="177"/>
      <c r="AX1425" s="178"/>
      <c r="AY1425" s="179"/>
      <c r="AZ1425" s="179"/>
      <c r="BA1425" s="180"/>
      <c r="BB1425" s="180"/>
      <c r="BC1425" s="155"/>
      <c r="BE1425" s="156">
        <v>673</v>
      </c>
      <c r="BF1425" s="181">
        <f t="shared" si="229"/>
        <v>4.3008000000000575</v>
      </c>
      <c r="BG1425" s="182">
        <f t="shared" si="230"/>
        <v>0.74455223435121587</v>
      </c>
      <c r="BH1425" s="183">
        <f t="shared" si="231"/>
        <v>7.6046217467529154E-4</v>
      </c>
      <c r="BI1425" s="184" t="str">
        <f t="shared" si="232"/>
        <v/>
      </c>
      <c r="BJ1425" s="184" t="str">
        <f t="shared" si="228"/>
        <v/>
      </c>
    </row>
    <row r="1426" spans="3:62" ht="20.100000000000001" customHeight="1" x14ac:dyDescent="0.25">
      <c r="C1426" s="12"/>
      <c r="E1426" s="141"/>
      <c r="F1426" s="141"/>
      <c r="P1426" s="156"/>
      <c r="R1426" s="174"/>
      <c r="S1426" s="174"/>
      <c r="W1426" s="175"/>
      <c r="X1426" s="173"/>
      <c r="AC1426" s="156">
        <v>697</v>
      </c>
      <c r="AD1426" s="150">
        <f t="shared" si="219"/>
        <v>-1.2119999999999997</v>
      </c>
      <c r="AE1426" s="174">
        <f t="shared" si="220"/>
        <v>0.19139603169873612</v>
      </c>
      <c r="AF1426" s="174">
        <f t="shared" si="221"/>
        <v>0.11275619031716393</v>
      </c>
      <c r="AG1426" s="150">
        <f t="shared" si="226"/>
        <v>0.19139603169873612</v>
      </c>
      <c r="AH1426" s="150" t="str">
        <f t="shared" si="227"/>
        <v/>
      </c>
      <c r="AI1426" s="150" t="str">
        <f t="shared" si="222"/>
        <v/>
      </c>
      <c r="AJ1426" s="173">
        <f t="shared" si="223"/>
        <v>0</v>
      </c>
      <c r="AK1426" s="173" t="str">
        <f t="shared" si="224"/>
        <v/>
      </c>
      <c r="AL1426" s="173" t="str">
        <f t="shared" si="225"/>
        <v/>
      </c>
      <c r="AM1426" s="173"/>
      <c r="AN1426" s="173"/>
      <c r="AO1426" s="173"/>
      <c r="AP1426" s="173"/>
      <c r="AQ1426" s="173"/>
      <c r="AR1426" s="173"/>
      <c r="AS1426" s="173"/>
      <c r="AT1426" s="153"/>
      <c r="AU1426" s="154"/>
      <c r="AV1426" s="153"/>
      <c r="AW1426" s="177"/>
      <c r="AX1426" s="178"/>
      <c r="AY1426" s="179"/>
      <c r="AZ1426" s="179"/>
      <c r="BA1426" s="180"/>
      <c r="BB1426" s="180"/>
      <c r="BC1426" s="155"/>
      <c r="BE1426" s="156">
        <v>674</v>
      </c>
      <c r="BF1426" s="181">
        <f t="shared" si="229"/>
        <v>4.3072000000000576</v>
      </c>
      <c r="BG1426" s="182">
        <f t="shared" si="230"/>
        <v>0.74379177217654058</v>
      </c>
      <c r="BH1426" s="183">
        <f t="shared" si="231"/>
        <v>7.6085369396383662E-4</v>
      </c>
      <c r="BI1426" s="184" t="str">
        <f t="shared" si="232"/>
        <v/>
      </c>
      <c r="BJ1426" s="184" t="str">
        <f t="shared" si="228"/>
        <v/>
      </c>
    </row>
    <row r="1427" spans="3:62" ht="20.100000000000001" customHeight="1" x14ac:dyDescent="0.25">
      <c r="C1427" s="12"/>
      <c r="E1427" s="141"/>
      <c r="F1427" s="141"/>
      <c r="P1427" s="156"/>
      <c r="R1427" s="174"/>
      <c r="S1427" s="174"/>
      <c r="W1427" s="175"/>
      <c r="X1427" s="173"/>
      <c r="AC1427" s="156">
        <v>698</v>
      </c>
      <c r="AD1427" s="150">
        <f t="shared" si="219"/>
        <v>-1.2079999999999997</v>
      </c>
      <c r="AE1427" s="174">
        <f t="shared" si="220"/>
        <v>0.19232463389672252</v>
      </c>
      <c r="AF1427" s="174">
        <f t="shared" si="221"/>
        <v>0.1135236311734641</v>
      </c>
      <c r="AG1427" s="150">
        <f t="shared" si="226"/>
        <v>0.19232463389672252</v>
      </c>
      <c r="AH1427" s="150" t="str">
        <f t="shared" si="227"/>
        <v/>
      </c>
      <c r="AI1427" s="150" t="str">
        <f t="shared" si="222"/>
        <v/>
      </c>
      <c r="AJ1427" s="173">
        <f t="shared" si="223"/>
        <v>0</v>
      </c>
      <c r="AK1427" s="173" t="str">
        <f t="shared" si="224"/>
        <v/>
      </c>
      <c r="AL1427" s="173" t="str">
        <f t="shared" si="225"/>
        <v/>
      </c>
      <c r="AM1427" s="173"/>
      <c r="AN1427" s="173"/>
      <c r="AO1427" s="173"/>
      <c r="AP1427" s="173"/>
      <c r="AQ1427" s="173"/>
      <c r="AR1427" s="173"/>
      <c r="AS1427" s="173"/>
      <c r="AT1427" s="153"/>
      <c r="AU1427" s="154"/>
      <c r="AV1427" s="153"/>
      <c r="AW1427" s="177"/>
      <c r="AX1427" s="178"/>
      <c r="AY1427" s="179"/>
      <c r="AZ1427" s="179"/>
      <c r="BA1427" s="180"/>
      <c r="BB1427" s="180"/>
      <c r="BC1427" s="155"/>
      <c r="BE1427" s="156">
        <v>675</v>
      </c>
      <c r="BF1427" s="181">
        <f t="shared" si="229"/>
        <v>4.3136000000000578</v>
      </c>
      <c r="BG1427" s="182">
        <f t="shared" si="230"/>
        <v>0.74303091848257674</v>
      </c>
      <c r="BH1427" s="183">
        <f t="shared" si="231"/>
        <v>7.6124121927501065E-4</v>
      </c>
      <c r="BI1427" s="184" t="str">
        <f t="shared" si="232"/>
        <v/>
      </c>
      <c r="BJ1427" s="184" t="str">
        <f t="shared" si="228"/>
        <v/>
      </c>
    </row>
    <row r="1428" spans="3:62" ht="20.100000000000001" customHeight="1" x14ac:dyDescent="0.25">
      <c r="C1428" s="12"/>
      <c r="E1428" s="141"/>
      <c r="F1428" s="141"/>
      <c r="P1428" s="156"/>
      <c r="R1428" s="174"/>
      <c r="S1428" s="174"/>
      <c r="W1428" s="175"/>
      <c r="X1428" s="173"/>
      <c r="AC1428" s="156">
        <v>699</v>
      </c>
      <c r="AD1428" s="150">
        <f t="shared" si="219"/>
        <v>-1.2039999999999997</v>
      </c>
      <c r="AE1428" s="174">
        <f t="shared" si="220"/>
        <v>0.19325464932432182</v>
      </c>
      <c r="AF1428" s="174">
        <f t="shared" si="221"/>
        <v>0.1142947892726518</v>
      </c>
      <c r="AG1428" s="150">
        <f t="shared" si="226"/>
        <v>0.19325464932432182</v>
      </c>
      <c r="AH1428" s="150" t="str">
        <f t="shared" si="227"/>
        <v/>
      </c>
      <c r="AI1428" s="150" t="str">
        <f t="shared" si="222"/>
        <v/>
      </c>
      <c r="AJ1428" s="173">
        <f t="shared" si="223"/>
        <v>0</v>
      </c>
      <c r="AK1428" s="173" t="str">
        <f t="shared" si="224"/>
        <v/>
      </c>
      <c r="AL1428" s="173" t="str">
        <f t="shared" si="225"/>
        <v/>
      </c>
      <c r="AM1428" s="173"/>
      <c r="AN1428" s="173"/>
      <c r="AO1428" s="173"/>
      <c r="AP1428" s="173"/>
      <c r="AQ1428" s="173"/>
      <c r="AR1428" s="173"/>
      <c r="AS1428" s="173"/>
      <c r="AT1428" s="153"/>
      <c r="AU1428" s="154"/>
      <c r="AV1428" s="153"/>
      <c r="AW1428" s="177"/>
      <c r="AX1428" s="178"/>
      <c r="AY1428" s="179"/>
      <c r="AZ1428" s="179"/>
      <c r="BA1428" s="180"/>
      <c r="BB1428" s="180"/>
      <c r="BC1428" s="155"/>
      <c r="BE1428" s="156">
        <v>676</v>
      </c>
      <c r="BF1428" s="181">
        <f t="shared" si="229"/>
        <v>4.320000000000058</v>
      </c>
      <c r="BG1428" s="182">
        <f t="shared" si="230"/>
        <v>0.74226967726330173</v>
      </c>
      <c r="BH1428" s="183">
        <f t="shared" si="231"/>
        <v>7.6162475673946517E-4</v>
      </c>
      <c r="BI1428" s="184" t="str">
        <f t="shared" si="232"/>
        <v/>
      </c>
      <c r="BJ1428" s="184" t="str">
        <f t="shared" si="228"/>
        <v/>
      </c>
    </row>
    <row r="1429" spans="3:62" ht="20.100000000000001" customHeight="1" x14ac:dyDescent="0.25">
      <c r="C1429" s="12"/>
      <c r="E1429" s="141"/>
      <c r="F1429" s="141"/>
      <c r="P1429" s="156"/>
      <c r="R1429" s="174"/>
      <c r="S1429" s="174"/>
      <c r="W1429" s="175"/>
      <c r="X1429" s="173"/>
      <c r="AC1429" s="156">
        <v>700</v>
      </c>
      <c r="AD1429" s="150">
        <f t="shared" si="219"/>
        <v>-1.1999999999999997</v>
      </c>
      <c r="AE1429" s="174">
        <f t="shared" si="220"/>
        <v>0.19418605498321304</v>
      </c>
      <c r="AF1429" s="174">
        <f t="shared" si="221"/>
        <v>0.1150696702217083</v>
      </c>
      <c r="AG1429" s="150">
        <f t="shared" si="226"/>
        <v>0.19418605498321304</v>
      </c>
      <c r="AH1429" s="150" t="str">
        <f t="shared" si="227"/>
        <v/>
      </c>
      <c r="AI1429" s="150" t="str">
        <f t="shared" si="222"/>
        <v/>
      </c>
      <c r="AJ1429" s="173">
        <f t="shared" si="223"/>
        <v>0</v>
      </c>
      <c r="AK1429" s="173" t="str">
        <f t="shared" si="224"/>
        <v/>
      </c>
      <c r="AL1429" s="173" t="str">
        <f t="shared" si="225"/>
        <v/>
      </c>
      <c r="AM1429" s="173"/>
      <c r="AN1429" s="173"/>
      <c r="AO1429" s="173"/>
      <c r="AP1429" s="173"/>
      <c r="AQ1429" s="173"/>
      <c r="AR1429" s="173"/>
      <c r="AS1429" s="173"/>
      <c r="AT1429" s="153"/>
      <c r="AU1429" s="154"/>
      <c r="AV1429" s="153"/>
      <c r="AW1429" s="177"/>
      <c r="AX1429" s="178"/>
      <c r="AY1429" s="179"/>
      <c r="AZ1429" s="179"/>
      <c r="BA1429" s="180"/>
      <c r="BB1429" s="180"/>
      <c r="BC1429" s="155"/>
      <c r="BE1429" s="156">
        <v>677</v>
      </c>
      <c r="BF1429" s="181">
        <f t="shared" si="229"/>
        <v>4.3264000000000582</v>
      </c>
      <c r="BG1429" s="182">
        <f t="shared" si="230"/>
        <v>0.74150805250656227</v>
      </c>
      <c r="BH1429" s="183">
        <f t="shared" si="231"/>
        <v>7.6200431251971512E-4</v>
      </c>
      <c r="BI1429" s="184" t="str">
        <f t="shared" si="232"/>
        <v/>
      </c>
      <c r="BJ1429" s="184" t="str">
        <f t="shared" si="228"/>
        <v/>
      </c>
    </row>
    <row r="1430" spans="3:62" ht="20.100000000000001" customHeight="1" x14ac:dyDescent="0.25">
      <c r="C1430" s="12"/>
      <c r="E1430" s="141"/>
      <c r="F1430" s="141"/>
      <c r="P1430" s="156"/>
      <c r="R1430" s="174"/>
      <c r="S1430" s="174"/>
      <c r="W1430" s="175"/>
      <c r="X1430" s="173"/>
      <c r="AC1430" s="156">
        <v>701</v>
      </c>
      <c r="AD1430" s="150">
        <f t="shared" si="219"/>
        <v>-1.1959999999999997</v>
      </c>
      <c r="AE1430" s="174">
        <f t="shared" si="220"/>
        <v>0.19511882769715705</v>
      </c>
      <c r="AF1430" s="174">
        <f t="shared" si="221"/>
        <v>0.11584827953526546</v>
      </c>
      <c r="AG1430" s="150">
        <f t="shared" si="226"/>
        <v>0.19511882769715705</v>
      </c>
      <c r="AH1430" s="150" t="str">
        <f t="shared" si="227"/>
        <v/>
      </c>
      <c r="AI1430" s="150" t="str">
        <f t="shared" si="222"/>
        <v/>
      </c>
      <c r="AJ1430" s="173">
        <f t="shared" si="223"/>
        <v>0</v>
      </c>
      <c r="AK1430" s="173" t="str">
        <f t="shared" si="224"/>
        <v/>
      </c>
      <c r="AL1430" s="173" t="str">
        <f t="shared" si="225"/>
        <v/>
      </c>
      <c r="AM1430" s="173"/>
      <c r="AN1430" s="173"/>
      <c r="AO1430" s="173"/>
      <c r="AP1430" s="173"/>
      <c r="AQ1430" s="173"/>
      <c r="AR1430" s="173"/>
      <c r="AS1430" s="173"/>
      <c r="AT1430" s="153"/>
      <c r="AU1430" s="154"/>
      <c r="AV1430" s="153"/>
      <c r="AW1430" s="177"/>
      <c r="AX1430" s="178"/>
      <c r="AY1430" s="179"/>
      <c r="AZ1430" s="179"/>
      <c r="BA1430" s="180"/>
      <c r="BB1430" s="180"/>
      <c r="BC1430" s="155"/>
      <c r="BE1430" s="156">
        <v>678</v>
      </c>
      <c r="BF1430" s="181">
        <f t="shared" si="229"/>
        <v>4.3328000000000584</v>
      </c>
      <c r="BG1430" s="182">
        <f t="shared" si="230"/>
        <v>0.74074604819404255</v>
      </c>
      <c r="BH1430" s="183">
        <f t="shared" si="231"/>
        <v>7.6237989281169316E-4</v>
      </c>
      <c r="BI1430" s="184" t="str">
        <f t="shared" si="232"/>
        <v/>
      </c>
      <c r="BJ1430" s="184" t="str">
        <f t="shared" si="228"/>
        <v/>
      </c>
    </row>
    <row r="1431" spans="3:62" ht="20.100000000000001" customHeight="1" x14ac:dyDescent="0.25">
      <c r="C1431" s="12"/>
      <c r="E1431" s="141"/>
      <c r="F1431" s="141"/>
      <c r="P1431" s="156"/>
      <c r="R1431" s="174"/>
      <c r="S1431" s="174"/>
      <c r="W1431" s="175"/>
      <c r="X1431" s="173"/>
      <c r="AC1431" s="156">
        <v>702</v>
      </c>
      <c r="AD1431" s="150">
        <f t="shared" si="219"/>
        <v>-1.1919999999999997</v>
      </c>
      <c r="AE1431" s="174">
        <f t="shared" si="220"/>
        <v>0.19605294411262617</v>
      </c>
      <c r="AF1431" s="174">
        <f t="shared" si="221"/>
        <v>0.11663062263489543</v>
      </c>
      <c r="AG1431" s="150">
        <f t="shared" si="226"/>
        <v>0.19605294411262617</v>
      </c>
      <c r="AH1431" s="150" t="str">
        <f t="shared" si="227"/>
        <v/>
      </c>
      <c r="AI1431" s="150" t="str">
        <f t="shared" si="222"/>
        <v/>
      </c>
      <c r="AJ1431" s="173">
        <f t="shared" si="223"/>
        <v>0</v>
      </c>
      <c r="AK1431" s="173" t="str">
        <f t="shared" si="224"/>
        <v/>
      </c>
      <c r="AL1431" s="173" t="str">
        <f t="shared" si="225"/>
        <v/>
      </c>
      <c r="AM1431" s="173"/>
      <c r="AN1431" s="173"/>
      <c r="AO1431" s="173"/>
      <c r="AP1431" s="173"/>
      <c r="AQ1431" s="173"/>
      <c r="AR1431" s="173"/>
      <c r="AS1431" s="173"/>
      <c r="AT1431" s="153"/>
      <c r="AU1431" s="154"/>
      <c r="AV1431" s="153"/>
      <c r="AW1431" s="177"/>
      <c r="AX1431" s="178"/>
      <c r="AY1431" s="179"/>
      <c r="AZ1431" s="179"/>
      <c r="BA1431" s="180"/>
      <c r="BB1431" s="180"/>
      <c r="BC1431" s="155"/>
      <c r="BE1431" s="156">
        <v>679</v>
      </c>
      <c r="BF1431" s="181">
        <f t="shared" si="229"/>
        <v>4.3392000000000586</v>
      </c>
      <c r="BG1431" s="182">
        <f t="shared" si="230"/>
        <v>0.73998366830123086</v>
      </c>
      <c r="BH1431" s="183">
        <f t="shared" si="231"/>
        <v>7.6275150384230717E-4</v>
      </c>
      <c r="BI1431" s="184" t="str">
        <f t="shared" si="232"/>
        <v/>
      </c>
      <c r="BJ1431" s="184" t="str">
        <f t="shared" si="228"/>
        <v/>
      </c>
    </row>
    <row r="1432" spans="3:62" ht="20.100000000000001" customHeight="1" x14ac:dyDescent="0.25">
      <c r="C1432" s="12"/>
      <c r="E1432" s="141"/>
      <c r="F1432" s="141"/>
      <c r="P1432" s="156"/>
      <c r="R1432" s="174"/>
      <c r="S1432" s="174"/>
      <c r="W1432" s="175"/>
      <c r="X1432" s="173"/>
      <c r="AC1432" s="156">
        <v>703</v>
      </c>
      <c r="AD1432" s="150">
        <f t="shared" si="219"/>
        <v>-1.1879999999999997</v>
      </c>
      <c r="AE1432" s="174">
        <f t="shared" si="220"/>
        <v>0.19698838069945057</v>
      </c>
      <c r="AF1432" s="174">
        <f t="shared" si="221"/>
        <v>0.11741670484840276</v>
      </c>
      <c r="AG1432" s="150">
        <f t="shared" si="226"/>
        <v>0.19698838069945057</v>
      </c>
      <c r="AH1432" s="150" t="str">
        <f t="shared" si="227"/>
        <v/>
      </c>
      <c r="AI1432" s="150" t="str">
        <f t="shared" si="222"/>
        <v/>
      </c>
      <c r="AJ1432" s="173">
        <f t="shared" si="223"/>
        <v>0</v>
      </c>
      <c r="AK1432" s="173" t="str">
        <f t="shared" si="224"/>
        <v/>
      </c>
      <c r="AL1432" s="173" t="str">
        <f t="shared" si="225"/>
        <v/>
      </c>
      <c r="AM1432" s="173"/>
      <c r="AN1432" s="173"/>
      <c r="AO1432" s="173"/>
      <c r="AP1432" s="173"/>
      <c r="AQ1432" s="173"/>
      <c r="AR1432" s="173"/>
      <c r="AS1432" s="173"/>
      <c r="AT1432" s="153"/>
      <c r="AU1432" s="154"/>
      <c r="AV1432" s="153"/>
      <c r="AW1432" s="177"/>
      <c r="AX1432" s="178"/>
      <c r="AY1432" s="179"/>
      <c r="AZ1432" s="179"/>
      <c r="BA1432" s="180"/>
      <c r="BB1432" s="180"/>
      <c r="BC1432" s="155"/>
      <c r="BE1432" s="156">
        <v>680</v>
      </c>
      <c r="BF1432" s="181">
        <f t="shared" si="229"/>
        <v>4.3456000000000587</v>
      </c>
      <c r="BG1432" s="182">
        <f t="shared" si="230"/>
        <v>0.73922091679738855</v>
      </c>
      <c r="BH1432" s="183">
        <f t="shared" si="231"/>
        <v>7.6311915187077251E-4</v>
      </c>
      <c r="BI1432" s="184" t="str">
        <f t="shared" si="232"/>
        <v/>
      </c>
      <c r="BJ1432" s="184" t="str">
        <f t="shared" si="228"/>
        <v/>
      </c>
    </row>
    <row r="1433" spans="3:62" ht="20.100000000000001" customHeight="1" x14ac:dyDescent="0.25">
      <c r="C1433" s="12"/>
      <c r="E1433" s="141"/>
      <c r="F1433" s="141"/>
      <c r="P1433" s="156"/>
      <c r="R1433" s="174"/>
      <c r="S1433" s="174"/>
      <c r="W1433" s="175"/>
      <c r="X1433" s="173"/>
      <c r="AC1433" s="156">
        <v>704</v>
      </c>
      <c r="AD1433" s="150">
        <f t="shared" ref="AD1433:AD1496" si="233">AD$723+(AC1433*AD$726)</f>
        <v>-1.1840000000000002</v>
      </c>
      <c r="AE1433" s="174">
        <f t="shared" ref="AE1433:AE1496" si="234">_xlfn.NORM.DIST(AD1433,AD$720,AD$721,0)</f>
        <v>0.19792511375148211</v>
      </c>
      <c r="AF1433" s="174">
        <f t="shared" ref="AF1433:AF1496" si="235">_xlfn.NORM.DIST(AD1433,AD$720,AD$721,1)</f>
        <v>0.11820653140911903</v>
      </c>
      <c r="AG1433" s="150">
        <f t="shared" si="226"/>
        <v>0.19792511375148211</v>
      </c>
      <c r="AH1433" s="150" t="str">
        <f t="shared" si="227"/>
        <v/>
      </c>
      <c r="AI1433" s="150" t="str">
        <f t="shared" ref="AI1433:AI1496" si="236">IF(AE1433=MAX(AE$729:AE$2729),AE1433,"")</f>
        <v/>
      </c>
      <c r="AJ1433" s="173">
        <f t="shared" ref="AJ1433:AJ1496" si="237">_xlfn.NORM.DIST(AC1433,AH$721,AH$722,0)</f>
        <v>0</v>
      </c>
      <c r="AK1433" s="173" t="str">
        <f t="shared" ref="AK1433:AK1496" si="238">IF(AJ1433=MAX(AJ$729:AJ$2729),AE1433,"")</f>
        <v/>
      </c>
      <c r="AL1433" s="173" t="str">
        <f t="shared" ref="AL1433:AL1496" si="239">IF(AK1433=MIN(AK$729:AK$2729),AK1433,"")</f>
        <v/>
      </c>
      <c r="AM1433" s="173"/>
      <c r="AN1433" s="173"/>
      <c r="AO1433" s="173"/>
      <c r="AP1433" s="173"/>
      <c r="AQ1433" s="173"/>
      <c r="AR1433" s="173"/>
      <c r="AS1433" s="173"/>
      <c r="AT1433" s="153"/>
      <c r="AU1433" s="154"/>
      <c r="AV1433" s="153"/>
      <c r="AW1433" s="177"/>
      <c r="AX1433" s="178"/>
      <c r="AY1433" s="179"/>
      <c r="AZ1433" s="179"/>
      <c r="BA1433" s="180"/>
      <c r="BB1433" s="180"/>
      <c r="BC1433" s="155"/>
      <c r="BE1433" s="156">
        <v>681</v>
      </c>
      <c r="BF1433" s="181">
        <f t="shared" si="229"/>
        <v>4.3520000000000589</v>
      </c>
      <c r="BG1433" s="182">
        <f t="shared" si="230"/>
        <v>0.73845779764551778</v>
      </c>
      <c r="BH1433" s="183">
        <f t="shared" si="231"/>
        <v>7.6348284318650261E-4</v>
      </c>
      <c r="BI1433" s="184" t="str">
        <f t="shared" si="232"/>
        <v/>
      </c>
      <c r="BJ1433" s="184" t="str">
        <f t="shared" si="228"/>
        <v/>
      </c>
    </row>
    <row r="1434" spans="3:62" ht="20.100000000000001" customHeight="1" x14ac:dyDescent="0.25">
      <c r="C1434" s="12"/>
      <c r="E1434" s="141"/>
      <c r="F1434" s="141"/>
      <c r="P1434" s="156"/>
      <c r="R1434" s="174"/>
      <c r="S1434" s="174"/>
      <c r="W1434" s="175"/>
      <c r="X1434" s="173"/>
      <c r="AC1434" s="156">
        <v>705</v>
      </c>
      <c r="AD1434" s="150">
        <f t="shared" si="233"/>
        <v>-1.1800000000000002</v>
      </c>
      <c r="AE1434" s="174">
        <f t="shared" si="234"/>
        <v>0.19886311938727586</v>
      </c>
      <c r="AF1434" s="174">
        <f t="shared" si="235"/>
        <v>0.11900010745520065</v>
      </c>
      <c r="AG1434" s="150">
        <f t="shared" ref="AG1434:AG1497" si="240">IF(OR(AF1434&lt;$AH$725,AF1434&gt;$AH$726),AE1434,"")</f>
        <v>0.19886311938727586</v>
      </c>
      <c r="AH1434" s="150" t="str">
        <f t="shared" ref="AH1434:AH1497" si="241">IF(AND(AF1434&gt;$AH$725,AF1434&lt;$AH$726),AE1434,"")</f>
        <v/>
      </c>
      <c r="AI1434" s="150" t="str">
        <f t="shared" si="236"/>
        <v/>
      </c>
      <c r="AJ1434" s="173">
        <f t="shared" si="237"/>
        <v>0</v>
      </c>
      <c r="AK1434" s="173" t="str">
        <f t="shared" si="238"/>
        <v/>
      </c>
      <c r="AL1434" s="173" t="str">
        <f t="shared" si="239"/>
        <v/>
      </c>
      <c r="AM1434" s="173"/>
      <c r="AN1434" s="173"/>
      <c r="AO1434" s="173"/>
      <c r="AP1434" s="173"/>
      <c r="AQ1434" s="173"/>
      <c r="AR1434" s="173"/>
      <c r="AS1434" s="173"/>
      <c r="AT1434" s="153"/>
      <c r="AU1434" s="154"/>
      <c r="AV1434" s="153"/>
      <c r="AW1434" s="177"/>
      <c r="AX1434" s="178"/>
      <c r="AY1434" s="179"/>
      <c r="AZ1434" s="179"/>
      <c r="BA1434" s="180"/>
      <c r="BB1434" s="180"/>
      <c r="BC1434" s="155"/>
      <c r="BE1434" s="156">
        <v>682</v>
      </c>
      <c r="BF1434" s="181">
        <f t="shared" si="229"/>
        <v>4.3584000000000591</v>
      </c>
      <c r="BG1434" s="182">
        <f t="shared" si="230"/>
        <v>0.73769431480233127</v>
      </c>
      <c r="BH1434" s="183">
        <f t="shared" si="231"/>
        <v>7.6384258411177353E-4</v>
      </c>
      <c r="BI1434" s="184" t="str">
        <f t="shared" si="232"/>
        <v/>
      </c>
      <c r="BJ1434" s="184" t="str">
        <f t="shared" si="228"/>
        <v/>
      </c>
    </row>
    <row r="1435" spans="3:62" ht="20.100000000000001" customHeight="1" x14ac:dyDescent="0.25">
      <c r="C1435" s="12"/>
      <c r="E1435" s="141"/>
      <c r="F1435" s="141"/>
      <c r="P1435" s="156"/>
      <c r="R1435" s="174"/>
      <c r="S1435" s="174"/>
      <c r="W1435" s="175"/>
      <c r="X1435" s="173"/>
      <c r="AC1435" s="156">
        <v>706</v>
      </c>
      <c r="AD1435" s="150">
        <f t="shared" si="233"/>
        <v>-1.1760000000000002</v>
      </c>
      <c r="AE1435" s="174">
        <f t="shared" si="234"/>
        <v>0.19980237355078795</v>
      </c>
      <c r="AF1435" s="174">
        <f t="shared" si="235"/>
        <v>0.11979743802892859</v>
      </c>
      <c r="AG1435" s="150">
        <f t="shared" si="240"/>
        <v>0.19980237355078795</v>
      </c>
      <c r="AH1435" s="150" t="str">
        <f t="shared" si="241"/>
        <v/>
      </c>
      <c r="AI1435" s="150" t="str">
        <f t="shared" si="236"/>
        <v/>
      </c>
      <c r="AJ1435" s="173">
        <f t="shared" si="237"/>
        <v>0</v>
      </c>
      <c r="AK1435" s="173" t="str">
        <f t="shared" si="238"/>
        <v/>
      </c>
      <c r="AL1435" s="173" t="str">
        <f t="shared" si="239"/>
        <v/>
      </c>
      <c r="AM1435" s="173"/>
      <c r="AN1435" s="173"/>
      <c r="AO1435" s="173"/>
      <c r="AP1435" s="173"/>
      <c r="AQ1435" s="173"/>
      <c r="AR1435" s="173"/>
      <c r="AS1435" s="173"/>
      <c r="AT1435" s="153"/>
      <c r="AU1435" s="154"/>
      <c r="AV1435" s="153"/>
      <c r="AW1435" s="177"/>
      <c r="AX1435" s="178"/>
      <c r="AY1435" s="179"/>
      <c r="AZ1435" s="179"/>
      <c r="BA1435" s="180"/>
      <c r="BB1435" s="180"/>
      <c r="BC1435" s="155"/>
      <c r="BE1435" s="156">
        <v>683</v>
      </c>
      <c r="BF1435" s="181">
        <f t="shared" si="229"/>
        <v>4.3648000000000593</v>
      </c>
      <c r="BG1435" s="182">
        <f t="shared" si="230"/>
        <v>0.7369304722182195</v>
      </c>
      <c r="BH1435" s="183">
        <f t="shared" si="231"/>
        <v>7.6419838099839321E-4</v>
      </c>
      <c r="BI1435" s="184" t="str">
        <f t="shared" si="232"/>
        <v/>
      </c>
      <c r="BJ1435" s="184" t="str">
        <f t="shared" si="228"/>
        <v/>
      </c>
    </row>
    <row r="1436" spans="3:62" ht="20.100000000000001" customHeight="1" x14ac:dyDescent="0.25">
      <c r="C1436" s="12"/>
      <c r="E1436" s="141"/>
      <c r="F1436" s="141"/>
      <c r="P1436" s="156"/>
      <c r="R1436" s="174"/>
      <c r="S1436" s="174"/>
      <c r="W1436" s="175"/>
      <c r="X1436" s="173"/>
      <c r="AC1436" s="156">
        <v>707</v>
      </c>
      <c r="AD1436" s="150">
        <f t="shared" si="233"/>
        <v>-1.1720000000000002</v>
      </c>
      <c r="AE1436" s="174">
        <f t="shared" si="234"/>
        <v>0.20074285201209172</v>
      </c>
      <c r="AF1436" s="174">
        <f t="shared" si="235"/>
        <v>0.12059852807601174</v>
      </c>
      <c r="AG1436" s="150">
        <f t="shared" si="240"/>
        <v>0.20074285201209172</v>
      </c>
      <c r="AH1436" s="150" t="str">
        <f t="shared" si="241"/>
        <v/>
      </c>
      <c r="AI1436" s="150" t="str">
        <f t="shared" si="236"/>
        <v/>
      </c>
      <c r="AJ1436" s="173">
        <f t="shared" si="237"/>
        <v>0</v>
      </c>
      <c r="AK1436" s="173" t="str">
        <f t="shared" si="238"/>
        <v/>
      </c>
      <c r="AL1436" s="173" t="str">
        <f t="shared" si="239"/>
        <v/>
      </c>
      <c r="AM1436" s="173"/>
      <c r="AN1436" s="173"/>
      <c r="AO1436" s="173"/>
      <c r="AP1436" s="173"/>
      <c r="AQ1436" s="173"/>
      <c r="AR1436" s="173"/>
      <c r="AS1436" s="173"/>
      <c r="AT1436" s="153"/>
      <c r="AU1436" s="154"/>
      <c r="AV1436" s="153"/>
      <c r="AW1436" s="177"/>
      <c r="AX1436" s="178"/>
      <c r="AY1436" s="179"/>
      <c r="AZ1436" s="179"/>
      <c r="BA1436" s="180"/>
      <c r="BB1436" s="180"/>
      <c r="BC1436" s="155"/>
      <c r="BE1436" s="156">
        <v>684</v>
      </c>
      <c r="BF1436" s="181">
        <f t="shared" si="229"/>
        <v>4.3712000000000595</v>
      </c>
      <c r="BG1436" s="182">
        <f t="shared" si="230"/>
        <v>0.73616627383722111</v>
      </c>
      <c r="BH1436" s="183">
        <f t="shared" si="231"/>
        <v>7.6455024022881179E-4</v>
      </c>
      <c r="BI1436" s="184" t="str">
        <f t="shared" si="232"/>
        <v/>
      </c>
      <c r="BJ1436" s="184" t="str">
        <f t="shared" si="228"/>
        <v/>
      </c>
    </row>
    <row r="1437" spans="3:62" ht="20.100000000000001" customHeight="1" x14ac:dyDescent="0.25">
      <c r="C1437" s="12"/>
      <c r="E1437" s="141"/>
      <c r="F1437" s="141"/>
      <c r="P1437" s="156"/>
      <c r="R1437" s="174"/>
      <c r="S1437" s="174"/>
      <c r="W1437" s="175"/>
      <c r="X1437" s="173"/>
      <c r="AC1437" s="156">
        <v>708</v>
      </c>
      <c r="AD1437" s="150">
        <f t="shared" si="233"/>
        <v>-1.1680000000000001</v>
      </c>
      <c r="AE1437" s="174">
        <f t="shared" si="234"/>
        <v>0.20168453036811068</v>
      </c>
      <c r="AF1437" s="174">
        <f t="shared" si="235"/>
        <v>0.12140338244489259</v>
      </c>
      <c r="AG1437" s="150">
        <f t="shared" si="240"/>
        <v>0.20168453036811068</v>
      </c>
      <c r="AH1437" s="150" t="str">
        <f t="shared" si="241"/>
        <v/>
      </c>
      <c r="AI1437" s="150" t="str">
        <f t="shared" si="236"/>
        <v/>
      </c>
      <c r="AJ1437" s="173">
        <f t="shared" si="237"/>
        <v>0</v>
      </c>
      <c r="AK1437" s="173" t="str">
        <f t="shared" si="238"/>
        <v/>
      </c>
      <c r="AL1437" s="173" t="str">
        <f t="shared" si="239"/>
        <v/>
      </c>
      <c r="AM1437" s="173"/>
      <c r="AN1437" s="173"/>
      <c r="AO1437" s="173"/>
      <c r="AP1437" s="173"/>
      <c r="AQ1437" s="173"/>
      <c r="AR1437" s="173"/>
      <c r="AS1437" s="173"/>
      <c r="AT1437" s="153"/>
      <c r="AU1437" s="154"/>
      <c r="AV1437" s="153"/>
      <c r="AW1437" s="177"/>
      <c r="AX1437" s="178"/>
      <c r="AY1437" s="179"/>
      <c r="AZ1437" s="179"/>
      <c r="BA1437" s="180"/>
      <c r="BB1437" s="180"/>
      <c r="BC1437" s="155"/>
      <c r="BE1437" s="156">
        <v>685</v>
      </c>
      <c r="BF1437" s="181">
        <f t="shared" si="229"/>
        <v>4.3776000000000597</v>
      </c>
      <c r="BG1437" s="182">
        <f t="shared" si="230"/>
        <v>0.7354017235969923</v>
      </c>
      <c r="BH1437" s="183">
        <f t="shared" si="231"/>
        <v>7.6489816821612155E-4</v>
      </c>
      <c r="BI1437" s="184" t="str">
        <f t="shared" si="232"/>
        <v/>
      </c>
      <c r="BJ1437" s="184" t="str">
        <f t="shared" si="228"/>
        <v/>
      </c>
    </row>
    <row r="1438" spans="3:62" ht="20.100000000000001" customHeight="1" x14ac:dyDescent="0.25">
      <c r="C1438" s="12"/>
      <c r="E1438" s="141"/>
      <c r="F1438" s="141"/>
      <c r="P1438" s="156"/>
      <c r="R1438" s="174"/>
      <c r="S1438" s="174"/>
      <c r="W1438" s="175"/>
      <c r="X1438" s="173"/>
      <c r="AC1438" s="156">
        <v>709</v>
      </c>
      <c r="AD1438" s="150">
        <f t="shared" si="233"/>
        <v>-1.1640000000000001</v>
      </c>
      <c r="AE1438" s="174">
        <f t="shared" si="234"/>
        <v>0.20262738404336905</v>
      </c>
      <c r="AF1438" s="174">
        <f t="shared" si="235"/>
        <v>0.12221200588605655</v>
      </c>
      <c r="AG1438" s="150">
        <f t="shared" si="240"/>
        <v>0.20262738404336905</v>
      </c>
      <c r="AH1438" s="150" t="str">
        <f t="shared" si="241"/>
        <v/>
      </c>
      <c r="AI1438" s="150" t="str">
        <f t="shared" si="236"/>
        <v/>
      </c>
      <c r="AJ1438" s="173">
        <f t="shared" si="237"/>
        <v>0</v>
      </c>
      <c r="AK1438" s="173" t="str">
        <f t="shared" si="238"/>
        <v/>
      </c>
      <c r="AL1438" s="173" t="str">
        <f t="shared" si="239"/>
        <v/>
      </c>
      <c r="AM1438" s="173"/>
      <c r="AN1438" s="173"/>
      <c r="AO1438" s="173"/>
      <c r="AP1438" s="173"/>
      <c r="AQ1438" s="173"/>
      <c r="AR1438" s="173"/>
      <c r="AS1438" s="173"/>
      <c r="AT1438" s="153"/>
      <c r="AU1438" s="154"/>
      <c r="AV1438" s="153"/>
      <c r="AW1438" s="177"/>
      <c r="AX1438" s="178"/>
      <c r="AY1438" s="179"/>
      <c r="AZ1438" s="179"/>
      <c r="BA1438" s="180"/>
      <c r="BB1438" s="180"/>
      <c r="BC1438" s="155"/>
      <c r="BE1438" s="156">
        <v>686</v>
      </c>
      <c r="BF1438" s="181">
        <f t="shared" si="229"/>
        <v>4.3840000000000598</v>
      </c>
      <c r="BG1438" s="182">
        <f t="shared" si="230"/>
        <v>0.73463682542877617</v>
      </c>
      <c r="BH1438" s="183">
        <f t="shared" si="231"/>
        <v>7.6524217140316875E-4</v>
      </c>
      <c r="BI1438" s="184" t="str">
        <f t="shared" si="232"/>
        <v/>
      </c>
      <c r="BJ1438" s="184" t="str">
        <f t="shared" si="228"/>
        <v/>
      </c>
    </row>
    <row r="1439" spans="3:62" ht="20.100000000000001" customHeight="1" x14ac:dyDescent="0.25">
      <c r="C1439" s="12"/>
      <c r="E1439" s="141"/>
      <c r="F1439" s="141"/>
      <c r="P1439" s="156"/>
      <c r="R1439" s="174"/>
      <c r="S1439" s="174"/>
      <c r="W1439" s="175"/>
      <c r="X1439" s="173"/>
      <c r="AC1439" s="156">
        <v>710</v>
      </c>
      <c r="AD1439" s="150">
        <f t="shared" si="233"/>
        <v>-1.1600000000000001</v>
      </c>
      <c r="AE1439" s="174">
        <f t="shared" si="234"/>
        <v>0.20357138829075938</v>
      </c>
      <c r="AF1439" s="174">
        <f t="shared" si="235"/>
        <v>0.12302440305134332</v>
      </c>
      <c r="AG1439" s="150">
        <f t="shared" si="240"/>
        <v>0.20357138829075938</v>
      </c>
      <c r="AH1439" s="150" t="str">
        <f t="shared" si="241"/>
        <v/>
      </c>
      <c r="AI1439" s="150" t="str">
        <f t="shared" si="236"/>
        <v/>
      </c>
      <c r="AJ1439" s="173">
        <f t="shared" si="237"/>
        <v>0</v>
      </c>
      <c r="AK1439" s="173" t="str">
        <f t="shared" si="238"/>
        <v/>
      </c>
      <c r="AL1439" s="173" t="str">
        <f t="shared" si="239"/>
        <v/>
      </c>
      <c r="AM1439" s="173"/>
      <c r="AN1439" s="173"/>
      <c r="AO1439" s="173"/>
      <c r="AP1439" s="173"/>
      <c r="AQ1439" s="173"/>
      <c r="AR1439" s="173"/>
      <c r="AS1439" s="173"/>
      <c r="AT1439" s="153"/>
      <c r="AU1439" s="154"/>
      <c r="AV1439" s="153"/>
      <c r="AW1439" s="177"/>
      <c r="AX1439" s="178"/>
      <c r="AY1439" s="179"/>
      <c r="AZ1439" s="179"/>
      <c r="BA1439" s="180"/>
      <c r="BB1439" s="180"/>
      <c r="BC1439" s="155"/>
      <c r="BE1439" s="156">
        <v>687</v>
      </c>
      <c r="BF1439" s="181">
        <f t="shared" si="229"/>
        <v>4.39040000000006</v>
      </c>
      <c r="BG1439" s="182">
        <f t="shared" si="230"/>
        <v>0.73387158325737301</v>
      </c>
      <c r="BH1439" s="183">
        <f t="shared" si="231"/>
        <v>7.6558225626210952E-4</v>
      </c>
      <c r="BI1439" s="184" t="str">
        <f t="shared" si="232"/>
        <v/>
      </c>
      <c r="BJ1439" s="184" t="str">
        <f t="shared" si="228"/>
        <v/>
      </c>
    </row>
    <row r="1440" spans="3:62" ht="20.100000000000001" customHeight="1" x14ac:dyDescent="0.25">
      <c r="C1440" s="12"/>
      <c r="E1440" s="141"/>
      <c r="F1440" s="141"/>
      <c r="P1440" s="156"/>
      <c r="R1440" s="174"/>
      <c r="S1440" s="174"/>
      <c r="W1440" s="175"/>
      <c r="X1440" s="173"/>
      <c r="AC1440" s="156">
        <v>711</v>
      </c>
      <c r="AD1440" s="150">
        <f t="shared" si="233"/>
        <v>-1.1560000000000001</v>
      </c>
      <c r="AE1440" s="174">
        <f t="shared" si="234"/>
        <v>0.20451651819232791</v>
      </c>
      <c r="AF1440" s="174">
        <f t="shared" si="235"/>
        <v>0.12384057849326242</v>
      </c>
      <c r="AG1440" s="150">
        <f t="shared" si="240"/>
        <v>0.20451651819232791</v>
      </c>
      <c r="AH1440" s="150" t="str">
        <f t="shared" si="241"/>
        <v/>
      </c>
      <c r="AI1440" s="150" t="str">
        <f t="shared" si="236"/>
        <v/>
      </c>
      <c r="AJ1440" s="173">
        <f t="shared" si="237"/>
        <v>0</v>
      </c>
      <c r="AK1440" s="173" t="str">
        <f t="shared" si="238"/>
        <v/>
      </c>
      <c r="AL1440" s="173" t="str">
        <f t="shared" si="239"/>
        <v/>
      </c>
      <c r="AM1440" s="173"/>
      <c r="AN1440" s="173"/>
      <c r="AO1440" s="173"/>
      <c r="AP1440" s="173"/>
      <c r="AQ1440" s="173"/>
      <c r="AR1440" s="173"/>
      <c r="AS1440" s="173"/>
      <c r="AT1440" s="153"/>
      <c r="AU1440" s="154"/>
      <c r="AV1440" s="153"/>
      <c r="AW1440" s="177"/>
      <c r="AX1440" s="178"/>
      <c r="AY1440" s="179"/>
      <c r="AZ1440" s="179"/>
      <c r="BA1440" s="180"/>
      <c r="BB1440" s="180"/>
      <c r="BC1440" s="155"/>
      <c r="BE1440" s="156">
        <v>688</v>
      </c>
      <c r="BF1440" s="181">
        <f t="shared" si="229"/>
        <v>4.3968000000000602</v>
      </c>
      <c r="BG1440" s="182">
        <f t="shared" si="230"/>
        <v>0.7331060010011109</v>
      </c>
      <c r="BH1440" s="183">
        <f t="shared" si="231"/>
        <v>7.6591842929529808E-4</v>
      </c>
      <c r="BI1440" s="184" t="str">
        <f t="shared" si="232"/>
        <v/>
      </c>
      <c r="BJ1440" s="184" t="str">
        <f t="shared" si="228"/>
        <v/>
      </c>
    </row>
    <row r="1441" spans="3:62" ht="20.100000000000001" customHeight="1" x14ac:dyDescent="0.25">
      <c r="C1441" s="12"/>
      <c r="E1441" s="141"/>
      <c r="F1441" s="141"/>
      <c r="P1441" s="156"/>
      <c r="R1441" s="174"/>
      <c r="S1441" s="174"/>
      <c r="W1441" s="175"/>
      <c r="X1441" s="173"/>
      <c r="AC1441" s="156">
        <v>712</v>
      </c>
      <c r="AD1441" s="150">
        <f t="shared" si="233"/>
        <v>-1.1520000000000001</v>
      </c>
      <c r="AE1441" s="174">
        <f t="shared" si="234"/>
        <v>0.20546274866007688</v>
      </c>
      <c r="AF1441" s="174">
        <f t="shared" si="235"/>
        <v>0.12466053666431107</v>
      </c>
      <c r="AG1441" s="150">
        <f t="shared" si="240"/>
        <v>0.20546274866007688</v>
      </c>
      <c r="AH1441" s="150" t="str">
        <f t="shared" si="241"/>
        <v/>
      </c>
      <c r="AI1441" s="150" t="str">
        <f t="shared" si="236"/>
        <v/>
      </c>
      <c r="AJ1441" s="173">
        <f t="shared" si="237"/>
        <v>0</v>
      </c>
      <c r="AK1441" s="173" t="str">
        <f t="shared" si="238"/>
        <v/>
      </c>
      <c r="AL1441" s="173" t="str">
        <f t="shared" si="239"/>
        <v/>
      </c>
      <c r="AM1441" s="173"/>
      <c r="AN1441" s="173"/>
      <c r="AO1441" s="173"/>
      <c r="AP1441" s="173"/>
      <c r="AQ1441" s="173"/>
      <c r="AR1441" s="173"/>
      <c r="AS1441" s="173"/>
      <c r="AT1441" s="153"/>
      <c r="AU1441" s="154"/>
      <c r="AV1441" s="153"/>
      <c r="AW1441" s="177"/>
      <c r="AX1441" s="178"/>
      <c r="AY1441" s="179"/>
      <c r="AZ1441" s="179"/>
      <c r="BA1441" s="180"/>
      <c r="BB1441" s="180"/>
      <c r="BC1441" s="155"/>
      <c r="BE1441" s="156">
        <v>689</v>
      </c>
      <c r="BF1441" s="181">
        <f t="shared" si="229"/>
        <v>4.4032000000000604</v>
      </c>
      <c r="BG1441" s="182">
        <f t="shared" si="230"/>
        <v>0.7323400825718156</v>
      </c>
      <c r="BH1441" s="183">
        <f t="shared" si="231"/>
        <v>7.6625069703362136E-4</v>
      </c>
      <c r="BI1441" s="184" t="str">
        <f t="shared" si="232"/>
        <v/>
      </c>
      <c r="BJ1441" s="184" t="str">
        <f t="shared" si="228"/>
        <v/>
      </c>
    </row>
    <row r="1442" spans="3:62" ht="20.100000000000001" customHeight="1" x14ac:dyDescent="0.25">
      <c r="C1442" s="12"/>
      <c r="E1442" s="141"/>
      <c r="F1442" s="141"/>
      <c r="P1442" s="156"/>
      <c r="R1442" s="174"/>
      <c r="S1442" s="174"/>
      <c r="W1442" s="175"/>
      <c r="X1442" s="173"/>
      <c r="AC1442" s="156">
        <v>713</v>
      </c>
      <c r="AD1442" s="150">
        <f t="shared" si="233"/>
        <v>-1.1480000000000001</v>
      </c>
      <c r="AE1442" s="174">
        <f t="shared" si="234"/>
        <v>0.20641005443678437</v>
      </c>
      <c r="AF1442" s="174">
        <f t="shared" si="235"/>
        <v>0.12548428191629576</v>
      </c>
      <c r="AG1442" s="150">
        <f t="shared" si="240"/>
        <v>0.20641005443678437</v>
      </c>
      <c r="AH1442" s="150" t="str">
        <f t="shared" si="241"/>
        <v/>
      </c>
      <c r="AI1442" s="150" t="str">
        <f t="shared" si="236"/>
        <v/>
      </c>
      <c r="AJ1442" s="173">
        <f t="shared" si="237"/>
        <v>0</v>
      </c>
      <c r="AK1442" s="173" t="str">
        <f t="shared" si="238"/>
        <v/>
      </c>
      <c r="AL1442" s="173" t="str">
        <f t="shared" si="239"/>
        <v/>
      </c>
      <c r="AM1442" s="173"/>
      <c r="AN1442" s="173"/>
      <c r="AO1442" s="173"/>
      <c r="AP1442" s="173"/>
      <c r="AQ1442" s="173"/>
      <c r="AR1442" s="173"/>
      <c r="AS1442" s="173"/>
      <c r="AT1442" s="153"/>
      <c r="AU1442" s="154"/>
      <c r="AV1442" s="153"/>
      <c r="AW1442" s="177"/>
      <c r="AX1442" s="178"/>
      <c r="AY1442" s="179"/>
      <c r="AZ1442" s="179"/>
      <c r="BA1442" s="180"/>
      <c r="BB1442" s="180"/>
      <c r="BC1442" s="155"/>
      <c r="BE1442" s="156">
        <v>690</v>
      </c>
      <c r="BF1442" s="181">
        <f t="shared" si="229"/>
        <v>4.4096000000000606</v>
      </c>
      <c r="BG1442" s="182">
        <f t="shared" si="230"/>
        <v>0.73157383187478198</v>
      </c>
      <c r="BH1442" s="183">
        <f t="shared" si="231"/>
        <v>7.6657906603605497E-4</v>
      </c>
      <c r="BI1442" s="184" t="str">
        <f t="shared" si="232"/>
        <v/>
      </c>
      <c r="BJ1442" s="184" t="str">
        <f t="shared" si="228"/>
        <v/>
      </c>
    </row>
    <row r="1443" spans="3:62" ht="20.100000000000001" customHeight="1" x14ac:dyDescent="0.25">
      <c r="C1443" s="12"/>
      <c r="E1443" s="141"/>
      <c r="F1443" s="141"/>
      <c r="P1443" s="156"/>
      <c r="R1443" s="174"/>
      <c r="S1443" s="174"/>
      <c r="W1443" s="175"/>
      <c r="X1443" s="173"/>
      <c r="AC1443" s="156">
        <v>714</v>
      </c>
      <c r="AD1443" s="150">
        <f t="shared" si="233"/>
        <v>-1.1440000000000001</v>
      </c>
      <c r="AE1443" s="174">
        <f t="shared" si="234"/>
        <v>0.20735841009684183</v>
      </c>
      <c r="AF1443" s="174">
        <f t="shared" si="235"/>
        <v>0.12631181849965725</v>
      </c>
      <c r="AG1443" s="150">
        <f t="shared" si="240"/>
        <v>0.20735841009684183</v>
      </c>
      <c r="AH1443" s="150" t="str">
        <f t="shared" si="241"/>
        <v/>
      </c>
      <c r="AI1443" s="150" t="str">
        <f t="shared" si="236"/>
        <v/>
      </c>
      <c r="AJ1443" s="173">
        <f t="shared" si="237"/>
        <v>0</v>
      </c>
      <c r="AK1443" s="173" t="str">
        <f t="shared" si="238"/>
        <v/>
      </c>
      <c r="AL1443" s="173" t="str">
        <f t="shared" si="239"/>
        <v/>
      </c>
      <c r="AM1443" s="173"/>
      <c r="AN1443" s="173"/>
      <c r="AO1443" s="173"/>
      <c r="AP1443" s="173"/>
      <c r="AQ1443" s="173"/>
      <c r="AR1443" s="173"/>
      <c r="AS1443" s="173"/>
      <c r="AT1443" s="153"/>
      <c r="AU1443" s="154"/>
      <c r="AV1443" s="153"/>
      <c r="AW1443" s="177"/>
      <c r="AX1443" s="178"/>
      <c r="AY1443" s="179"/>
      <c r="AZ1443" s="179"/>
      <c r="BA1443" s="180"/>
      <c r="BB1443" s="180"/>
      <c r="BC1443" s="155"/>
      <c r="BE1443" s="156">
        <v>691</v>
      </c>
      <c r="BF1443" s="181">
        <f t="shared" si="229"/>
        <v>4.4160000000000608</v>
      </c>
      <c r="BG1443" s="182">
        <f t="shared" si="230"/>
        <v>0.73080725280874592</v>
      </c>
      <c r="BH1443" s="183">
        <f t="shared" si="231"/>
        <v>7.6690354289243867E-4</v>
      </c>
      <c r="BI1443" s="184" t="str">
        <f t="shared" si="232"/>
        <v/>
      </c>
      <c r="BJ1443" s="184" t="str">
        <f t="shared" si="228"/>
        <v/>
      </c>
    </row>
    <row r="1444" spans="3:62" ht="20.100000000000001" customHeight="1" x14ac:dyDescent="0.25">
      <c r="C1444" s="12"/>
      <c r="E1444" s="141"/>
      <c r="F1444" s="141"/>
      <c r="P1444" s="156"/>
      <c r="R1444" s="174"/>
      <c r="S1444" s="174"/>
      <c r="W1444" s="175"/>
      <c r="X1444" s="173"/>
      <c r="AC1444" s="156">
        <v>715</v>
      </c>
      <c r="AD1444" s="150">
        <f t="shared" si="233"/>
        <v>-1.1400000000000001</v>
      </c>
      <c r="AE1444" s="174">
        <f t="shared" si="234"/>
        <v>0.20830779004710831</v>
      </c>
      <c r="AF1444" s="174">
        <f t="shared" si="235"/>
        <v>0.12714315056279821</v>
      </c>
      <c r="AG1444" s="150">
        <f t="shared" si="240"/>
        <v>0.20830779004710831</v>
      </c>
      <c r="AH1444" s="150" t="str">
        <f t="shared" si="241"/>
        <v/>
      </c>
      <c r="AI1444" s="150" t="str">
        <f t="shared" si="236"/>
        <v/>
      </c>
      <c r="AJ1444" s="173">
        <f t="shared" si="237"/>
        <v>0</v>
      </c>
      <c r="AK1444" s="173" t="str">
        <f t="shared" si="238"/>
        <v/>
      </c>
      <c r="AL1444" s="173" t="str">
        <f t="shared" si="239"/>
        <v/>
      </c>
      <c r="AM1444" s="173"/>
      <c r="AN1444" s="173"/>
      <c r="AO1444" s="173"/>
      <c r="AP1444" s="173"/>
      <c r="AQ1444" s="173"/>
      <c r="AR1444" s="173"/>
      <c r="AS1444" s="173"/>
      <c r="AT1444" s="153"/>
      <c r="AU1444" s="154"/>
      <c r="AV1444" s="153"/>
      <c r="AW1444" s="177"/>
      <c r="AX1444" s="178"/>
      <c r="AY1444" s="179"/>
      <c r="AZ1444" s="179"/>
      <c r="BA1444" s="180"/>
      <c r="BB1444" s="180"/>
      <c r="BC1444" s="155"/>
      <c r="BE1444" s="156">
        <v>692</v>
      </c>
      <c r="BF1444" s="181">
        <f t="shared" si="229"/>
        <v>4.4224000000000609</v>
      </c>
      <c r="BG1444" s="182">
        <f t="shared" si="230"/>
        <v>0.73004034926585348</v>
      </c>
      <c r="BH1444" s="183">
        <f t="shared" si="231"/>
        <v>7.6722413421792535E-4</v>
      </c>
      <c r="BI1444" s="184" t="str">
        <f t="shared" si="232"/>
        <v/>
      </c>
      <c r="BJ1444" s="184" t="str">
        <f t="shared" si="228"/>
        <v/>
      </c>
    </row>
    <row r="1445" spans="3:62" ht="20.100000000000001" customHeight="1" x14ac:dyDescent="0.25">
      <c r="C1445" s="12"/>
      <c r="E1445" s="141"/>
      <c r="F1445" s="141"/>
      <c r="P1445" s="156"/>
      <c r="R1445" s="174"/>
      <c r="S1445" s="174"/>
      <c r="W1445" s="175"/>
      <c r="X1445" s="173"/>
      <c r="AC1445" s="156">
        <v>716</v>
      </c>
      <c r="AD1445" s="150">
        <f t="shared" si="233"/>
        <v>-1.1360000000000001</v>
      </c>
      <c r="AE1445" s="174">
        <f t="shared" si="234"/>
        <v>0.20925816852778276</v>
      </c>
      <c r="AF1445" s="174">
        <f t="shared" si="235"/>
        <v>0.12797828215141535</v>
      </c>
      <c r="AG1445" s="150">
        <f t="shared" si="240"/>
        <v>0.20925816852778276</v>
      </c>
      <c r="AH1445" s="150" t="str">
        <f t="shared" si="241"/>
        <v/>
      </c>
      <c r="AI1445" s="150" t="str">
        <f t="shared" si="236"/>
        <v/>
      </c>
      <c r="AJ1445" s="173">
        <f t="shared" si="237"/>
        <v>0</v>
      </c>
      <c r="AK1445" s="173" t="str">
        <f t="shared" si="238"/>
        <v/>
      </c>
      <c r="AL1445" s="173" t="str">
        <f t="shared" si="239"/>
        <v/>
      </c>
      <c r="AM1445" s="173"/>
      <c r="AN1445" s="173"/>
      <c r="AO1445" s="173"/>
      <c r="AP1445" s="173"/>
      <c r="AQ1445" s="173"/>
      <c r="AR1445" s="173"/>
      <c r="AS1445" s="173"/>
      <c r="AT1445" s="153"/>
      <c r="AU1445" s="154"/>
      <c r="AV1445" s="153"/>
      <c r="AW1445" s="177"/>
      <c r="AX1445" s="178"/>
      <c r="AY1445" s="179"/>
      <c r="AZ1445" s="179"/>
      <c r="BA1445" s="180"/>
      <c r="BB1445" s="180"/>
      <c r="BC1445" s="155"/>
      <c r="BE1445" s="156">
        <v>693</v>
      </c>
      <c r="BF1445" s="181">
        <f t="shared" si="229"/>
        <v>4.4288000000000611</v>
      </c>
      <c r="BG1445" s="182">
        <f t="shared" si="230"/>
        <v>0.72927312513163556</v>
      </c>
      <c r="BH1445" s="183">
        <f t="shared" si="231"/>
        <v>7.6754084665808797E-4</v>
      </c>
      <c r="BI1445" s="184" t="str">
        <f t="shared" si="232"/>
        <v/>
      </c>
      <c r="BJ1445" s="184" t="str">
        <f t="shared" si="228"/>
        <v/>
      </c>
    </row>
    <row r="1446" spans="3:62" ht="20.100000000000001" customHeight="1" x14ac:dyDescent="0.25">
      <c r="C1446" s="12"/>
      <c r="E1446" s="141"/>
      <c r="F1446" s="141"/>
      <c r="P1446" s="156"/>
      <c r="R1446" s="174"/>
      <c r="S1446" s="174"/>
      <c r="W1446" s="175"/>
      <c r="X1446" s="173"/>
      <c r="AC1446" s="156">
        <v>717</v>
      </c>
      <c r="AD1446" s="150">
        <f t="shared" si="233"/>
        <v>-1.1320000000000001</v>
      </c>
      <c r="AE1446" s="174">
        <f t="shared" si="234"/>
        <v>0.21020951961329309</v>
      </c>
      <c r="AF1446" s="174">
        <f t="shared" si="235"/>
        <v>0.12881721720783423</v>
      </c>
      <c r="AG1446" s="150">
        <f t="shared" si="240"/>
        <v>0.21020951961329309</v>
      </c>
      <c r="AH1446" s="150" t="str">
        <f t="shared" si="241"/>
        <v/>
      </c>
      <c r="AI1446" s="150" t="str">
        <f t="shared" si="236"/>
        <v/>
      </c>
      <c r="AJ1446" s="173">
        <f t="shared" si="237"/>
        <v>0</v>
      </c>
      <c r="AK1446" s="173" t="str">
        <f t="shared" si="238"/>
        <v/>
      </c>
      <c r="AL1446" s="173" t="str">
        <f t="shared" si="239"/>
        <v/>
      </c>
      <c r="AM1446" s="173"/>
      <c r="AN1446" s="173"/>
      <c r="AO1446" s="173"/>
      <c r="AP1446" s="173"/>
      <c r="AQ1446" s="173"/>
      <c r="AR1446" s="173"/>
      <c r="AS1446" s="173"/>
      <c r="AT1446" s="153"/>
      <c r="AU1446" s="154"/>
      <c r="AV1446" s="153"/>
      <c r="AW1446" s="177"/>
      <c r="AX1446" s="178"/>
      <c r="AY1446" s="179"/>
      <c r="AZ1446" s="179"/>
      <c r="BA1446" s="180"/>
      <c r="BB1446" s="180"/>
      <c r="BC1446" s="155"/>
      <c r="BE1446" s="156">
        <v>694</v>
      </c>
      <c r="BF1446" s="181">
        <f t="shared" si="229"/>
        <v>4.4352000000000613</v>
      </c>
      <c r="BG1446" s="182">
        <f t="shared" si="230"/>
        <v>0.72850558428497747</v>
      </c>
      <c r="BH1446" s="183">
        <f t="shared" si="231"/>
        <v>7.6785368688470079E-4</v>
      </c>
      <c r="BI1446" s="184" t="str">
        <f t="shared" si="232"/>
        <v/>
      </c>
      <c r="BJ1446" s="184" t="str">
        <f t="shared" si="228"/>
        <v/>
      </c>
    </row>
    <row r="1447" spans="3:62" ht="20.100000000000001" customHeight="1" x14ac:dyDescent="0.25">
      <c r="C1447" s="12"/>
      <c r="E1447" s="141"/>
      <c r="F1447" s="141"/>
      <c r="P1447" s="156"/>
      <c r="R1447" s="174"/>
      <c r="S1447" s="174"/>
      <c r="W1447" s="175"/>
      <c r="X1447" s="173"/>
      <c r="AC1447" s="156">
        <v>718</v>
      </c>
      <c r="AD1447" s="150">
        <f t="shared" si="233"/>
        <v>-1.1280000000000001</v>
      </c>
      <c r="AE1447" s="174">
        <f t="shared" si="234"/>
        <v>0.21116181721320312</v>
      </c>
      <c r="AF1447" s="174">
        <f t="shared" si="235"/>
        <v>0.12965995957034815</v>
      </c>
      <c r="AG1447" s="150">
        <f t="shared" si="240"/>
        <v>0.21116181721320312</v>
      </c>
      <c r="AH1447" s="150" t="str">
        <f t="shared" si="241"/>
        <v/>
      </c>
      <c r="AI1447" s="150" t="str">
        <f t="shared" si="236"/>
        <v/>
      </c>
      <c r="AJ1447" s="173">
        <f t="shared" si="237"/>
        <v>0</v>
      </c>
      <c r="AK1447" s="173" t="str">
        <f t="shared" si="238"/>
        <v/>
      </c>
      <c r="AL1447" s="173" t="str">
        <f t="shared" si="239"/>
        <v/>
      </c>
      <c r="AM1447" s="173"/>
      <c r="AN1447" s="173"/>
      <c r="AO1447" s="173"/>
      <c r="AP1447" s="173"/>
      <c r="AQ1447" s="173"/>
      <c r="AR1447" s="173"/>
      <c r="AS1447" s="173"/>
      <c r="AT1447" s="153"/>
      <c r="AU1447" s="154"/>
      <c r="AV1447" s="153"/>
      <c r="AW1447" s="177"/>
      <c r="AX1447" s="178"/>
      <c r="AY1447" s="179"/>
      <c r="AZ1447" s="179"/>
      <c r="BA1447" s="180"/>
      <c r="BB1447" s="180"/>
      <c r="BC1447" s="155"/>
      <c r="BE1447" s="156">
        <v>695</v>
      </c>
      <c r="BF1447" s="181">
        <f t="shared" si="229"/>
        <v>4.4416000000000615</v>
      </c>
      <c r="BG1447" s="182">
        <f t="shared" si="230"/>
        <v>0.72773773059809277</v>
      </c>
      <c r="BH1447" s="183">
        <f t="shared" si="231"/>
        <v>7.6816266159807078E-4</v>
      </c>
      <c r="BI1447" s="184" t="str">
        <f t="shared" si="232"/>
        <v/>
      </c>
      <c r="BJ1447" s="184" t="str">
        <f t="shared" si="228"/>
        <v/>
      </c>
    </row>
    <row r="1448" spans="3:62" ht="20.100000000000001" customHeight="1" x14ac:dyDescent="0.25">
      <c r="C1448" s="12"/>
      <c r="E1448" s="141"/>
      <c r="F1448" s="141"/>
      <c r="P1448" s="156"/>
      <c r="R1448" s="174"/>
      <c r="S1448" s="174"/>
      <c r="W1448" s="175"/>
      <c r="X1448" s="173"/>
      <c r="AC1448" s="156">
        <v>719</v>
      </c>
      <c r="AD1448" s="150">
        <f t="shared" si="233"/>
        <v>-1.1240000000000001</v>
      </c>
      <c r="AE1448" s="174">
        <f t="shared" si="234"/>
        <v>0.21211503507313645</v>
      </c>
      <c r="AF1448" s="174">
        <f t="shared" si="235"/>
        <v>0.13050651297256047</v>
      </c>
      <c r="AG1448" s="150">
        <f t="shared" si="240"/>
        <v>0.21211503507313645</v>
      </c>
      <c r="AH1448" s="150" t="str">
        <f t="shared" si="241"/>
        <v/>
      </c>
      <c r="AI1448" s="150" t="str">
        <f t="shared" si="236"/>
        <v/>
      </c>
      <c r="AJ1448" s="173">
        <f t="shared" si="237"/>
        <v>0</v>
      </c>
      <c r="AK1448" s="173" t="str">
        <f t="shared" si="238"/>
        <v/>
      </c>
      <c r="AL1448" s="173" t="str">
        <f t="shared" si="239"/>
        <v/>
      </c>
      <c r="AM1448" s="173"/>
      <c r="AN1448" s="173"/>
      <c r="AO1448" s="173"/>
      <c r="AP1448" s="173"/>
      <c r="AQ1448" s="173"/>
      <c r="AR1448" s="173"/>
      <c r="AS1448" s="173"/>
      <c r="AT1448" s="153"/>
      <c r="AU1448" s="154"/>
      <c r="AV1448" s="153"/>
      <c r="AW1448" s="177"/>
      <c r="AX1448" s="178"/>
      <c r="AY1448" s="179"/>
      <c r="AZ1448" s="179"/>
      <c r="BA1448" s="180"/>
      <c r="BB1448" s="180"/>
      <c r="BC1448" s="155"/>
      <c r="BE1448" s="156">
        <v>696</v>
      </c>
      <c r="BF1448" s="181">
        <f t="shared" si="229"/>
        <v>4.4480000000000617</v>
      </c>
      <c r="BG1448" s="182">
        <f t="shared" si="230"/>
        <v>0.7269695679364947</v>
      </c>
      <c r="BH1448" s="183">
        <f t="shared" si="231"/>
        <v>7.6846777752481721E-4</v>
      </c>
      <c r="BI1448" s="184" t="str">
        <f t="shared" si="232"/>
        <v/>
      </c>
      <c r="BJ1448" s="184" t="str">
        <f t="shared" si="228"/>
        <v/>
      </c>
    </row>
    <row r="1449" spans="3:62" ht="20.100000000000001" customHeight="1" x14ac:dyDescent="0.25">
      <c r="C1449" s="12"/>
      <c r="E1449" s="141"/>
      <c r="F1449" s="141"/>
      <c r="P1449" s="156"/>
      <c r="R1449" s="174"/>
      <c r="S1449" s="174"/>
      <c r="W1449" s="175"/>
      <c r="X1449" s="173"/>
      <c r="AC1449" s="156">
        <v>720</v>
      </c>
      <c r="AD1449" s="150">
        <f t="shared" si="233"/>
        <v>-1.1200000000000001</v>
      </c>
      <c r="AE1449" s="174">
        <f t="shared" si="234"/>
        <v>0.21306914677571784</v>
      </c>
      <c r="AF1449" s="174">
        <f t="shared" si="235"/>
        <v>0.13135688104273069</v>
      </c>
      <c r="AG1449" s="150">
        <f t="shared" si="240"/>
        <v>0.21306914677571784</v>
      </c>
      <c r="AH1449" s="150" t="str">
        <f t="shared" si="241"/>
        <v/>
      </c>
      <c r="AI1449" s="150" t="str">
        <f t="shared" si="236"/>
        <v/>
      </c>
      <c r="AJ1449" s="173">
        <f t="shared" si="237"/>
        <v>0</v>
      </c>
      <c r="AK1449" s="173" t="str">
        <f t="shared" si="238"/>
        <v/>
      </c>
      <c r="AL1449" s="173" t="str">
        <f t="shared" si="239"/>
        <v/>
      </c>
      <c r="AM1449" s="173"/>
      <c r="AN1449" s="173"/>
      <c r="AO1449" s="173"/>
      <c r="AP1449" s="173"/>
      <c r="AQ1449" s="173"/>
      <c r="AR1449" s="173"/>
      <c r="AS1449" s="173"/>
      <c r="AT1449" s="153"/>
      <c r="AU1449" s="154"/>
      <c r="AV1449" s="153"/>
      <c r="AW1449" s="177"/>
      <c r="AX1449" s="178"/>
      <c r="AY1449" s="179"/>
      <c r="AZ1449" s="179"/>
      <c r="BA1449" s="180"/>
      <c r="BB1449" s="180"/>
      <c r="BC1449" s="155"/>
      <c r="BE1449" s="156">
        <v>697</v>
      </c>
      <c r="BF1449" s="181">
        <f t="shared" si="229"/>
        <v>4.4544000000000619</v>
      </c>
      <c r="BG1449" s="182">
        <f t="shared" si="230"/>
        <v>0.72620110015896988</v>
      </c>
      <c r="BH1449" s="183">
        <f t="shared" si="231"/>
        <v>7.6876904141909286E-4</v>
      </c>
      <c r="BI1449" s="184" t="str">
        <f t="shared" si="232"/>
        <v/>
      </c>
      <c r="BJ1449" s="184" t="str">
        <f t="shared" si="228"/>
        <v/>
      </c>
    </row>
    <row r="1450" spans="3:62" ht="20.100000000000001" customHeight="1" x14ac:dyDescent="0.25">
      <c r="C1450" s="12"/>
      <c r="E1450" s="141"/>
      <c r="F1450" s="141"/>
      <c r="P1450" s="156"/>
      <c r="R1450" s="174"/>
      <c r="S1450" s="174"/>
      <c r="W1450" s="175"/>
      <c r="X1450" s="173"/>
      <c r="AC1450" s="156">
        <v>721</v>
      </c>
      <c r="AD1450" s="150">
        <f t="shared" si="233"/>
        <v>-1.1160000000000001</v>
      </c>
      <c r="AE1450" s="174">
        <f t="shared" si="234"/>
        <v>0.2140241257415321</v>
      </c>
      <c r="AF1450" s="174">
        <f t="shared" si="235"/>
        <v>0.1322110673031244</v>
      </c>
      <c r="AG1450" s="150">
        <f t="shared" si="240"/>
        <v>0.2140241257415321</v>
      </c>
      <c r="AH1450" s="150" t="str">
        <f t="shared" si="241"/>
        <v/>
      </c>
      <c r="AI1450" s="150" t="str">
        <f t="shared" si="236"/>
        <v/>
      </c>
      <c r="AJ1450" s="173">
        <f t="shared" si="237"/>
        <v>0</v>
      </c>
      <c r="AK1450" s="173" t="str">
        <f t="shared" si="238"/>
        <v/>
      </c>
      <c r="AL1450" s="173" t="str">
        <f t="shared" si="239"/>
        <v/>
      </c>
      <c r="AM1450" s="173"/>
      <c r="AN1450" s="173"/>
      <c r="AO1450" s="173"/>
      <c r="AP1450" s="173"/>
      <c r="AQ1450" s="173"/>
      <c r="AR1450" s="173"/>
      <c r="AS1450" s="173"/>
      <c r="AT1450" s="153"/>
      <c r="AU1450" s="154"/>
      <c r="AV1450" s="153"/>
      <c r="AW1450" s="177"/>
      <c r="AX1450" s="178"/>
      <c r="AY1450" s="179"/>
      <c r="AZ1450" s="179"/>
      <c r="BA1450" s="180"/>
      <c r="BB1450" s="180"/>
      <c r="BC1450" s="155"/>
      <c r="BE1450" s="156">
        <v>698</v>
      </c>
      <c r="BF1450" s="181">
        <f t="shared" si="229"/>
        <v>4.460800000000062</v>
      </c>
      <c r="BG1450" s="182">
        <f t="shared" si="230"/>
        <v>0.72543233111755079</v>
      </c>
      <c r="BH1450" s="183">
        <f t="shared" si="231"/>
        <v>7.6906646006136281E-4</v>
      </c>
      <c r="BI1450" s="184" t="str">
        <f t="shared" si="232"/>
        <v/>
      </c>
      <c r="BJ1450" s="184" t="str">
        <f t="shared" si="228"/>
        <v/>
      </c>
    </row>
    <row r="1451" spans="3:62" ht="20.100000000000001" customHeight="1" x14ac:dyDescent="0.25">
      <c r="C1451" s="12"/>
      <c r="E1451" s="141"/>
      <c r="F1451" s="141"/>
      <c r="P1451" s="156"/>
      <c r="R1451" s="174"/>
      <c r="S1451" s="174"/>
      <c r="W1451" s="175"/>
      <c r="X1451" s="173"/>
      <c r="AC1451" s="156">
        <v>722</v>
      </c>
      <c r="AD1451" s="150">
        <f t="shared" si="233"/>
        <v>-1.1120000000000001</v>
      </c>
      <c r="AE1451" s="174">
        <f t="shared" si="234"/>
        <v>0.21497994523009986</v>
      </c>
      <c r="AF1451" s="174">
        <f t="shared" si="235"/>
        <v>0.13306907516936706</v>
      </c>
      <c r="AG1451" s="150">
        <f t="shared" si="240"/>
        <v>0.21497994523009986</v>
      </c>
      <c r="AH1451" s="150" t="str">
        <f t="shared" si="241"/>
        <v/>
      </c>
      <c r="AI1451" s="150" t="str">
        <f t="shared" si="236"/>
        <v/>
      </c>
      <c r="AJ1451" s="173">
        <f t="shared" si="237"/>
        <v>0</v>
      </c>
      <c r="AK1451" s="173" t="str">
        <f t="shared" si="238"/>
        <v/>
      </c>
      <c r="AL1451" s="173" t="str">
        <f t="shared" si="239"/>
        <v/>
      </c>
      <c r="AM1451" s="173"/>
      <c r="AN1451" s="173"/>
      <c r="AO1451" s="173"/>
      <c r="AP1451" s="173"/>
      <c r="AQ1451" s="173"/>
      <c r="AR1451" s="173"/>
      <c r="AS1451" s="173"/>
      <c r="AT1451" s="153"/>
      <c r="AU1451" s="154"/>
      <c r="AV1451" s="153"/>
      <c r="AW1451" s="177"/>
      <c r="AX1451" s="178"/>
      <c r="AY1451" s="179"/>
      <c r="AZ1451" s="179"/>
      <c r="BA1451" s="180"/>
      <c r="BB1451" s="180"/>
      <c r="BC1451" s="155"/>
      <c r="BE1451" s="156">
        <v>699</v>
      </c>
      <c r="BF1451" s="181">
        <f t="shared" si="229"/>
        <v>4.4672000000000622</v>
      </c>
      <c r="BG1451" s="182">
        <f t="shared" si="230"/>
        <v>0.72466326465748943</v>
      </c>
      <c r="BH1451" s="183">
        <f t="shared" si="231"/>
        <v>7.6936004025829341E-4</v>
      </c>
      <c r="BI1451" s="184" t="str">
        <f t="shared" si="232"/>
        <v/>
      </c>
      <c r="BJ1451" s="184" t="str">
        <f t="shared" si="228"/>
        <v/>
      </c>
    </row>
    <row r="1452" spans="3:62" ht="20.100000000000001" customHeight="1" x14ac:dyDescent="0.25">
      <c r="C1452" s="12"/>
      <c r="E1452" s="141"/>
      <c r="F1452" s="141"/>
      <c r="P1452" s="156"/>
      <c r="R1452" s="174"/>
      <c r="S1452" s="174"/>
      <c r="W1452" s="175"/>
      <c r="X1452" s="173"/>
      <c r="AC1452" s="156">
        <v>723</v>
      </c>
      <c r="AD1452" s="150">
        <f t="shared" si="233"/>
        <v>-1.1080000000000001</v>
      </c>
      <c r="AE1452" s="174">
        <f t="shared" si="234"/>
        <v>0.21593657834087107</v>
      </c>
      <c r="AF1452" s="174">
        <f t="shared" si="235"/>
        <v>0.13393090794980184</v>
      </c>
      <c r="AG1452" s="150">
        <f t="shared" si="240"/>
        <v>0.21593657834087107</v>
      </c>
      <c r="AH1452" s="150" t="str">
        <f t="shared" si="241"/>
        <v/>
      </c>
      <c r="AI1452" s="150" t="str">
        <f t="shared" si="236"/>
        <v/>
      </c>
      <c r="AJ1452" s="173">
        <f t="shared" si="237"/>
        <v>0</v>
      </c>
      <c r="AK1452" s="173" t="str">
        <f t="shared" si="238"/>
        <v/>
      </c>
      <c r="AL1452" s="173" t="str">
        <f t="shared" si="239"/>
        <v/>
      </c>
      <c r="AM1452" s="173"/>
      <c r="AN1452" s="173"/>
      <c r="AO1452" s="173"/>
      <c r="AP1452" s="173"/>
      <c r="AQ1452" s="173"/>
      <c r="AR1452" s="173"/>
      <c r="AS1452" s="173"/>
      <c r="AT1452" s="153"/>
      <c r="AU1452" s="154"/>
      <c r="AV1452" s="153"/>
      <c r="AW1452" s="177"/>
      <c r="AX1452" s="178"/>
      <c r="AY1452" s="179"/>
      <c r="AZ1452" s="179"/>
      <c r="BA1452" s="180"/>
      <c r="BB1452" s="180"/>
      <c r="BC1452" s="155"/>
      <c r="BE1452" s="156">
        <v>700</v>
      </c>
      <c r="BF1452" s="181">
        <f t="shared" si="229"/>
        <v>4.4736000000000624</v>
      </c>
      <c r="BG1452" s="182">
        <f t="shared" si="230"/>
        <v>0.72389390461723113</v>
      </c>
      <c r="BH1452" s="183">
        <f t="shared" si="231"/>
        <v>7.6964978884330737E-4</v>
      </c>
      <c r="BI1452" s="184" t="str">
        <f t="shared" si="232"/>
        <v/>
      </c>
      <c r="BJ1452" s="184" t="str">
        <f t="shared" si="228"/>
        <v/>
      </c>
    </row>
    <row r="1453" spans="3:62" ht="20.100000000000001" customHeight="1" x14ac:dyDescent="0.25">
      <c r="C1453" s="12"/>
      <c r="E1453" s="141"/>
      <c r="F1453" s="141"/>
      <c r="P1453" s="156"/>
      <c r="R1453" s="174"/>
      <c r="S1453" s="174"/>
      <c r="W1453" s="175"/>
      <c r="X1453" s="173"/>
      <c r="AC1453" s="156">
        <v>724</v>
      </c>
      <c r="AD1453" s="150">
        <f t="shared" si="233"/>
        <v>-1.1040000000000001</v>
      </c>
      <c r="AE1453" s="174">
        <f t="shared" si="234"/>
        <v>0.21689399801423551</v>
      </c>
      <c r="AF1453" s="174">
        <f t="shared" si="235"/>
        <v>0.13479656884485117</v>
      </c>
      <c r="AG1453" s="150">
        <f t="shared" si="240"/>
        <v>0.21689399801423551</v>
      </c>
      <c r="AH1453" s="150" t="str">
        <f t="shared" si="241"/>
        <v/>
      </c>
      <c r="AI1453" s="150" t="str">
        <f t="shared" si="236"/>
        <v/>
      </c>
      <c r="AJ1453" s="173">
        <f t="shared" si="237"/>
        <v>0</v>
      </c>
      <c r="AK1453" s="173" t="str">
        <f t="shared" si="238"/>
        <v/>
      </c>
      <c r="AL1453" s="173" t="str">
        <f t="shared" si="239"/>
        <v/>
      </c>
      <c r="AM1453" s="173"/>
      <c r="AN1453" s="173"/>
      <c r="AO1453" s="173"/>
      <c r="AP1453" s="173"/>
      <c r="AQ1453" s="173"/>
      <c r="AR1453" s="173"/>
      <c r="AS1453" s="173"/>
      <c r="AT1453" s="153"/>
      <c r="AU1453" s="154"/>
      <c r="AV1453" s="153"/>
      <c r="AW1453" s="177"/>
      <c r="AX1453" s="178"/>
      <c r="AY1453" s="179"/>
      <c r="AZ1453" s="179"/>
      <c r="BA1453" s="180"/>
      <c r="BB1453" s="180"/>
      <c r="BC1453" s="155"/>
      <c r="BE1453" s="156">
        <v>701</v>
      </c>
      <c r="BF1453" s="181">
        <f t="shared" si="229"/>
        <v>4.4800000000000626</v>
      </c>
      <c r="BG1453" s="182">
        <f t="shared" si="230"/>
        <v>0.72312425482838782</v>
      </c>
      <c r="BH1453" s="183">
        <f t="shared" si="231"/>
        <v>7.6993571267536254E-4</v>
      </c>
      <c r="BI1453" s="184" t="str">
        <f t="shared" si="232"/>
        <v/>
      </c>
      <c r="BJ1453" s="184" t="str">
        <f t="shared" si="228"/>
        <v/>
      </c>
    </row>
    <row r="1454" spans="3:62" ht="20.100000000000001" customHeight="1" x14ac:dyDescent="0.25">
      <c r="C1454" s="12"/>
      <c r="E1454" s="141"/>
      <c r="F1454" s="141"/>
      <c r="P1454" s="156"/>
      <c r="R1454" s="174"/>
      <c r="S1454" s="174"/>
      <c r="W1454" s="175"/>
      <c r="X1454" s="173"/>
      <c r="AC1454" s="156">
        <v>725</v>
      </c>
      <c r="AD1454" s="150">
        <f t="shared" si="233"/>
        <v>-1.1000000000000001</v>
      </c>
      <c r="AE1454" s="174">
        <f t="shared" si="234"/>
        <v>0.21785217703255053</v>
      </c>
      <c r="AF1454" s="174">
        <f t="shared" si="235"/>
        <v>0.13566606094638264</v>
      </c>
      <c r="AG1454" s="150">
        <f t="shared" si="240"/>
        <v>0.21785217703255053</v>
      </c>
      <c r="AH1454" s="150" t="str">
        <f t="shared" si="241"/>
        <v/>
      </c>
      <c r="AI1454" s="150" t="str">
        <f t="shared" si="236"/>
        <v/>
      </c>
      <c r="AJ1454" s="173">
        <f t="shared" si="237"/>
        <v>0</v>
      </c>
      <c r="AK1454" s="173" t="str">
        <f t="shared" si="238"/>
        <v/>
      </c>
      <c r="AL1454" s="173" t="str">
        <f t="shared" si="239"/>
        <v/>
      </c>
      <c r="AM1454" s="173"/>
      <c r="AN1454" s="173"/>
      <c r="AO1454" s="173"/>
      <c r="AP1454" s="173"/>
      <c r="AQ1454" s="173"/>
      <c r="AR1454" s="173"/>
      <c r="AS1454" s="173"/>
      <c r="AT1454" s="153"/>
      <c r="AU1454" s="154"/>
      <c r="AV1454" s="153"/>
      <c r="AW1454" s="177"/>
      <c r="AX1454" s="178"/>
      <c r="AY1454" s="179"/>
      <c r="AZ1454" s="179"/>
      <c r="BA1454" s="180"/>
      <c r="BB1454" s="180"/>
      <c r="BC1454" s="155"/>
      <c r="BE1454" s="156">
        <v>702</v>
      </c>
      <c r="BF1454" s="181">
        <f t="shared" si="229"/>
        <v>4.4864000000000628</v>
      </c>
      <c r="BG1454" s="182">
        <f t="shared" si="230"/>
        <v>0.72235431911571246</v>
      </c>
      <c r="BH1454" s="183">
        <f t="shared" si="231"/>
        <v>7.7021781863884087E-4</v>
      </c>
      <c r="BI1454" s="184" t="str">
        <f t="shared" si="232"/>
        <v/>
      </c>
      <c r="BJ1454" s="184" t="str">
        <f t="shared" si="228"/>
        <v/>
      </c>
    </row>
    <row r="1455" spans="3:62" ht="20.100000000000001" customHeight="1" x14ac:dyDescent="0.25">
      <c r="C1455" s="12"/>
      <c r="E1455" s="141"/>
      <c r="F1455" s="141"/>
      <c r="P1455" s="156"/>
      <c r="R1455" s="174"/>
      <c r="S1455" s="174"/>
      <c r="W1455" s="175"/>
      <c r="X1455" s="173"/>
      <c r="AC1455" s="156">
        <v>726</v>
      </c>
      <c r="AD1455" s="150">
        <f t="shared" si="233"/>
        <v>-1.0960000000000001</v>
      </c>
      <c r="AE1455" s="174">
        <f t="shared" si="234"/>
        <v>0.21881108802118646</v>
      </c>
      <c r="AF1455" s="174">
        <f t="shared" si="235"/>
        <v>0.1365393872370789</v>
      </c>
      <c r="AG1455" s="150">
        <f t="shared" si="240"/>
        <v>0.21881108802118646</v>
      </c>
      <c r="AH1455" s="150" t="str">
        <f t="shared" si="241"/>
        <v/>
      </c>
      <c r="AI1455" s="150" t="str">
        <f t="shared" si="236"/>
        <v/>
      </c>
      <c r="AJ1455" s="173">
        <f t="shared" si="237"/>
        <v>0</v>
      </c>
      <c r="AK1455" s="173" t="str">
        <f t="shared" si="238"/>
        <v/>
      </c>
      <c r="AL1455" s="173" t="str">
        <f t="shared" si="239"/>
        <v/>
      </c>
      <c r="AM1455" s="173"/>
      <c r="AN1455" s="173"/>
      <c r="AO1455" s="173"/>
      <c r="AP1455" s="173"/>
      <c r="AQ1455" s="173"/>
      <c r="AR1455" s="173"/>
      <c r="AS1455" s="173"/>
      <c r="AT1455" s="153"/>
      <c r="AU1455" s="154"/>
      <c r="AV1455" s="153"/>
      <c r="AW1455" s="177"/>
      <c r="AX1455" s="178"/>
      <c r="AY1455" s="179"/>
      <c r="AZ1455" s="179"/>
      <c r="BA1455" s="180"/>
      <c r="BB1455" s="180"/>
      <c r="BC1455" s="155"/>
      <c r="BE1455" s="156">
        <v>703</v>
      </c>
      <c r="BF1455" s="181">
        <f t="shared" si="229"/>
        <v>4.492800000000063</v>
      </c>
      <c r="BG1455" s="182">
        <f t="shared" si="230"/>
        <v>0.72158410129707362</v>
      </c>
      <c r="BH1455" s="183">
        <f t="shared" si="231"/>
        <v>7.7049611364332637E-4</v>
      </c>
      <c r="BI1455" s="184" t="str">
        <f t="shared" si="232"/>
        <v/>
      </c>
      <c r="BJ1455" s="184" t="str">
        <f t="shared" si="228"/>
        <v/>
      </c>
    </row>
    <row r="1456" spans="3:62" ht="20.100000000000001" customHeight="1" x14ac:dyDescent="0.25">
      <c r="C1456" s="12"/>
      <c r="E1456" s="141"/>
      <c r="F1456" s="141"/>
      <c r="P1456" s="156"/>
      <c r="R1456" s="174"/>
      <c r="S1456" s="174"/>
      <c r="W1456" s="175"/>
      <c r="X1456" s="173"/>
      <c r="AC1456" s="156">
        <v>727</v>
      </c>
      <c r="AD1456" s="150">
        <f t="shared" si="233"/>
        <v>-1.0920000000000001</v>
      </c>
      <c r="AE1456" s="174">
        <f t="shared" si="234"/>
        <v>0.2197707034495886</v>
      </c>
      <c r="AF1456" s="174">
        <f t="shared" si="235"/>
        <v>0.13741655058981206</v>
      </c>
      <c r="AG1456" s="150">
        <f t="shared" si="240"/>
        <v>0.2197707034495886</v>
      </c>
      <c r="AH1456" s="150" t="str">
        <f t="shared" si="241"/>
        <v/>
      </c>
      <c r="AI1456" s="150" t="str">
        <f t="shared" si="236"/>
        <v/>
      </c>
      <c r="AJ1456" s="173">
        <f t="shared" si="237"/>
        <v>0</v>
      </c>
      <c r="AK1456" s="173" t="str">
        <f t="shared" si="238"/>
        <v/>
      </c>
      <c r="AL1456" s="173" t="str">
        <f t="shared" si="239"/>
        <v/>
      </c>
      <c r="AM1456" s="173"/>
      <c r="AN1456" s="173"/>
      <c r="AO1456" s="173"/>
      <c r="AP1456" s="173"/>
      <c r="AQ1456" s="173"/>
      <c r="AR1456" s="173"/>
      <c r="AS1456" s="173"/>
      <c r="AT1456" s="153"/>
      <c r="AU1456" s="154"/>
      <c r="AV1456" s="153"/>
      <c r="AW1456" s="177"/>
      <c r="AX1456" s="178"/>
      <c r="AY1456" s="179"/>
      <c r="AZ1456" s="179"/>
      <c r="BA1456" s="180"/>
      <c r="BB1456" s="180"/>
      <c r="BC1456" s="155"/>
      <c r="BE1456" s="156">
        <v>704</v>
      </c>
      <c r="BF1456" s="181">
        <f t="shared" si="229"/>
        <v>4.4992000000000631</v>
      </c>
      <c r="BG1456" s="182">
        <f t="shared" si="230"/>
        <v>0.72081360518343029</v>
      </c>
      <c r="BH1456" s="183">
        <f t="shared" si="231"/>
        <v>7.7077060462427127E-4</v>
      </c>
      <c r="BI1456" s="184" t="str">
        <f t="shared" si="232"/>
        <v/>
      </c>
      <c r="BJ1456" s="184" t="str">
        <f t="shared" si="228"/>
        <v/>
      </c>
    </row>
    <row r="1457" spans="3:62" ht="20.100000000000001" customHeight="1" x14ac:dyDescent="0.25">
      <c r="C1457" s="12"/>
      <c r="E1457" s="141"/>
      <c r="F1457" s="141"/>
      <c r="P1457" s="156"/>
      <c r="R1457" s="174"/>
      <c r="S1457" s="174"/>
      <c r="W1457" s="175"/>
      <c r="X1457" s="173"/>
      <c r="AC1457" s="156">
        <v>728</v>
      </c>
      <c r="AD1457" s="150">
        <f t="shared" si="233"/>
        <v>-1.0880000000000001</v>
      </c>
      <c r="AE1457" s="174">
        <f t="shared" si="234"/>
        <v>0.22073099563235687</v>
      </c>
      <c r="AF1457" s="174">
        <f t="shared" si="235"/>
        <v>0.1382975537670216</v>
      </c>
      <c r="AG1457" s="150">
        <f t="shared" si="240"/>
        <v>0.22073099563235687</v>
      </c>
      <c r="AH1457" s="150" t="str">
        <f t="shared" si="241"/>
        <v/>
      </c>
      <c r="AI1457" s="150" t="str">
        <f t="shared" si="236"/>
        <v/>
      </c>
      <c r="AJ1457" s="173">
        <f t="shared" si="237"/>
        <v>0</v>
      </c>
      <c r="AK1457" s="173" t="str">
        <f t="shared" si="238"/>
        <v/>
      </c>
      <c r="AL1457" s="173" t="str">
        <f t="shared" si="239"/>
        <v/>
      </c>
      <c r="AM1457" s="173"/>
      <c r="AN1457" s="173"/>
      <c r="AO1457" s="173"/>
      <c r="AP1457" s="173"/>
      <c r="AQ1457" s="173"/>
      <c r="AR1457" s="173"/>
      <c r="AS1457" s="173"/>
      <c r="AT1457" s="153"/>
      <c r="AU1457" s="154"/>
      <c r="AV1457" s="153"/>
      <c r="AW1457" s="177"/>
      <c r="AX1457" s="178"/>
      <c r="AY1457" s="179"/>
      <c r="AZ1457" s="179"/>
      <c r="BA1457" s="180"/>
      <c r="BB1457" s="180"/>
      <c r="BC1457" s="155"/>
      <c r="BE1457" s="156">
        <v>705</v>
      </c>
      <c r="BF1457" s="181">
        <f t="shared" si="229"/>
        <v>4.5056000000000633</v>
      </c>
      <c r="BG1457" s="182">
        <f t="shared" si="230"/>
        <v>0.72004283457880602</v>
      </c>
      <c r="BH1457" s="183">
        <f t="shared" si="231"/>
        <v>7.7104129854055348E-4</v>
      </c>
      <c r="BI1457" s="184" t="str">
        <f t="shared" si="232"/>
        <v/>
      </c>
      <c r="BJ1457" s="184" t="str">
        <f t="shared" ref="BJ1457:BJ1520" si="242">IF($BG1457&lt;(1-$BC$765),$BH1457,"")</f>
        <v/>
      </c>
    </row>
    <row r="1458" spans="3:62" ht="20.100000000000001" customHeight="1" x14ac:dyDescent="0.25">
      <c r="C1458" s="12"/>
      <c r="E1458" s="141"/>
      <c r="F1458" s="141"/>
      <c r="P1458" s="156"/>
      <c r="R1458" s="174"/>
      <c r="S1458" s="174"/>
      <c r="W1458" s="175"/>
      <c r="X1458" s="173"/>
      <c r="AC1458" s="156">
        <v>729</v>
      </c>
      <c r="AD1458" s="150">
        <f t="shared" si="233"/>
        <v>-1.0840000000000001</v>
      </c>
      <c r="AE1458" s="174">
        <f t="shared" si="234"/>
        <v>0.22169193673034238</v>
      </c>
      <c r="AF1458" s="174">
        <f t="shared" si="235"/>
        <v>0.139182399420098</v>
      </c>
      <c r="AG1458" s="150">
        <f t="shared" si="240"/>
        <v>0.22169193673034238</v>
      </c>
      <c r="AH1458" s="150" t="str">
        <f t="shared" si="241"/>
        <v/>
      </c>
      <c r="AI1458" s="150" t="str">
        <f t="shared" si="236"/>
        <v/>
      </c>
      <c r="AJ1458" s="173">
        <f t="shared" si="237"/>
        <v>0</v>
      </c>
      <c r="AK1458" s="173" t="str">
        <f t="shared" si="238"/>
        <v/>
      </c>
      <c r="AL1458" s="173" t="str">
        <f t="shared" si="239"/>
        <v/>
      </c>
      <c r="AM1458" s="173"/>
      <c r="AN1458" s="173"/>
      <c r="AO1458" s="173"/>
      <c r="AP1458" s="173"/>
      <c r="AQ1458" s="173"/>
      <c r="AR1458" s="173"/>
      <c r="AS1458" s="173"/>
      <c r="AT1458" s="153"/>
      <c r="AU1458" s="154"/>
      <c r="AV1458" s="153"/>
      <c r="AW1458" s="177"/>
      <c r="AX1458" s="178"/>
      <c r="AY1458" s="179"/>
      <c r="AZ1458" s="179"/>
      <c r="BA1458" s="180"/>
      <c r="BB1458" s="180"/>
      <c r="BC1458" s="155"/>
      <c r="BE1458" s="156">
        <v>706</v>
      </c>
      <c r="BF1458" s="181">
        <f t="shared" ref="BF1458:BF1521" si="243">BF1457+$BI$750</f>
        <v>4.5120000000000635</v>
      </c>
      <c r="BG1458" s="182">
        <f t="shared" ref="BG1458:BG1521" si="244">_xlfn.CHISQ.DIST.RT(BF1458,7)</f>
        <v>0.71927179328026547</v>
      </c>
      <c r="BH1458" s="183">
        <f t="shared" ref="BH1458:BH1521" si="245">BG1458-BG1459</f>
        <v>7.7130820237747422E-4</v>
      </c>
      <c r="BI1458" s="184" t="str">
        <f t="shared" ref="BI1458:BI1521" si="246">IF(BG1458&lt;(1-$BC$757),BH1458,"")</f>
        <v/>
      </c>
      <c r="BJ1458" s="184" t="str">
        <f t="shared" si="242"/>
        <v/>
      </c>
    </row>
    <row r="1459" spans="3:62" ht="20.100000000000001" customHeight="1" x14ac:dyDescent="0.25">
      <c r="C1459" s="12"/>
      <c r="E1459" s="141"/>
      <c r="F1459" s="141"/>
      <c r="P1459" s="156"/>
      <c r="R1459" s="174"/>
      <c r="S1459" s="174"/>
      <c r="W1459" s="175"/>
      <c r="X1459" s="173"/>
      <c r="AC1459" s="156">
        <v>730</v>
      </c>
      <c r="AD1459" s="150">
        <f t="shared" si="233"/>
        <v>-1.08</v>
      </c>
      <c r="AE1459" s="174">
        <f t="shared" si="234"/>
        <v>0.22265349875176113</v>
      </c>
      <c r="AF1459" s="174">
        <f t="shared" si="235"/>
        <v>0.14007109008876906</v>
      </c>
      <c r="AG1459" s="150">
        <f t="shared" si="240"/>
        <v>0.22265349875176113</v>
      </c>
      <c r="AH1459" s="150" t="str">
        <f t="shared" si="241"/>
        <v/>
      </c>
      <c r="AI1459" s="150" t="str">
        <f t="shared" si="236"/>
        <v/>
      </c>
      <c r="AJ1459" s="173">
        <f t="shared" si="237"/>
        <v>0</v>
      </c>
      <c r="AK1459" s="173" t="str">
        <f t="shared" si="238"/>
        <v/>
      </c>
      <c r="AL1459" s="173" t="str">
        <f t="shared" si="239"/>
        <v/>
      </c>
      <c r="AM1459" s="173"/>
      <c r="AN1459" s="173"/>
      <c r="AO1459" s="173"/>
      <c r="AP1459" s="173"/>
      <c r="AQ1459" s="173"/>
      <c r="AR1459" s="173"/>
      <c r="AS1459" s="173"/>
      <c r="AT1459" s="153"/>
      <c r="AU1459" s="154"/>
      <c r="AV1459" s="153"/>
      <c r="AW1459" s="177"/>
      <c r="AX1459" s="178"/>
      <c r="AY1459" s="179"/>
      <c r="AZ1459" s="179"/>
      <c r="BA1459" s="180"/>
      <c r="BB1459" s="180"/>
      <c r="BC1459" s="155"/>
      <c r="BE1459" s="156">
        <v>707</v>
      </c>
      <c r="BF1459" s="181">
        <f t="shared" si="243"/>
        <v>4.5184000000000637</v>
      </c>
      <c r="BG1459" s="182">
        <f t="shared" si="244"/>
        <v>0.718500485077888</v>
      </c>
      <c r="BH1459" s="183">
        <f t="shared" si="245"/>
        <v>7.715713231426502E-4</v>
      </c>
      <c r="BI1459" s="184" t="str">
        <f t="shared" si="246"/>
        <v/>
      </c>
      <c r="BJ1459" s="184" t="str">
        <f t="shared" si="242"/>
        <v/>
      </c>
    </row>
    <row r="1460" spans="3:62" ht="20.100000000000001" customHeight="1" x14ac:dyDescent="0.25">
      <c r="C1460" s="12"/>
      <c r="E1460" s="141"/>
      <c r="F1460" s="141"/>
      <c r="P1460" s="156"/>
      <c r="R1460" s="174"/>
      <c r="S1460" s="174"/>
      <c r="W1460" s="175"/>
      <c r="X1460" s="173"/>
      <c r="AC1460" s="156">
        <v>731</v>
      </c>
      <c r="AD1460" s="150">
        <f t="shared" si="233"/>
        <v>-1.0760000000000001</v>
      </c>
      <c r="AE1460" s="174">
        <f t="shared" si="234"/>
        <v>0.22361565355332511</v>
      </c>
      <c r="AF1460" s="174">
        <f t="shared" si="235"/>
        <v>0.14096362820049227</v>
      </c>
      <c r="AG1460" s="150">
        <f t="shared" si="240"/>
        <v>0.22361565355332511</v>
      </c>
      <c r="AH1460" s="150" t="str">
        <f t="shared" si="241"/>
        <v/>
      </c>
      <c r="AI1460" s="150" t="str">
        <f t="shared" si="236"/>
        <v/>
      </c>
      <c r="AJ1460" s="173">
        <f t="shared" si="237"/>
        <v>0</v>
      </c>
      <c r="AK1460" s="173" t="str">
        <f t="shared" si="238"/>
        <v/>
      </c>
      <c r="AL1460" s="173" t="str">
        <f t="shared" si="239"/>
        <v/>
      </c>
      <c r="AM1460" s="173"/>
      <c r="AN1460" s="173"/>
      <c r="AO1460" s="173"/>
      <c r="AP1460" s="173"/>
      <c r="AQ1460" s="173"/>
      <c r="AR1460" s="173"/>
      <c r="AS1460" s="173"/>
      <c r="AT1460" s="153"/>
      <c r="AU1460" s="154"/>
      <c r="AV1460" s="153"/>
      <c r="AW1460" s="177"/>
      <c r="AX1460" s="178"/>
      <c r="AY1460" s="179"/>
      <c r="AZ1460" s="179"/>
      <c r="BA1460" s="180"/>
      <c r="BB1460" s="180"/>
      <c r="BC1460" s="155"/>
      <c r="BE1460" s="156">
        <v>708</v>
      </c>
      <c r="BF1460" s="181">
        <f t="shared" si="243"/>
        <v>4.5248000000000639</v>
      </c>
      <c r="BG1460" s="182">
        <f t="shared" si="244"/>
        <v>0.71772891375474535</v>
      </c>
      <c r="BH1460" s="183">
        <f t="shared" si="245"/>
        <v>7.7183066786912224E-4</v>
      </c>
      <c r="BI1460" s="184" t="str">
        <f t="shared" si="246"/>
        <v/>
      </c>
      <c r="BJ1460" s="184" t="str">
        <f t="shared" si="242"/>
        <v/>
      </c>
    </row>
    <row r="1461" spans="3:62" ht="20.100000000000001" customHeight="1" x14ac:dyDescent="0.25">
      <c r="C1461" s="12"/>
      <c r="E1461" s="141"/>
      <c r="F1461" s="141"/>
      <c r="P1461" s="156"/>
      <c r="R1461" s="174"/>
      <c r="S1461" s="174"/>
      <c r="W1461" s="175"/>
      <c r="X1461" s="173"/>
      <c r="AC1461" s="156">
        <v>732</v>
      </c>
      <c r="AD1461" s="150">
        <f t="shared" si="233"/>
        <v>-1.0720000000000001</v>
      </c>
      <c r="AE1461" s="174">
        <f t="shared" si="234"/>
        <v>0.22457837284138993</v>
      </c>
      <c r="AF1461" s="174">
        <f t="shared" si="235"/>
        <v>0.14186001606985091</v>
      </c>
      <c r="AG1461" s="150">
        <f t="shared" si="240"/>
        <v>0.22457837284138993</v>
      </c>
      <c r="AH1461" s="150" t="str">
        <f t="shared" si="241"/>
        <v/>
      </c>
      <c r="AI1461" s="150" t="str">
        <f t="shared" si="236"/>
        <v/>
      </c>
      <c r="AJ1461" s="173">
        <f t="shared" si="237"/>
        <v>0</v>
      </c>
      <c r="AK1461" s="173" t="str">
        <f t="shared" si="238"/>
        <v/>
      </c>
      <c r="AL1461" s="173" t="str">
        <f t="shared" si="239"/>
        <v/>
      </c>
      <c r="AM1461" s="173"/>
      <c r="AN1461" s="173"/>
      <c r="AO1461" s="173"/>
      <c r="AP1461" s="173"/>
      <c r="AQ1461" s="173"/>
      <c r="AR1461" s="173"/>
      <c r="AS1461" s="173"/>
      <c r="AT1461" s="153"/>
      <c r="AU1461" s="154"/>
      <c r="AV1461" s="153"/>
      <c r="AW1461" s="177"/>
      <c r="AX1461" s="178"/>
      <c r="AY1461" s="179"/>
      <c r="AZ1461" s="179"/>
      <c r="BA1461" s="180"/>
      <c r="BB1461" s="180"/>
      <c r="BC1461" s="155"/>
      <c r="BE1461" s="156">
        <v>709</v>
      </c>
      <c r="BF1461" s="181">
        <f t="shared" si="243"/>
        <v>4.5312000000000641</v>
      </c>
      <c r="BG1461" s="182">
        <f t="shared" si="244"/>
        <v>0.71695708308687622</v>
      </c>
      <c r="BH1461" s="183">
        <f t="shared" si="245"/>
        <v>7.7208624361346789E-4</v>
      </c>
      <c r="BI1461" s="184" t="str">
        <f t="shared" si="246"/>
        <v/>
      </c>
      <c r="BJ1461" s="184" t="str">
        <f t="shared" si="242"/>
        <v/>
      </c>
    </row>
    <row r="1462" spans="3:62" ht="20.100000000000001" customHeight="1" x14ac:dyDescent="0.25">
      <c r="C1462" s="12"/>
      <c r="E1462" s="141"/>
      <c r="F1462" s="141"/>
      <c r="P1462" s="156"/>
      <c r="R1462" s="174"/>
      <c r="S1462" s="174"/>
      <c r="W1462" s="175"/>
      <c r="X1462" s="173"/>
      <c r="AC1462" s="156">
        <v>733</v>
      </c>
      <c r="AD1462" s="150">
        <f t="shared" si="233"/>
        <v>-1.0680000000000001</v>
      </c>
      <c r="AE1462" s="174">
        <f t="shared" si="234"/>
        <v>0.22554162817312007</v>
      </c>
      <c r="AF1462" s="174">
        <f t="shared" si="235"/>
        <v>0.14276025589795485</v>
      </c>
      <c r="AG1462" s="150">
        <f t="shared" si="240"/>
        <v>0.22554162817312007</v>
      </c>
      <c r="AH1462" s="150" t="str">
        <f t="shared" si="241"/>
        <v/>
      </c>
      <c r="AI1462" s="150" t="str">
        <f t="shared" si="236"/>
        <v/>
      </c>
      <c r="AJ1462" s="173">
        <f t="shared" si="237"/>
        <v>0</v>
      </c>
      <c r="AK1462" s="173" t="str">
        <f t="shared" si="238"/>
        <v/>
      </c>
      <c r="AL1462" s="173" t="str">
        <f t="shared" si="239"/>
        <v/>
      </c>
      <c r="AM1462" s="173"/>
      <c r="AN1462" s="173"/>
      <c r="AO1462" s="173"/>
      <c r="AP1462" s="173"/>
      <c r="AQ1462" s="173"/>
      <c r="AR1462" s="173"/>
      <c r="AS1462" s="173"/>
      <c r="AT1462" s="153"/>
      <c r="AU1462" s="154"/>
      <c r="AV1462" s="153"/>
      <c r="AW1462" s="177"/>
      <c r="AX1462" s="178"/>
      <c r="AY1462" s="179"/>
      <c r="AZ1462" s="179"/>
      <c r="BA1462" s="180"/>
      <c r="BB1462" s="180"/>
      <c r="BC1462" s="155"/>
      <c r="BE1462" s="156">
        <v>710</v>
      </c>
      <c r="BF1462" s="181">
        <f t="shared" si="243"/>
        <v>4.5376000000000642</v>
      </c>
      <c r="BG1462" s="182">
        <f t="shared" si="244"/>
        <v>0.71618499684326276</v>
      </c>
      <c r="BH1462" s="183">
        <f t="shared" si="245"/>
        <v>7.7233805745502426E-4</v>
      </c>
      <c r="BI1462" s="184" t="str">
        <f t="shared" si="246"/>
        <v/>
      </c>
      <c r="BJ1462" s="184" t="str">
        <f t="shared" si="242"/>
        <v/>
      </c>
    </row>
    <row r="1463" spans="3:62" ht="20.100000000000001" customHeight="1" x14ac:dyDescent="0.25">
      <c r="C1463" s="12"/>
      <c r="E1463" s="141"/>
      <c r="F1463" s="141"/>
      <c r="P1463" s="156"/>
      <c r="R1463" s="174"/>
      <c r="S1463" s="174"/>
      <c r="W1463" s="175"/>
      <c r="X1463" s="173"/>
      <c r="AC1463" s="156">
        <v>734</v>
      </c>
      <c r="AD1463" s="150">
        <f t="shared" si="233"/>
        <v>-1.0640000000000001</v>
      </c>
      <c r="AE1463" s="174">
        <f t="shared" si="234"/>
        <v>0.22650539095767053</v>
      </c>
      <c r="AF1463" s="174">
        <f t="shared" si="235"/>
        <v>0.14366434977184614</v>
      </c>
      <c r="AG1463" s="150">
        <f t="shared" si="240"/>
        <v>0.22650539095767053</v>
      </c>
      <c r="AH1463" s="150" t="str">
        <f t="shared" si="241"/>
        <v/>
      </c>
      <c r="AI1463" s="150" t="str">
        <f t="shared" si="236"/>
        <v/>
      </c>
      <c r="AJ1463" s="173">
        <f t="shared" si="237"/>
        <v>0</v>
      </c>
      <c r="AK1463" s="173" t="str">
        <f t="shared" si="238"/>
        <v/>
      </c>
      <c r="AL1463" s="173" t="str">
        <f t="shared" si="239"/>
        <v/>
      </c>
      <c r="AM1463" s="173"/>
      <c r="AN1463" s="173"/>
      <c r="AO1463" s="173"/>
      <c r="AP1463" s="173"/>
      <c r="AQ1463" s="173"/>
      <c r="AR1463" s="173"/>
      <c r="AS1463" s="173"/>
      <c r="AT1463" s="153"/>
      <c r="AU1463" s="154"/>
      <c r="AV1463" s="153"/>
      <c r="AW1463" s="177"/>
      <c r="AX1463" s="178"/>
      <c r="AY1463" s="179"/>
      <c r="AZ1463" s="179"/>
      <c r="BA1463" s="180"/>
      <c r="BB1463" s="180"/>
      <c r="BC1463" s="155"/>
      <c r="BE1463" s="156">
        <v>711</v>
      </c>
      <c r="BF1463" s="181">
        <f t="shared" si="243"/>
        <v>4.5440000000000644</v>
      </c>
      <c r="BG1463" s="182">
        <f t="shared" si="244"/>
        <v>0.71541265878580773</v>
      </c>
      <c r="BH1463" s="183">
        <f t="shared" si="245"/>
        <v>7.7258611649722031E-4</v>
      </c>
      <c r="BI1463" s="184" t="str">
        <f t="shared" si="246"/>
        <v/>
      </c>
      <c r="BJ1463" s="184" t="str">
        <f t="shared" si="242"/>
        <v/>
      </c>
    </row>
    <row r="1464" spans="3:62" ht="20.100000000000001" customHeight="1" x14ac:dyDescent="0.25">
      <c r="C1464" s="12"/>
      <c r="E1464" s="141"/>
      <c r="F1464" s="141"/>
      <c r="P1464" s="156"/>
      <c r="R1464" s="174"/>
      <c r="S1464" s="174"/>
      <c r="W1464" s="175"/>
      <c r="X1464" s="173"/>
      <c r="AC1464" s="156">
        <v>735</v>
      </c>
      <c r="AD1464" s="150">
        <f t="shared" si="233"/>
        <v>-1.06</v>
      </c>
      <c r="AE1464" s="174">
        <f t="shared" si="234"/>
        <v>0.22746963245738591</v>
      </c>
      <c r="AF1464" s="174">
        <f t="shared" si="235"/>
        <v>0.14457229966390958</v>
      </c>
      <c r="AG1464" s="150">
        <f t="shared" si="240"/>
        <v>0.22746963245738591</v>
      </c>
      <c r="AH1464" s="150" t="str">
        <f t="shared" si="241"/>
        <v/>
      </c>
      <c r="AI1464" s="150" t="str">
        <f t="shared" si="236"/>
        <v/>
      </c>
      <c r="AJ1464" s="173">
        <f t="shared" si="237"/>
        <v>0</v>
      </c>
      <c r="AK1464" s="173" t="str">
        <f t="shared" si="238"/>
        <v/>
      </c>
      <c r="AL1464" s="173" t="str">
        <f t="shared" si="239"/>
        <v/>
      </c>
      <c r="AM1464" s="173"/>
      <c r="AN1464" s="173"/>
      <c r="AO1464" s="173"/>
      <c r="AP1464" s="173"/>
      <c r="AQ1464" s="173"/>
      <c r="AR1464" s="173"/>
      <c r="AS1464" s="173"/>
      <c r="AT1464" s="153"/>
      <c r="AU1464" s="154"/>
      <c r="AV1464" s="153"/>
      <c r="AW1464" s="177"/>
      <c r="AX1464" s="178"/>
      <c r="AY1464" s="179"/>
      <c r="AZ1464" s="179"/>
      <c r="BA1464" s="180"/>
      <c r="BB1464" s="180"/>
      <c r="BC1464" s="155"/>
      <c r="BE1464" s="156">
        <v>712</v>
      </c>
      <c r="BF1464" s="181">
        <f t="shared" si="243"/>
        <v>4.5504000000000646</v>
      </c>
      <c r="BG1464" s="182">
        <f t="shared" si="244"/>
        <v>0.71464007266931051</v>
      </c>
      <c r="BH1464" s="183">
        <f t="shared" si="245"/>
        <v>7.7283042786624456E-4</v>
      </c>
      <c r="BI1464" s="184" t="str">
        <f t="shared" si="246"/>
        <v/>
      </c>
      <c r="BJ1464" s="184" t="str">
        <f t="shared" si="242"/>
        <v/>
      </c>
    </row>
    <row r="1465" spans="3:62" ht="20.100000000000001" customHeight="1" x14ac:dyDescent="0.25">
      <c r="C1465" s="12"/>
      <c r="E1465" s="141"/>
      <c r="F1465" s="141"/>
      <c r="P1465" s="156"/>
      <c r="R1465" s="174"/>
      <c r="S1465" s="174"/>
      <c r="W1465" s="175"/>
      <c r="X1465" s="173"/>
      <c r="AC1465" s="156">
        <v>736</v>
      </c>
      <c r="AD1465" s="150">
        <f t="shared" si="233"/>
        <v>-1.056</v>
      </c>
      <c r="AE1465" s="174">
        <f t="shared" si="234"/>
        <v>0.22843432378901604</v>
      </c>
      <c r="AF1465" s="174">
        <f t="shared" si="235"/>
        <v>0.14548410743128756</v>
      </c>
      <c r="AG1465" s="150">
        <f t="shared" si="240"/>
        <v>0.22843432378901604</v>
      </c>
      <c r="AH1465" s="150" t="str">
        <f t="shared" si="241"/>
        <v/>
      </c>
      <c r="AI1465" s="150" t="str">
        <f t="shared" si="236"/>
        <v/>
      </c>
      <c r="AJ1465" s="173">
        <f t="shared" si="237"/>
        <v>0</v>
      </c>
      <c r="AK1465" s="173" t="str">
        <f t="shared" si="238"/>
        <v/>
      </c>
      <c r="AL1465" s="173" t="str">
        <f t="shared" si="239"/>
        <v/>
      </c>
      <c r="AM1465" s="173"/>
      <c r="AN1465" s="173"/>
      <c r="AO1465" s="173"/>
      <c r="AP1465" s="173"/>
      <c r="AQ1465" s="173"/>
      <c r="AR1465" s="173"/>
      <c r="AS1465" s="173"/>
      <c r="AT1465" s="153"/>
      <c r="AU1465" s="154"/>
      <c r="AV1465" s="153"/>
      <c r="AW1465" s="177"/>
      <c r="AX1465" s="178"/>
      <c r="AY1465" s="179"/>
      <c r="AZ1465" s="179"/>
      <c r="BA1465" s="180"/>
      <c r="BB1465" s="180"/>
      <c r="BC1465" s="155"/>
      <c r="BE1465" s="156">
        <v>713</v>
      </c>
      <c r="BF1465" s="181">
        <f t="shared" si="243"/>
        <v>4.5568000000000648</v>
      </c>
      <c r="BG1465" s="182">
        <f t="shared" si="244"/>
        <v>0.71386724224144427</v>
      </c>
      <c r="BH1465" s="183">
        <f t="shared" si="245"/>
        <v>7.7307099871126717E-4</v>
      </c>
      <c r="BI1465" s="184" t="str">
        <f t="shared" si="246"/>
        <v/>
      </c>
      <c r="BJ1465" s="184" t="str">
        <f t="shared" si="242"/>
        <v/>
      </c>
    </row>
    <row r="1466" spans="3:62" ht="20.100000000000001" customHeight="1" x14ac:dyDescent="0.25">
      <c r="C1466" s="12"/>
      <c r="E1466" s="141"/>
      <c r="F1466" s="141"/>
      <c r="P1466" s="156"/>
      <c r="R1466" s="174"/>
      <c r="S1466" s="174"/>
      <c r="W1466" s="175"/>
      <c r="X1466" s="173"/>
      <c r="AC1466" s="156">
        <v>737</v>
      </c>
      <c r="AD1466" s="150">
        <f t="shared" si="233"/>
        <v>-1.052</v>
      </c>
      <c r="AE1466" s="174">
        <f t="shared" si="234"/>
        <v>0.2293994359249488</v>
      </c>
      <c r="AF1466" s="174">
        <f t="shared" si="235"/>
        <v>0.1463997748153005</v>
      </c>
      <c r="AG1466" s="150">
        <f t="shared" si="240"/>
        <v>0.2293994359249488</v>
      </c>
      <c r="AH1466" s="150" t="str">
        <f t="shared" si="241"/>
        <v/>
      </c>
      <c r="AI1466" s="150" t="str">
        <f t="shared" si="236"/>
        <v/>
      </c>
      <c r="AJ1466" s="173">
        <f t="shared" si="237"/>
        <v>0</v>
      </c>
      <c r="AK1466" s="173" t="str">
        <f t="shared" si="238"/>
        <v/>
      </c>
      <c r="AL1466" s="173" t="str">
        <f t="shared" si="239"/>
        <v/>
      </c>
      <c r="AM1466" s="173"/>
      <c r="AN1466" s="173"/>
      <c r="AO1466" s="173"/>
      <c r="AP1466" s="173"/>
      <c r="AQ1466" s="173"/>
      <c r="AR1466" s="173"/>
      <c r="AS1466" s="173"/>
      <c r="AT1466" s="153"/>
      <c r="AU1466" s="154"/>
      <c r="AV1466" s="153"/>
      <c r="AW1466" s="177"/>
      <c r="AX1466" s="178"/>
      <c r="AY1466" s="179"/>
      <c r="AZ1466" s="179"/>
      <c r="BA1466" s="180"/>
      <c r="BB1466" s="180"/>
      <c r="BC1466" s="155"/>
      <c r="BE1466" s="156">
        <v>714</v>
      </c>
      <c r="BF1466" s="181">
        <f t="shared" si="243"/>
        <v>4.563200000000065</v>
      </c>
      <c r="BG1466" s="182">
        <f t="shared" si="244"/>
        <v>0.713094171242733</v>
      </c>
      <c r="BH1466" s="183">
        <f t="shared" si="245"/>
        <v>7.7330783620366272E-4</v>
      </c>
      <c r="BI1466" s="184" t="str">
        <f t="shared" si="246"/>
        <v/>
      </c>
      <c r="BJ1466" s="184" t="str">
        <f t="shared" si="242"/>
        <v/>
      </c>
    </row>
    <row r="1467" spans="3:62" ht="20.100000000000001" customHeight="1" x14ac:dyDescent="0.25">
      <c r="C1467" s="12"/>
      <c r="E1467" s="141"/>
      <c r="F1467" s="141"/>
      <c r="P1467" s="156"/>
      <c r="R1467" s="174"/>
      <c r="S1467" s="174"/>
      <c r="W1467" s="175"/>
      <c r="X1467" s="173"/>
      <c r="AC1467" s="156">
        <v>738</v>
      </c>
      <c r="AD1467" s="150">
        <f t="shared" si="233"/>
        <v>-1.048</v>
      </c>
      <c r="AE1467" s="174">
        <f t="shared" si="234"/>
        <v>0.23036493969445943</v>
      </c>
      <c r="AF1467" s="174">
        <f t="shared" si="235"/>
        <v>0.14731930344087155</v>
      </c>
      <c r="AG1467" s="150">
        <f t="shared" si="240"/>
        <v>0.23036493969445943</v>
      </c>
      <c r="AH1467" s="150" t="str">
        <f t="shared" si="241"/>
        <v/>
      </c>
      <c r="AI1467" s="150" t="str">
        <f t="shared" si="236"/>
        <v/>
      </c>
      <c r="AJ1467" s="173">
        <f t="shared" si="237"/>
        <v>0</v>
      </c>
      <c r="AK1467" s="173" t="str">
        <f t="shared" si="238"/>
        <v/>
      </c>
      <c r="AL1467" s="173" t="str">
        <f t="shared" si="239"/>
        <v/>
      </c>
      <c r="AM1467" s="173"/>
      <c r="AN1467" s="173"/>
      <c r="AO1467" s="173"/>
      <c r="AP1467" s="173"/>
      <c r="AQ1467" s="173"/>
      <c r="AR1467" s="173"/>
      <c r="AS1467" s="173"/>
      <c r="AT1467" s="153"/>
      <c r="AU1467" s="154"/>
      <c r="AV1467" s="153"/>
      <c r="AW1467" s="177"/>
      <c r="AX1467" s="178"/>
      <c r="AY1467" s="179"/>
      <c r="AZ1467" s="179"/>
      <c r="BA1467" s="180"/>
      <c r="BB1467" s="180"/>
      <c r="BC1467" s="155"/>
      <c r="BE1467" s="156">
        <v>715</v>
      </c>
      <c r="BF1467" s="181">
        <f t="shared" si="243"/>
        <v>4.5696000000000652</v>
      </c>
      <c r="BG1467" s="182">
        <f t="shared" si="244"/>
        <v>0.71232086340652934</v>
      </c>
      <c r="BH1467" s="183">
        <f t="shared" si="245"/>
        <v>7.7354094753689928E-4</v>
      </c>
      <c r="BI1467" s="184" t="str">
        <f t="shared" si="246"/>
        <v/>
      </c>
      <c r="BJ1467" s="184" t="str">
        <f t="shared" si="242"/>
        <v/>
      </c>
    </row>
    <row r="1468" spans="3:62" ht="20.100000000000001" customHeight="1" x14ac:dyDescent="0.25">
      <c r="C1468" s="12"/>
      <c r="E1468" s="141"/>
      <c r="F1468" s="141"/>
      <c r="P1468" s="156"/>
      <c r="R1468" s="174"/>
      <c r="S1468" s="174"/>
      <c r="W1468" s="175"/>
      <c r="X1468" s="173"/>
      <c r="AC1468" s="156">
        <v>739</v>
      </c>
      <c r="AD1468" s="150">
        <f t="shared" si="233"/>
        <v>-1.044</v>
      </c>
      <c r="AE1468" s="174">
        <f t="shared" si="234"/>
        <v>0.23133080578497678</v>
      </c>
      <c r="AF1468" s="174">
        <f t="shared" si="235"/>
        <v>0.14824269481595706</v>
      </c>
      <c r="AG1468" s="150">
        <f t="shared" si="240"/>
        <v>0.23133080578497678</v>
      </c>
      <c r="AH1468" s="150" t="str">
        <f t="shared" si="241"/>
        <v/>
      </c>
      <c r="AI1468" s="150" t="str">
        <f t="shared" si="236"/>
        <v/>
      </c>
      <c r="AJ1468" s="173">
        <f t="shared" si="237"/>
        <v>0</v>
      </c>
      <c r="AK1468" s="173" t="str">
        <f t="shared" si="238"/>
        <v/>
      </c>
      <c r="AL1468" s="173" t="str">
        <f t="shared" si="239"/>
        <v/>
      </c>
      <c r="AM1468" s="173"/>
      <c r="AN1468" s="173"/>
      <c r="AO1468" s="173"/>
      <c r="AP1468" s="173"/>
      <c r="AQ1468" s="173"/>
      <c r="AR1468" s="173"/>
      <c r="AS1468" s="173"/>
      <c r="AT1468" s="153"/>
      <c r="AU1468" s="154"/>
      <c r="AV1468" s="153"/>
      <c r="AW1468" s="177"/>
      <c r="AX1468" s="178"/>
      <c r="AY1468" s="179"/>
      <c r="AZ1468" s="179"/>
      <c r="BA1468" s="180"/>
      <c r="BB1468" s="180"/>
      <c r="BC1468" s="155"/>
      <c r="BE1468" s="156">
        <v>716</v>
      </c>
      <c r="BF1468" s="181">
        <f t="shared" si="243"/>
        <v>4.5760000000000653</v>
      </c>
      <c r="BG1468" s="182">
        <f t="shared" si="244"/>
        <v>0.71154732245899244</v>
      </c>
      <c r="BH1468" s="183">
        <f t="shared" si="245"/>
        <v>7.7377033992720445E-4</v>
      </c>
      <c r="BI1468" s="184" t="str">
        <f t="shared" si="246"/>
        <v/>
      </c>
      <c r="BJ1468" s="184" t="str">
        <f t="shared" si="242"/>
        <v/>
      </c>
    </row>
    <row r="1469" spans="3:62" ht="20.100000000000001" customHeight="1" x14ac:dyDescent="0.25">
      <c r="C1469" s="12"/>
      <c r="E1469" s="141"/>
      <c r="F1469" s="141"/>
      <c r="P1469" s="156"/>
      <c r="R1469" s="174"/>
      <c r="S1469" s="174"/>
      <c r="W1469" s="175"/>
      <c r="X1469" s="173"/>
      <c r="AC1469" s="156">
        <v>740</v>
      </c>
      <c r="AD1469" s="150">
        <f t="shared" si="233"/>
        <v>-1.04</v>
      </c>
      <c r="AE1469" s="174">
        <f t="shared" si="234"/>
        <v>0.2322970047433662</v>
      </c>
      <c r="AF1469" s="174">
        <f t="shared" si="235"/>
        <v>0.1491699503309814</v>
      </c>
      <c r="AG1469" s="150">
        <f t="shared" si="240"/>
        <v>0.2322970047433662</v>
      </c>
      <c r="AH1469" s="150" t="str">
        <f t="shared" si="241"/>
        <v/>
      </c>
      <c r="AI1469" s="150" t="str">
        <f t="shared" si="236"/>
        <v/>
      </c>
      <c r="AJ1469" s="173">
        <f t="shared" si="237"/>
        <v>0</v>
      </c>
      <c r="AK1469" s="173" t="str">
        <f t="shared" si="238"/>
        <v/>
      </c>
      <c r="AL1469" s="173" t="str">
        <f t="shared" si="239"/>
        <v/>
      </c>
      <c r="AM1469" s="173"/>
      <c r="AN1469" s="173"/>
      <c r="AO1469" s="173"/>
      <c r="AP1469" s="173"/>
      <c r="AQ1469" s="173"/>
      <c r="AR1469" s="173"/>
      <c r="AS1469" s="173"/>
      <c r="AT1469" s="153"/>
      <c r="AU1469" s="154"/>
      <c r="AV1469" s="153"/>
      <c r="AW1469" s="177"/>
      <c r="AX1469" s="178"/>
      <c r="AY1469" s="179"/>
      <c r="AZ1469" s="179"/>
      <c r="BA1469" s="180"/>
      <c r="BB1469" s="180"/>
      <c r="BC1469" s="155"/>
      <c r="BE1469" s="156">
        <v>717</v>
      </c>
      <c r="BF1469" s="181">
        <f t="shared" si="243"/>
        <v>4.5824000000000655</v>
      </c>
      <c r="BG1469" s="182">
        <f t="shared" si="244"/>
        <v>0.71077355211906523</v>
      </c>
      <c r="BH1469" s="183">
        <f t="shared" si="245"/>
        <v>7.73996020611456E-4</v>
      </c>
      <c r="BI1469" s="184" t="str">
        <f t="shared" si="246"/>
        <v/>
      </c>
      <c r="BJ1469" s="184" t="str">
        <f t="shared" si="242"/>
        <v/>
      </c>
    </row>
    <row r="1470" spans="3:62" ht="20.100000000000001" customHeight="1" x14ac:dyDescent="0.25">
      <c r="C1470" s="12"/>
      <c r="E1470" s="141"/>
      <c r="F1470" s="141"/>
      <c r="P1470" s="156"/>
      <c r="R1470" s="174"/>
      <c r="S1470" s="174"/>
      <c r="W1470" s="175"/>
      <c r="X1470" s="173"/>
      <c r="AC1470" s="156">
        <v>741</v>
      </c>
      <c r="AD1470" s="150">
        <f t="shared" si="233"/>
        <v>-1.036</v>
      </c>
      <c r="AE1470" s="174">
        <f t="shared" si="234"/>
        <v>0.23326350697722917</v>
      </c>
      <c r="AF1470" s="174">
        <f t="shared" si="235"/>
        <v>0.15010107125827743</v>
      </c>
      <c r="AG1470" s="150" t="str">
        <f t="shared" si="240"/>
        <v/>
      </c>
      <c r="AH1470" s="150">
        <f t="shared" si="241"/>
        <v>0.23326350697722917</v>
      </c>
      <c r="AI1470" s="150" t="str">
        <f t="shared" si="236"/>
        <v/>
      </c>
      <c r="AJ1470" s="173">
        <f t="shared" si="237"/>
        <v>0</v>
      </c>
      <c r="AK1470" s="173" t="str">
        <f t="shared" si="238"/>
        <v/>
      </c>
      <c r="AL1470" s="173" t="str">
        <f t="shared" si="239"/>
        <v/>
      </c>
      <c r="AM1470" s="173"/>
      <c r="AN1470" s="173"/>
      <c r="AO1470" s="173"/>
      <c r="AP1470" s="173"/>
      <c r="AQ1470" s="173"/>
      <c r="AR1470" s="173"/>
      <c r="AS1470" s="173"/>
      <c r="AT1470" s="153"/>
      <c r="AU1470" s="154"/>
      <c r="AV1470" s="153"/>
      <c r="AW1470" s="177"/>
      <c r="AX1470" s="178"/>
      <c r="AY1470" s="179"/>
      <c r="AZ1470" s="179"/>
      <c r="BA1470" s="180"/>
      <c r="BB1470" s="180"/>
      <c r="BC1470" s="155"/>
      <c r="BE1470" s="156">
        <v>718</v>
      </c>
      <c r="BF1470" s="181">
        <f t="shared" si="243"/>
        <v>4.5888000000000657</v>
      </c>
      <c r="BG1470" s="182">
        <f t="shared" si="244"/>
        <v>0.70999955609845378</v>
      </c>
      <c r="BH1470" s="183">
        <f t="shared" si="245"/>
        <v>7.7421799685006842E-4</v>
      </c>
      <c r="BI1470" s="184" t="str">
        <f t="shared" si="246"/>
        <v/>
      </c>
      <c r="BJ1470" s="184" t="str">
        <f t="shared" si="242"/>
        <v/>
      </c>
    </row>
    <row r="1471" spans="3:62" ht="20.100000000000001" customHeight="1" x14ac:dyDescent="0.25">
      <c r="C1471" s="12"/>
      <c r="E1471" s="141"/>
      <c r="F1471" s="141"/>
      <c r="P1471" s="156"/>
      <c r="R1471" s="174"/>
      <c r="S1471" s="174"/>
      <c r="W1471" s="175"/>
      <c r="X1471" s="173"/>
      <c r="AC1471" s="156">
        <v>742</v>
      </c>
      <c r="AD1471" s="150">
        <f t="shared" si="233"/>
        <v>-1.032</v>
      </c>
      <c r="AE1471" s="174">
        <f t="shared" si="234"/>
        <v>0.23423028275621952</v>
      </c>
      <c r="AF1471" s="174">
        <f t="shared" si="235"/>
        <v>0.15103605875153212</v>
      </c>
      <c r="AG1471" s="150" t="str">
        <f t="shared" si="240"/>
        <v/>
      </c>
      <c r="AH1471" s="150">
        <f t="shared" si="241"/>
        <v>0.23423028275621952</v>
      </c>
      <c r="AI1471" s="150" t="str">
        <f t="shared" si="236"/>
        <v/>
      </c>
      <c r="AJ1471" s="173">
        <f t="shared" si="237"/>
        <v>0</v>
      </c>
      <c r="AK1471" s="173" t="str">
        <f t="shared" si="238"/>
        <v/>
      </c>
      <c r="AL1471" s="173" t="str">
        <f t="shared" si="239"/>
        <v/>
      </c>
      <c r="AM1471" s="173"/>
      <c r="AN1471" s="173"/>
      <c r="AO1471" s="173"/>
      <c r="AP1471" s="173"/>
      <c r="AQ1471" s="173"/>
      <c r="AR1471" s="173"/>
      <c r="AS1471" s="173"/>
      <c r="AT1471" s="153"/>
      <c r="AU1471" s="154"/>
      <c r="AV1471" s="153"/>
      <c r="AW1471" s="177"/>
      <c r="AX1471" s="178"/>
      <c r="AY1471" s="179"/>
      <c r="AZ1471" s="179"/>
      <c r="BA1471" s="180"/>
      <c r="BB1471" s="180"/>
      <c r="BC1471" s="155"/>
      <c r="BE1471" s="156">
        <v>719</v>
      </c>
      <c r="BF1471" s="181">
        <f t="shared" si="243"/>
        <v>4.5952000000000659</v>
      </c>
      <c r="BG1471" s="182">
        <f t="shared" si="244"/>
        <v>0.70922533810160371</v>
      </c>
      <c r="BH1471" s="183">
        <f t="shared" si="245"/>
        <v>7.7443627592221898E-4</v>
      </c>
      <c r="BI1471" s="184" t="str">
        <f t="shared" si="246"/>
        <v/>
      </c>
      <c r="BJ1471" s="184" t="str">
        <f t="shared" si="242"/>
        <v/>
      </c>
    </row>
    <row r="1472" spans="3:62" ht="20.100000000000001" customHeight="1" x14ac:dyDescent="0.25">
      <c r="C1472" s="12"/>
      <c r="E1472" s="141"/>
      <c r="F1472" s="141"/>
      <c r="P1472" s="156"/>
      <c r="R1472" s="174"/>
      <c r="S1472" s="174"/>
      <c r="W1472" s="175"/>
      <c r="X1472" s="173"/>
      <c r="AC1472" s="156">
        <v>743</v>
      </c>
      <c r="AD1472" s="150">
        <f t="shared" si="233"/>
        <v>-1.028</v>
      </c>
      <c r="AE1472" s="174">
        <f t="shared" si="234"/>
        <v>0.23519730221337601</v>
      </c>
      <c r="AF1472" s="174">
        <f t="shared" si="235"/>
        <v>0.1519749138452374</v>
      </c>
      <c r="AG1472" s="150" t="str">
        <f t="shared" si="240"/>
        <v/>
      </c>
      <c r="AH1472" s="150">
        <f t="shared" si="241"/>
        <v>0.23519730221337601</v>
      </c>
      <c r="AI1472" s="150" t="str">
        <f t="shared" si="236"/>
        <v/>
      </c>
      <c r="AJ1472" s="173">
        <f t="shared" si="237"/>
        <v>0</v>
      </c>
      <c r="AK1472" s="173" t="str">
        <f t="shared" si="238"/>
        <v/>
      </c>
      <c r="AL1472" s="173" t="str">
        <f t="shared" si="239"/>
        <v/>
      </c>
      <c r="AM1472" s="173"/>
      <c r="AN1472" s="173"/>
      <c r="AO1472" s="173"/>
      <c r="AP1472" s="173"/>
      <c r="AQ1472" s="173"/>
      <c r="AR1472" s="173"/>
      <c r="AS1472" s="173"/>
      <c r="AT1472" s="153"/>
      <c r="AU1472" s="154"/>
      <c r="AV1472" s="153"/>
      <c r="AW1472" s="177"/>
      <c r="AX1472" s="178"/>
      <c r="AY1472" s="179"/>
      <c r="AZ1472" s="179"/>
      <c r="BA1472" s="180"/>
      <c r="BB1472" s="180"/>
      <c r="BC1472" s="155"/>
      <c r="BE1472" s="156">
        <v>720</v>
      </c>
      <c r="BF1472" s="181">
        <f t="shared" si="243"/>
        <v>4.6016000000000661</v>
      </c>
      <c r="BG1472" s="182">
        <f t="shared" si="244"/>
        <v>0.70845090182568149</v>
      </c>
      <c r="BH1472" s="183">
        <f t="shared" si="245"/>
        <v>7.7465086512984449E-4</v>
      </c>
      <c r="BI1472" s="184" t="str">
        <f t="shared" si="246"/>
        <v/>
      </c>
      <c r="BJ1472" s="184" t="str">
        <f t="shared" si="242"/>
        <v/>
      </c>
    </row>
    <row r="1473" spans="3:62" ht="20.100000000000001" customHeight="1" x14ac:dyDescent="0.25">
      <c r="C1473" s="12"/>
      <c r="E1473" s="141"/>
      <c r="F1473" s="141"/>
      <c r="P1473" s="156"/>
      <c r="R1473" s="174"/>
      <c r="S1473" s="174"/>
      <c r="W1473" s="175"/>
      <c r="X1473" s="173"/>
      <c r="AC1473" s="156">
        <v>744</v>
      </c>
      <c r="AD1473" s="150">
        <f t="shared" si="233"/>
        <v>-1.024</v>
      </c>
      <c r="AE1473" s="174">
        <f t="shared" si="234"/>
        <v>0.23616453534647172</v>
      </c>
      <c r="AF1473" s="174">
        <f t="shared" si="235"/>
        <v>0.1529176374541463</v>
      </c>
      <c r="AG1473" s="150" t="str">
        <f t="shared" si="240"/>
        <v/>
      </c>
      <c r="AH1473" s="150">
        <f t="shared" si="241"/>
        <v>0.23616453534647172</v>
      </c>
      <c r="AI1473" s="150" t="str">
        <f t="shared" si="236"/>
        <v/>
      </c>
      <c r="AJ1473" s="173">
        <f t="shared" si="237"/>
        <v>0</v>
      </c>
      <c r="AK1473" s="173" t="str">
        <f t="shared" si="238"/>
        <v/>
      </c>
      <c r="AL1473" s="173" t="str">
        <f t="shared" si="239"/>
        <v/>
      </c>
      <c r="AM1473" s="173"/>
      <c r="AN1473" s="173"/>
      <c r="AO1473" s="173"/>
      <c r="AP1473" s="173"/>
      <c r="AQ1473" s="173"/>
      <c r="AR1473" s="173"/>
      <c r="AS1473" s="173"/>
      <c r="AT1473" s="153"/>
      <c r="AU1473" s="154"/>
      <c r="AV1473" s="153"/>
      <c r="AW1473" s="177"/>
      <c r="AX1473" s="178"/>
      <c r="AY1473" s="179"/>
      <c r="AZ1473" s="179"/>
      <c r="BA1473" s="180"/>
      <c r="BB1473" s="180"/>
      <c r="BC1473" s="155"/>
      <c r="BE1473" s="156">
        <v>721</v>
      </c>
      <c r="BF1473" s="181">
        <f t="shared" si="243"/>
        <v>4.6080000000000663</v>
      </c>
      <c r="BG1473" s="182">
        <f t="shared" si="244"/>
        <v>0.70767625096055164</v>
      </c>
      <c r="BH1473" s="183">
        <f t="shared" si="245"/>
        <v>7.7486177179553195E-4</v>
      </c>
      <c r="BI1473" s="184" t="str">
        <f t="shared" si="246"/>
        <v/>
      </c>
      <c r="BJ1473" s="184" t="str">
        <f t="shared" si="242"/>
        <v/>
      </c>
    </row>
    <row r="1474" spans="3:62" ht="20.100000000000001" customHeight="1" x14ac:dyDescent="0.25">
      <c r="C1474" s="12"/>
      <c r="E1474" s="141"/>
      <c r="F1474" s="141"/>
      <c r="P1474" s="156"/>
      <c r="R1474" s="174"/>
      <c r="S1474" s="174"/>
      <c r="W1474" s="175"/>
      <c r="X1474" s="173"/>
      <c r="AC1474" s="156">
        <v>745</v>
      </c>
      <c r="AD1474" s="150">
        <f t="shared" si="233"/>
        <v>-1.02</v>
      </c>
      <c r="AE1474" s="174">
        <f t="shared" si="234"/>
        <v>0.23713195201937959</v>
      </c>
      <c r="AF1474" s="174">
        <f t="shared" si="235"/>
        <v>0.15386423037273483</v>
      </c>
      <c r="AG1474" s="150" t="str">
        <f t="shared" si="240"/>
        <v/>
      </c>
      <c r="AH1474" s="150">
        <f t="shared" si="241"/>
        <v>0.23713195201937959</v>
      </c>
      <c r="AI1474" s="150" t="str">
        <f t="shared" si="236"/>
        <v/>
      </c>
      <c r="AJ1474" s="173">
        <f t="shared" si="237"/>
        <v>0</v>
      </c>
      <c r="AK1474" s="173" t="str">
        <f t="shared" si="238"/>
        <v/>
      </c>
      <c r="AL1474" s="173" t="str">
        <f t="shared" si="239"/>
        <v/>
      </c>
      <c r="AM1474" s="173"/>
      <c r="AN1474" s="173"/>
      <c r="AO1474" s="173"/>
      <c r="AP1474" s="173"/>
      <c r="AQ1474" s="173"/>
      <c r="AR1474" s="173"/>
      <c r="AS1474" s="173"/>
      <c r="AT1474" s="153"/>
      <c r="AU1474" s="154"/>
      <c r="AV1474" s="153"/>
      <c r="AW1474" s="177"/>
      <c r="AX1474" s="178"/>
      <c r="AY1474" s="179"/>
      <c r="AZ1474" s="179"/>
      <c r="BA1474" s="180"/>
      <c r="BB1474" s="180"/>
      <c r="BC1474" s="155"/>
      <c r="BE1474" s="156">
        <v>722</v>
      </c>
      <c r="BF1474" s="181">
        <f t="shared" si="243"/>
        <v>4.6144000000000664</v>
      </c>
      <c r="BG1474" s="182">
        <f t="shared" si="244"/>
        <v>0.70690138918875611</v>
      </c>
      <c r="BH1474" s="183">
        <f t="shared" si="245"/>
        <v>7.7506900326151928E-4</v>
      </c>
      <c r="BI1474" s="184" t="str">
        <f t="shared" si="246"/>
        <v/>
      </c>
      <c r="BJ1474" s="184" t="str">
        <f t="shared" si="242"/>
        <v/>
      </c>
    </row>
    <row r="1475" spans="3:62" ht="20.100000000000001" customHeight="1" x14ac:dyDescent="0.25">
      <c r="C1475" s="12"/>
      <c r="E1475" s="141"/>
      <c r="F1475" s="141"/>
      <c r="P1475" s="156"/>
      <c r="R1475" s="174"/>
      <c r="S1475" s="174"/>
      <c r="W1475" s="175"/>
      <c r="X1475" s="173"/>
      <c r="AC1475" s="156">
        <v>746</v>
      </c>
      <c r="AD1475" s="150">
        <f t="shared" si="233"/>
        <v>-1.016</v>
      </c>
      <c r="AE1475" s="174">
        <f t="shared" si="234"/>
        <v>0.23809952196345438</v>
      </c>
      <c r="AF1475" s="174">
        <f t="shared" si="235"/>
        <v>0.15481469327466879</v>
      </c>
      <c r="AG1475" s="150" t="str">
        <f t="shared" si="240"/>
        <v/>
      </c>
      <c r="AH1475" s="150">
        <f t="shared" si="241"/>
        <v>0.23809952196345438</v>
      </c>
      <c r="AI1475" s="150" t="str">
        <f t="shared" si="236"/>
        <v/>
      </c>
      <c r="AJ1475" s="173">
        <f t="shared" si="237"/>
        <v>0</v>
      </c>
      <c r="AK1475" s="173" t="str">
        <f t="shared" si="238"/>
        <v/>
      </c>
      <c r="AL1475" s="173" t="str">
        <f t="shared" si="239"/>
        <v/>
      </c>
      <c r="AM1475" s="173"/>
      <c r="AN1475" s="173"/>
      <c r="AO1475" s="173"/>
      <c r="AP1475" s="173"/>
      <c r="AQ1475" s="173"/>
      <c r="AR1475" s="173"/>
      <c r="AS1475" s="173"/>
      <c r="AT1475" s="153"/>
      <c r="AU1475" s="154"/>
      <c r="AV1475" s="153"/>
      <c r="AW1475" s="177"/>
      <c r="AX1475" s="178"/>
      <c r="AY1475" s="179"/>
      <c r="AZ1475" s="179"/>
      <c r="BA1475" s="180"/>
      <c r="BB1475" s="180"/>
      <c r="BC1475" s="155"/>
      <c r="BE1475" s="156">
        <v>723</v>
      </c>
      <c r="BF1475" s="181">
        <f t="shared" si="243"/>
        <v>4.6208000000000666</v>
      </c>
      <c r="BG1475" s="182">
        <f t="shared" si="244"/>
        <v>0.70612632018549459</v>
      </c>
      <c r="BH1475" s="183">
        <f t="shared" si="245"/>
        <v>7.7527256689158275E-4</v>
      </c>
      <c r="BI1475" s="184" t="str">
        <f t="shared" si="246"/>
        <v/>
      </c>
      <c r="BJ1475" s="184" t="str">
        <f t="shared" si="242"/>
        <v/>
      </c>
    </row>
    <row r="1476" spans="3:62" ht="20.100000000000001" customHeight="1" x14ac:dyDescent="0.25">
      <c r="C1476" s="12"/>
      <c r="E1476" s="141"/>
      <c r="F1476" s="141"/>
      <c r="P1476" s="156"/>
      <c r="R1476" s="174"/>
      <c r="S1476" s="174"/>
      <c r="W1476" s="175"/>
      <c r="X1476" s="173"/>
      <c r="AC1476" s="156">
        <v>747</v>
      </c>
      <c r="AD1476" s="150">
        <f t="shared" si="233"/>
        <v>-1.012</v>
      </c>
      <c r="AE1476" s="174">
        <f t="shared" si="234"/>
        <v>0.23906721477893114</v>
      </c>
      <c r="AF1476" s="174">
        <f t="shared" si="235"/>
        <v>0.1557690267122768</v>
      </c>
      <c r="AG1476" s="150" t="str">
        <f t="shared" si="240"/>
        <v/>
      </c>
      <c r="AH1476" s="150">
        <f t="shared" si="241"/>
        <v>0.23906721477893114</v>
      </c>
      <c r="AI1476" s="150" t="str">
        <f t="shared" si="236"/>
        <v/>
      </c>
      <c r="AJ1476" s="173">
        <f t="shared" si="237"/>
        <v>0</v>
      </c>
      <c r="AK1476" s="173" t="str">
        <f t="shared" si="238"/>
        <v/>
      </c>
      <c r="AL1476" s="173" t="str">
        <f t="shared" si="239"/>
        <v/>
      </c>
      <c r="AM1476" s="173"/>
      <c r="AN1476" s="173"/>
      <c r="AO1476" s="173"/>
      <c r="AP1476" s="173"/>
      <c r="AQ1476" s="173"/>
      <c r="AR1476" s="173"/>
      <c r="AS1476" s="173"/>
      <c r="AT1476" s="153"/>
      <c r="AU1476" s="154"/>
      <c r="AV1476" s="153"/>
      <c r="AW1476" s="177"/>
      <c r="AX1476" s="178"/>
      <c r="AY1476" s="179"/>
      <c r="AZ1476" s="179"/>
      <c r="BA1476" s="180"/>
      <c r="BB1476" s="180"/>
      <c r="BC1476" s="155"/>
      <c r="BE1476" s="156">
        <v>724</v>
      </c>
      <c r="BF1476" s="181">
        <f t="shared" si="243"/>
        <v>4.6272000000000668</v>
      </c>
      <c r="BG1476" s="182">
        <f t="shared" si="244"/>
        <v>0.70535104761860301</v>
      </c>
      <c r="BH1476" s="183">
        <f t="shared" si="245"/>
        <v>7.7547247006870546E-4</v>
      </c>
      <c r="BI1476" s="184" t="str">
        <f t="shared" si="246"/>
        <v/>
      </c>
      <c r="BJ1476" s="184" t="str">
        <f t="shared" si="242"/>
        <v/>
      </c>
    </row>
    <row r="1477" spans="3:62" ht="20.100000000000001" customHeight="1" x14ac:dyDescent="0.25">
      <c r="C1477" s="12"/>
      <c r="E1477" s="141"/>
      <c r="F1477" s="141"/>
      <c r="P1477" s="156"/>
      <c r="R1477" s="174"/>
      <c r="S1477" s="174"/>
      <c r="W1477" s="175"/>
      <c r="X1477" s="173"/>
      <c r="AC1477" s="156">
        <v>748</v>
      </c>
      <c r="AD1477" s="150">
        <f t="shared" si="233"/>
        <v>-1.008</v>
      </c>
      <c r="AE1477" s="174">
        <f t="shared" si="234"/>
        <v>0.2400349999363395</v>
      </c>
      <c r="AF1477" s="174">
        <f t="shared" si="235"/>
        <v>0.15672723111602854</v>
      </c>
      <c r="AG1477" s="150" t="str">
        <f t="shared" si="240"/>
        <v/>
      </c>
      <c r="AH1477" s="150">
        <f t="shared" si="241"/>
        <v>0.2400349999363395</v>
      </c>
      <c r="AI1477" s="150" t="str">
        <f t="shared" si="236"/>
        <v/>
      </c>
      <c r="AJ1477" s="173">
        <f t="shared" si="237"/>
        <v>0</v>
      </c>
      <c r="AK1477" s="173" t="str">
        <f t="shared" si="238"/>
        <v/>
      </c>
      <c r="AL1477" s="173" t="str">
        <f t="shared" si="239"/>
        <v/>
      </c>
      <c r="AM1477" s="173"/>
      <c r="AN1477" s="173"/>
      <c r="AO1477" s="173"/>
      <c r="AP1477" s="173"/>
      <c r="AQ1477" s="173"/>
      <c r="AR1477" s="173"/>
      <c r="AS1477" s="173"/>
      <c r="AT1477" s="153"/>
      <c r="AU1477" s="154"/>
      <c r="AV1477" s="153"/>
      <c r="AW1477" s="177"/>
      <c r="AX1477" s="178"/>
      <c r="AY1477" s="179"/>
      <c r="AZ1477" s="179"/>
      <c r="BA1477" s="180"/>
      <c r="BB1477" s="180"/>
      <c r="BC1477" s="155"/>
      <c r="BE1477" s="156">
        <v>725</v>
      </c>
      <c r="BF1477" s="181">
        <f t="shared" si="243"/>
        <v>4.633600000000067</v>
      </c>
      <c r="BG1477" s="182">
        <f t="shared" si="244"/>
        <v>0.70457557514853431</v>
      </c>
      <c r="BH1477" s="183">
        <f t="shared" si="245"/>
        <v>7.7566872019629862E-4</v>
      </c>
      <c r="BI1477" s="184" t="str">
        <f t="shared" si="246"/>
        <v/>
      </c>
      <c r="BJ1477" s="184" t="str">
        <f t="shared" si="242"/>
        <v/>
      </c>
    </row>
    <row r="1478" spans="3:62" ht="20.100000000000001" customHeight="1" x14ac:dyDescent="0.25">
      <c r="C1478" s="12"/>
      <c r="E1478" s="141"/>
      <c r="F1478" s="141"/>
      <c r="P1478" s="156"/>
      <c r="R1478" s="174"/>
      <c r="S1478" s="174"/>
      <c r="W1478" s="175"/>
      <c r="X1478" s="173"/>
      <c r="AC1478" s="156">
        <v>749</v>
      </c>
      <c r="AD1478" s="150">
        <f t="shared" si="233"/>
        <v>-1.004</v>
      </c>
      <c r="AE1478" s="174">
        <f t="shared" si="234"/>
        <v>0.24100284677793452</v>
      </c>
      <c r="AF1478" s="174">
        <f t="shared" si="235"/>
        <v>0.15768930679401871</v>
      </c>
      <c r="AG1478" s="150" t="str">
        <f t="shared" si="240"/>
        <v/>
      </c>
      <c r="AH1478" s="150">
        <f t="shared" si="241"/>
        <v>0.24100284677793452</v>
      </c>
      <c r="AI1478" s="150" t="str">
        <f t="shared" si="236"/>
        <v/>
      </c>
      <c r="AJ1478" s="173">
        <f t="shared" si="237"/>
        <v>0</v>
      </c>
      <c r="AK1478" s="173" t="str">
        <f t="shared" si="238"/>
        <v/>
      </c>
      <c r="AL1478" s="173" t="str">
        <f t="shared" si="239"/>
        <v/>
      </c>
      <c r="AM1478" s="173"/>
      <c r="AN1478" s="173"/>
      <c r="AO1478" s="173"/>
      <c r="AP1478" s="173"/>
      <c r="AQ1478" s="173"/>
      <c r="AR1478" s="173"/>
      <c r="AS1478" s="173"/>
      <c r="AT1478" s="153"/>
      <c r="AU1478" s="154"/>
      <c r="AV1478" s="153"/>
      <c r="AW1478" s="177"/>
      <c r="AX1478" s="178"/>
      <c r="AY1478" s="179"/>
      <c r="AZ1478" s="179"/>
      <c r="BA1478" s="180"/>
      <c r="BB1478" s="180"/>
      <c r="BC1478" s="155"/>
      <c r="BE1478" s="156">
        <v>726</v>
      </c>
      <c r="BF1478" s="181">
        <f t="shared" si="243"/>
        <v>4.6400000000000672</v>
      </c>
      <c r="BG1478" s="182">
        <f t="shared" si="244"/>
        <v>0.70379990642833801</v>
      </c>
      <c r="BH1478" s="183">
        <f t="shared" si="245"/>
        <v>7.7586132469675828E-4</v>
      </c>
      <c r="BI1478" s="184" t="str">
        <f t="shared" si="246"/>
        <v/>
      </c>
      <c r="BJ1478" s="184" t="str">
        <f t="shared" si="242"/>
        <v/>
      </c>
    </row>
    <row r="1479" spans="3:62" ht="20.100000000000001" customHeight="1" x14ac:dyDescent="0.25">
      <c r="C1479" s="12"/>
      <c r="E1479" s="141"/>
      <c r="F1479" s="141"/>
      <c r="P1479" s="156"/>
      <c r="R1479" s="174"/>
      <c r="S1479" s="174"/>
      <c r="W1479" s="175"/>
      <c r="X1479" s="173"/>
      <c r="AC1479" s="156">
        <v>750</v>
      </c>
      <c r="AD1479" s="150">
        <f t="shared" si="233"/>
        <v>-1</v>
      </c>
      <c r="AE1479" s="174">
        <f t="shared" si="234"/>
        <v>0.24197072451914337</v>
      </c>
      <c r="AF1479" s="174">
        <f t="shared" si="235"/>
        <v>0.15865525393145699</v>
      </c>
      <c r="AG1479" s="150" t="str">
        <f t="shared" si="240"/>
        <v/>
      </c>
      <c r="AH1479" s="150">
        <f t="shared" si="241"/>
        <v>0.24197072451914337</v>
      </c>
      <c r="AI1479" s="150" t="str">
        <f t="shared" si="236"/>
        <v/>
      </c>
      <c r="AJ1479" s="173">
        <f t="shared" si="237"/>
        <v>0</v>
      </c>
      <c r="AK1479" s="173" t="str">
        <f t="shared" si="238"/>
        <v/>
      </c>
      <c r="AL1479" s="173" t="str">
        <f t="shared" si="239"/>
        <v/>
      </c>
      <c r="AM1479" s="173"/>
      <c r="AN1479" s="173"/>
      <c r="AO1479" s="173"/>
      <c r="AP1479" s="173"/>
      <c r="AQ1479" s="173"/>
      <c r="AR1479" s="173"/>
      <c r="AS1479" s="173"/>
      <c r="AT1479" s="153"/>
      <c r="AU1479" s="154"/>
      <c r="AV1479" s="153"/>
      <c r="AW1479" s="177"/>
      <c r="AX1479" s="178"/>
      <c r="AY1479" s="179"/>
      <c r="AZ1479" s="179"/>
      <c r="BA1479" s="180"/>
      <c r="BB1479" s="180"/>
      <c r="BC1479" s="155"/>
      <c r="BE1479" s="156">
        <v>727</v>
      </c>
      <c r="BF1479" s="181">
        <f t="shared" si="243"/>
        <v>4.6464000000000674</v>
      </c>
      <c r="BG1479" s="182">
        <f t="shared" si="244"/>
        <v>0.70302404510364125</v>
      </c>
      <c r="BH1479" s="183">
        <f t="shared" si="245"/>
        <v>7.7605029101290857E-4</v>
      </c>
      <c r="BI1479" s="184" t="str">
        <f t="shared" si="246"/>
        <v/>
      </c>
      <c r="BJ1479" s="184" t="str">
        <f t="shared" si="242"/>
        <v/>
      </c>
    </row>
    <row r="1480" spans="3:62" ht="20.100000000000001" customHeight="1" x14ac:dyDescent="0.25">
      <c r="C1480" s="12"/>
      <c r="E1480" s="141"/>
      <c r="F1480" s="141"/>
      <c r="P1480" s="156"/>
      <c r="R1480" s="174"/>
      <c r="S1480" s="174"/>
      <c r="W1480" s="175"/>
      <c r="X1480" s="173"/>
      <c r="AC1480" s="156">
        <v>751</v>
      </c>
      <c r="AD1480" s="150">
        <f t="shared" si="233"/>
        <v>-0.996</v>
      </c>
      <c r="AE1480" s="174">
        <f t="shared" si="234"/>
        <v>0.2429386022500282</v>
      </c>
      <c r="AF1480" s="174">
        <f t="shared" si="235"/>
        <v>0.15962507259016356</v>
      </c>
      <c r="AG1480" s="150" t="str">
        <f t="shared" si="240"/>
        <v/>
      </c>
      <c r="AH1480" s="150">
        <f t="shared" si="241"/>
        <v>0.2429386022500282</v>
      </c>
      <c r="AI1480" s="150" t="str">
        <f t="shared" si="236"/>
        <v/>
      </c>
      <c r="AJ1480" s="173">
        <f t="shared" si="237"/>
        <v>0</v>
      </c>
      <c r="AK1480" s="173" t="str">
        <f t="shared" si="238"/>
        <v/>
      </c>
      <c r="AL1480" s="173" t="str">
        <f t="shared" si="239"/>
        <v/>
      </c>
      <c r="AM1480" s="173"/>
      <c r="AN1480" s="173"/>
      <c r="AO1480" s="173"/>
      <c r="AP1480" s="173"/>
      <c r="AQ1480" s="173"/>
      <c r="AR1480" s="173"/>
      <c r="AS1480" s="173"/>
      <c r="AT1480" s="153"/>
      <c r="AU1480" s="154"/>
      <c r="AV1480" s="153"/>
      <c r="AW1480" s="177"/>
      <c r="AX1480" s="178"/>
      <c r="AY1480" s="179"/>
      <c r="AZ1480" s="179"/>
      <c r="BA1480" s="180"/>
      <c r="BB1480" s="180"/>
      <c r="BC1480" s="155"/>
      <c r="BE1480" s="156">
        <v>728</v>
      </c>
      <c r="BF1480" s="181">
        <f t="shared" si="243"/>
        <v>4.6528000000000675</v>
      </c>
      <c r="BG1480" s="182">
        <f t="shared" si="244"/>
        <v>0.70224799481262834</v>
      </c>
      <c r="BH1480" s="183">
        <f t="shared" si="245"/>
        <v>7.7623562660522616E-4</v>
      </c>
      <c r="BI1480" s="184" t="str">
        <f t="shared" si="246"/>
        <v/>
      </c>
      <c r="BJ1480" s="184" t="str">
        <f t="shared" si="242"/>
        <v/>
      </c>
    </row>
    <row r="1481" spans="3:62" ht="20.100000000000001" customHeight="1" x14ac:dyDescent="0.25">
      <c r="C1481" s="12"/>
      <c r="E1481" s="141"/>
      <c r="F1481" s="141"/>
      <c r="P1481" s="156"/>
      <c r="R1481" s="174"/>
      <c r="S1481" s="174"/>
      <c r="W1481" s="175"/>
      <c r="X1481" s="173"/>
      <c r="AC1481" s="156">
        <v>752</v>
      </c>
      <c r="AD1481" s="150">
        <f t="shared" si="233"/>
        <v>-0.99199999999999999</v>
      </c>
      <c r="AE1481" s="174">
        <f t="shared" si="234"/>
        <v>0.24390644893676472</v>
      </c>
      <c r="AF1481" s="174">
        <f t="shared" si="235"/>
        <v>0.16059876270807047</v>
      </c>
      <c r="AG1481" s="150" t="str">
        <f t="shared" si="240"/>
        <v/>
      </c>
      <c r="AH1481" s="150">
        <f t="shared" si="241"/>
        <v>0.24390644893676472</v>
      </c>
      <c r="AI1481" s="150" t="str">
        <f t="shared" si="236"/>
        <v/>
      </c>
      <c r="AJ1481" s="173">
        <f t="shared" si="237"/>
        <v>0</v>
      </c>
      <c r="AK1481" s="173" t="str">
        <f t="shared" si="238"/>
        <v/>
      </c>
      <c r="AL1481" s="173" t="str">
        <f t="shared" si="239"/>
        <v/>
      </c>
      <c r="AM1481" s="173"/>
      <c r="AN1481" s="173"/>
      <c r="AO1481" s="173"/>
      <c r="AP1481" s="173"/>
      <c r="AQ1481" s="173"/>
      <c r="AR1481" s="173"/>
      <c r="AS1481" s="173"/>
      <c r="AT1481" s="153"/>
      <c r="AU1481" s="154"/>
      <c r="AV1481" s="153"/>
      <c r="AW1481" s="177"/>
      <c r="AX1481" s="178"/>
      <c r="AY1481" s="179"/>
      <c r="AZ1481" s="179"/>
      <c r="BA1481" s="180"/>
      <c r="BB1481" s="180"/>
      <c r="BC1481" s="155"/>
      <c r="BE1481" s="156">
        <v>729</v>
      </c>
      <c r="BF1481" s="181">
        <f t="shared" si="243"/>
        <v>4.6592000000000677</v>
      </c>
      <c r="BG1481" s="182">
        <f t="shared" si="244"/>
        <v>0.70147175918602311</v>
      </c>
      <c r="BH1481" s="183">
        <f t="shared" si="245"/>
        <v>7.7641733895483789E-4</v>
      </c>
      <c r="BI1481" s="184" t="str">
        <f t="shared" si="246"/>
        <v/>
      </c>
      <c r="BJ1481" s="184" t="str">
        <f t="shared" si="242"/>
        <v/>
      </c>
    </row>
    <row r="1482" spans="3:62" ht="20.100000000000001" customHeight="1" x14ac:dyDescent="0.25">
      <c r="C1482" s="12"/>
      <c r="E1482" s="141"/>
      <c r="F1482" s="141"/>
      <c r="P1482" s="156"/>
      <c r="R1482" s="174"/>
      <c r="S1482" s="174"/>
      <c r="W1482" s="175"/>
      <c r="X1482" s="173"/>
      <c r="AC1482" s="156">
        <v>753</v>
      </c>
      <c r="AD1482" s="150">
        <f t="shared" si="233"/>
        <v>-0.98799999999999999</v>
      </c>
      <c r="AE1482" s="174">
        <f t="shared" si="234"/>
        <v>0.24487423342313686</v>
      </c>
      <c r="AF1482" s="174">
        <f t="shared" si="235"/>
        <v>0.1615763240987293</v>
      </c>
      <c r="AG1482" s="150" t="str">
        <f t="shared" si="240"/>
        <v/>
      </c>
      <c r="AH1482" s="150">
        <f t="shared" si="241"/>
        <v>0.24487423342313686</v>
      </c>
      <c r="AI1482" s="150" t="str">
        <f t="shared" si="236"/>
        <v/>
      </c>
      <c r="AJ1482" s="173">
        <f t="shared" si="237"/>
        <v>0</v>
      </c>
      <c r="AK1482" s="173" t="str">
        <f t="shared" si="238"/>
        <v/>
      </c>
      <c r="AL1482" s="173" t="str">
        <f t="shared" si="239"/>
        <v/>
      </c>
      <c r="AM1482" s="173"/>
      <c r="AN1482" s="173"/>
      <c r="AO1482" s="173"/>
      <c r="AP1482" s="173"/>
      <c r="AQ1482" s="173"/>
      <c r="AR1482" s="173"/>
      <c r="AS1482" s="173"/>
      <c r="AT1482" s="153"/>
      <c r="AU1482" s="154"/>
      <c r="AV1482" s="153"/>
      <c r="AW1482" s="177"/>
      <c r="AX1482" s="178"/>
      <c r="AY1482" s="179"/>
      <c r="AZ1482" s="179"/>
      <c r="BA1482" s="180"/>
      <c r="BB1482" s="180"/>
      <c r="BC1482" s="155"/>
      <c r="BE1482" s="156">
        <v>730</v>
      </c>
      <c r="BF1482" s="181">
        <f t="shared" si="243"/>
        <v>4.6656000000000679</v>
      </c>
      <c r="BG1482" s="182">
        <f t="shared" si="244"/>
        <v>0.70069534184706828</v>
      </c>
      <c r="BH1482" s="183">
        <f t="shared" si="245"/>
        <v>7.7659543555985699E-4</v>
      </c>
      <c r="BI1482" s="184" t="str">
        <f t="shared" si="246"/>
        <v/>
      </c>
      <c r="BJ1482" s="184" t="str">
        <f t="shared" si="242"/>
        <v/>
      </c>
    </row>
    <row r="1483" spans="3:62" ht="20.100000000000001" customHeight="1" x14ac:dyDescent="0.25">
      <c r="C1483" s="12"/>
      <c r="E1483" s="141"/>
      <c r="F1483" s="141"/>
      <c r="P1483" s="156"/>
      <c r="R1483" s="174"/>
      <c r="S1483" s="174"/>
      <c r="W1483" s="175"/>
      <c r="X1483" s="173"/>
      <c r="AC1483" s="156">
        <v>754</v>
      </c>
      <c r="AD1483" s="150">
        <f t="shared" si="233"/>
        <v>-0.98399999999999999</v>
      </c>
      <c r="AE1483" s="174">
        <f t="shared" si="234"/>
        <v>0.24584192443204717</v>
      </c>
      <c r="AF1483" s="174">
        <f t="shared" si="235"/>
        <v>0.16255775645082429</v>
      </c>
      <c r="AG1483" s="150" t="str">
        <f t="shared" si="240"/>
        <v/>
      </c>
      <c r="AH1483" s="150">
        <f t="shared" si="241"/>
        <v>0.24584192443204717</v>
      </c>
      <c r="AI1483" s="150" t="str">
        <f t="shared" si="236"/>
        <v/>
      </c>
      <c r="AJ1483" s="173">
        <f t="shared" si="237"/>
        <v>0</v>
      </c>
      <c r="AK1483" s="173" t="str">
        <f t="shared" si="238"/>
        <v/>
      </c>
      <c r="AL1483" s="173" t="str">
        <f t="shared" si="239"/>
        <v/>
      </c>
      <c r="AM1483" s="173"/>
      <c r="AN1483" s="173"/>
      <c r="AO1483" s="173"/>
      <c r="AP1483" s="173"/>
      <c r="AQ1483" s="173"/>
      <c r="AR1483" s="173"/>
      <c r="AS1483" s="173"/>
      <c r="AT1483" s="153"/>
      <c r="AU1483" s="154"/>
      <c r="AV1483" s="153"/>
      <c r="AW1483" s="177"/>
      <c r="AX1483" s="178"/>
      <c r="AY1483" s="179"/>
      <c r="AZ1483" s="179"/>
      <c r="BA1483" s="180"/>
      <c r="BB1483" s="180"/>
      <c r="BC1483" s="155"/>
      <c r="BE1483" s="156">
        <v>731</v>
      </c>
      <c r="BF1483" s="181">
        <f t="shared" si="243"/>
        <v>4.6720000000000681</v>
      </c>
      <c r="BG1483" s="182">
        <f t="shared" si="244"/>
        <v>0.69991874641150842</v>
      </c>
      <c r="BH1483" s="183">
        <f t="shared" si="245"/>
        <v>7.7676992393882482E-4</v>
      </c>
      <c r="BI1483" s="184" t="str">
        <f t="shared" si="246"/>
        <v/>
      </c>
      <c r="BJ1483" s="184" t="str">
        <f t="shared" si="242"/>
        <v/>
      </c>
    </row>
    <row r="1484" spans="3:62" ht="20.100000000000001" customHeight="1" x14ac:dyDescent="0.25">
      <c r="C1484" s="12"/>
      <c r="E1484" s="141"/>
      <c r="F1484" s="141"/>
      <c r="P1484" s="156"/>
      <c r="R1484" s="174"/>
      <c r="S1484" s="174"/>
      <c r="W1484" s="175"/>
      <c r="X1484" s="173"/>
      <c r="AC1484" s="156">
        <v>755</v>
      </c>
      <c r="AD1484" s="150">
        <f t="shared" si="233"/>
        <v>-0.98</v>
      </c>
      <c r="AE1484" s="174">
        <f t="shared" si="234"/>
        <v>0.24680949056704274</v>
      </c>
      <c r="AF1484" s="174">
        <f t="shared" si="235"/>
        <v>0.16354305932769236</v>
      </c>
      <c r="AG1484" s="150" t="str">
        <f t="shared" si="240"/>
        <v/>
      </c>
      <c r="AH1484" s="150">
        <f t="shared" si="241"/>
        <v>0.24680949056704274</v>
      </c>
      <c r="AI1484" s="150" t="str">
        <f t="shared" si="236"/>
        <v/>
      </c>
      <c r="AJ1484" s="173">
        <f t="shared" si="237"/>
        <v>0</v>
      </c>
      <c r="AK1484" s="173" t="str">
        <f t="shared" si="238"/>
        <v/>
      </c>
      <c r="AL1484" s="173" t="str">
        <f t="shared" si="239"/>
        <v/>
      </c>
      <c r="AM1484" s="173"/>
      <c r="AN1484" s="173"/>
      <c r="AO1484" s="173"/>
      <c r="AP1484" s="173"/>
      <c r="AQ1484" s="173"/>
      <c r="AR1484" s="173"/>
      <c r="AS1484" s="173"/>
      <c r="AT1484" s="153"/>
      <c r="AU1484" s="154"/>
      <c r="AV1484" s="153"/>
      <c r="AW1484" s="177"/>
      <c r="AX1484" s="178"/>
      <c r="AY1484" s="179"/>
      <c r="AZ1484" s="179"/>
      <c r="BA1484" s="180"/>
      <c r="BB1484" s="180"/>
      <c r="BC1484" s="155"/>
      <c r="BE1484" s="156">
        <v>732</v>
      </c>
      <c r="BF1484" s="181">
        <f t="shared" si="243"/>
        <v>4.6784000000000683</v>
      </c>
      <c r="BG1484" s="182">
        <f t="shared" si="244"/>
        <v>0.69914197648756959</v>
      </c>
      <c r="BH1484" s="183">
        <f t="shared" si="245"/>
        <v>7.7694081162626993E-4</v>
      </c>
      <c r="BI1484" s="184" t="str">
        <f t="shared" si="246"/>
        <v/>
      </c>
      <c r="BJ1484" s="184" t="str">
        <f t="shared" si="242"/>
        <v/>
      </c>
    </row>
    <row r="1485" spans="3:62" ht="20.100000000000001" customHeight="1" x14ac:dyDescent="0.25">
      <c r="C1485" s="12"/>
      <c r="E1485" s="141"/>
      <c r="F1485" s="141"/>
      <c r="P1485" s="156"/>
      <c r="R1485" s="174"/>
      <c r="S1485" s="174"/>
      <c r="W1485" s="175"/>
      <c r="X1485" s="173"/>
      <c r="AC1485" s="156">
        <v>756</v>
      </c>
      <c r="AD1485" s="150">
        <f t="shared" si="233"/>
        <v>-0.97599999999999998</v>
      </c>
      <c r="AE1485" s="174">
        <f t="shared" si="234"/>
        <v>0.24777690031385682</v>
      </c>
      <c r="AF1485" s="174">
        <f t="shared" si="235"/>
        <v>0.16453223216684826</v>
      </c>
      <c r="AG1485" s="150" t="str">
        <f t="shared" si="240"/>
        <v/>
      </c>
      <c r="AH1485" s="150">
        <f t="shared" si="241"/>
        <v>0.24777690031385682</v>
      </c>
      <c r="AI1485" s="150" t="str">
        <f t="shared" si="236"/>
        <v/>
      </c>
      <c r="AJ1485" s="173">
        <f t="shared" si="237"/>
        <v>0</v>
      </c>
      <c r="AK1485" s="173" t="str">
        <f t="shared" si="238"/>
        <v/>
      </c>
      <c r="AL1485" s="173" t="str">
        <f t="shared" si="239"/>
        <v/>
      </c>
      <c r="AM1485" s="173"/>
      <c r="AN1485" s="173"/>
      <c r="AO1485" s="173"/>
      <c r="AP1485" s="173"/>
      <c r="AQ1485" s="173"/>
      <c r="AR1485" s="173"/>
      <c r="AS1485" s="173"/>
      <c r="AT1485" s="153"/>
      <c r="AU1485" s="154"/>
      <c r="AV1485" s="153"/>
      <c r="AW1485" s="177"/>
      <c r="AX1485" s="178"/>
      <c r="AY1485" s="179"/>
      <c r="AZ1485" s="179"/>
      <c r="BA1485" s="180"/>
      <c r="BB1485" s="180"/>
      <c r="BC1485" s="155"/>
      <c r="BE1485" s="156">
        <v>733</v>
      </c>
      <c r="BF1485" s="181">
        <f t="shared" si="243"/>
        <v>4.6848000000000685</v>
      </c>
      <c r="BG1485" s="182">
        <f t="shared" si="244"/>
        <v>0.69836503567594332</v>
      </c>
      <c r="BH1485" s="183">
        <f t="shared" si="245"/>
        <v>7.7710810617681592E-4</v>
      </c>
      <c r="BI1485" s="184" t="str">
        <f t="shared" si="246"/>
        <v/>
      </c>
      <c r="BJ1485" s="184" t="str">
        <f t="shared" si="242"/>
        <v/>
      </c>
    </row>
    <row r="1486" spans="3:62" ht="20.100000000000001" customHeight="1" x14ac:dyDescent="0.25">
      <c r="C1486" s="12"/>
      <c r="E1486" s="141"/>
      <c r="F1486" s="141"/>
      <c r="P1486" s="156"/>
      <c r="R1486" s="174"/>
      <c r="S1486" s="174"/>
      <c r="W1486" s="175"/>
      <c r="X1486" s="173"/>
      <c r="AC1486" s="156">
        <v>757</v>
      </c>
      <c r="AD1486" s="150">
        <f t="shared" si="233"/>
        <v>-0.97199999999999998</v>
      </c>
      <c r="AE1486" s="174">
        <f t="shared" si="234"/>
        <v>0.24874412204196625</v>
      </c>
      <c r="AF1486" s="174">
        <f t="shared" si="235"/>
        <v>0.16552527427951666</v>
      </c>
      <c r="AG1486" s="150" t="str">
        <f t="shared" si="240"/>
        <v/>
      </c>
      <c r="AH1486" s="150">
        <f t="shared" si="241"/>
        <v>0.24874412204196625</v>
      </c>
      <c r="AI1486" s="150" t="str">
        <f t="shared" si="236"/>
        <v/>
      </c>
      <c r="AJ1486" s="173">
        <f t="shared" si="237"/>
        <v>0</v>
      </c>
      <c r="AK1486" s="173" t="str">
        <f t="shared" si="238"/>
        <v/>
      </c>
      <c r="AL1486" s="173" t="str">
        <f t="shared" si="239"/>
        <v/>
      </c>
      <c r="AM1486" s="173"/>
      <c r="AN1486" s="173"/>
      <c r="AO1486" s="173"/>
      <c r="AP1486" s="173"/>
      <c r="AQ1486" s="173"/>
      <c r="AR1486" s="173"/>
      <c r="AS1486" s="173"/>
      <c r="AT1486" s="153"/>
      <c r="AU1486" s="154"/>
      <c r="AV1486" s="153"/>
      <c r="AW1486" s="177"/>
      <c r="AX1486" s="178"/>
      <c r="AY1486" s="179"/>
      <c r="AZ1486" s="179"/>
      <c r="BA1486" s="180"/>
      <c r="BB1486" s="180"/>
      <c r="BC1486" s="155"/>
      <c r="BE1486" s="156">
        <v>734</v>
      </c>
      <c r="BF1486" s="181">
        <f t="shared" si="243"/>
        <v>4.6912000000000686</v>
      </c>
      <c r="BG1486" s="182">
        <f t="shared" si="244"/>
        <v>0.69758792756976651</v>
      </c>
      <c r="BH1486" s="183">
        <f t="shared" si="245"/>
        <v>7.7727181516129562E-4</v>
      </c>
      <c r="BI1486" s="184" t="str">
        <f t="shared" si="246"/>
        <v/>
      </c>
      <c r="BJ1486" s="184" t="str">
        <f t="shared" si="242"/>
        <v/>
      </c>
    </row>
    <row r="1487" spans="3:62" ht="20.100000000000001" customHeight="1" x14ac:dyDescent="0.25">
      <c r="C1487" s="12"/>
      <c r="E1487" s="141"/>
      <c r="F1487" s="141"/>
      <c r="P1487" s="156"/>
      <c r="R1487" s="174"/>
      <c r="S1487" s="174"/>
      <c r="W1487" s="175"/>
      <c r="X1487" s="173"/>
      <c r="AC1487" s="156">
        <v>758</v>
      </c>
      <c r="AD1487" s="150">
        <f t="shared" si="233"/>
        <v>-0.96799999999999997</v>
      </c>
      <c r="AE1487" s="174">
        <f t="shared" si="234"/>
        <v>0.24971112400616369</v>
      </c>
      <c r="AF1487" s="174">
        <f t="shared" si="235"/>
        <v>0.16652218485017045</v>
      </c>
      <c r="AG1487" s="150" t="str">
        <f t="shared" si="240"/>
        <v/>
      </c>
      <c r="AH1487" s="150">
        <f t="shared" si="241"/>
        <v>0.24971112400616369</v>
      </c>
      <c r="AI1487" s="150" t="str">
        <f t="shared" si="236"/>
        <v/>
      </c>
      <c r="AJ1487" s="173">
        <f t="shared" si="237"/>
        <v>0</v>
      </c>
      <c r="AK1487" s="173" t="str">
        <f t="shared" si="238"/>
        <v/>
      </c>
      <c r="AL1487" s="173" t="str">
        <f t="shared" si="239"/>
        <v/>
      </c>
      <c r="AM1487" s="173"/>
      <c r="AN1487" s="173"/>
      <c r="AO1487" s="173"/>
      <c r="AP1487" s="173"/>
      <c r="AQ1487" s="173"/>
      <c r="AR1487" s="173"/>
      <c r="AS1487" s="173"/>
      <c r="AT1487" s="153"/>
      <c r="AU1487" s="154"/>
      <c r="AV1487" s="153"/>
      <c r="AW1487" s="177"/>
      <c r="AX1487" s="178"/>
      <c r="AY1487" s="179"/>
      <c r="AZ1487" s="179"/>
      <c r="BA1487" s="180"/>
      <c r="BB1487" s="180"/>
      <c r="BC1487" s="155"/>
      <c r="BE1487" s="156">
        <v>735</v>
      </c>
      <c r="BF1487" s="181">
        <f t="shared" si="243"/>
        <v>4.6976000000000688</v>
      </c>
      <c r="BG1487" s="182">
        <f t="shared" si="244"/>
        <v>0.69681065575460521</v>
      </c>
      <c r="BH1487" s="183">
        <f t="shared" si="245"/>
        <v>7.7743194616908262E-4</v>
      </c>
      <c r="BI1487" s="184" t="str">
        <f t="shared" si="246"/>
        <v/>
      </c>
      <c r="BJ1487" s="184" t="str">
        <f t="shared" si="242"/>
        <v/>
      </c>
    </row>
    <row r="1488" spans="3:62" ht="20.100000000000001" customHeight="1" x14ac:dyDescent="0.25">
      <c r="C1488" s="12"/>
      <c r="E1488" s="141"/>
      <c r="F1488" s="141"/>
      <c r="P1488" s="156"/>
      <c r="R1488" s="174"/>
      <c r="S1488" s="174"/>
      <c r="W1488" s="175"/>
      <c r="X1488" s="173"/>
      <c r="AC1488" s="156">
        <v>759</v>
      </c>
      <c r="AD1488" s="150">
        <f t="shared" si="233"/>
        <v>-0.96399999999999997</v>
      </c>
      <c r="AE1488" s="174">
        <f t="shared" si="234"/>
        <v>0.25067787434814603</v>
      </c>
      <c r="AF1488" s="174">
        <f t="shared" si="235"/>
        <v>0.16752296293607463</v>
      </c>
      <c r="AG1488" s="150" t="str">
        <f t="shared" si="240"/>
        <v/>
      </c>
      <c r="AH1488" s="150">
        <f t="shared" si="241"/>
        <v>0.25067787434814603</v>
      </c>
      <c r="AI1488" s="150" t="str">
        <f t="shared" si="236"/>
        <v/>
      </c>
      <c r="AJ1488" s="173">
        <f t="shared" si="237"/>
        <v>0</v>
      </c>
      <c r="AK1488" s="173" t="str">
        <f t="shared" si="238"/>
        <v/>
      </c>
      <c r="AL1488" s="173" t="str">
        <f t="shared" si="239"/>
        <v/>
      </c>
      <c r="AM1488" s="173"/>
      <c r="AN1488" s="173"/>
      <c r="AO1488" s="173"/>
      <c r="AP1488" s="173"/>
      <c r="AQ1488" s="173"/>
      <c r="AR1488" s="173"/>
      <c r="AS1488" s="173"/>
      <c r="AT1488" s="153"/>
      <c r="AU1488" s="154"/>
      <c r="AV1488" s="153"/>
      <c r="AW1488" s="177"/>
      <c r="AX1488" s="178"/>
      <c r="AY1488" s="179"/>
      <c r="AZ1488" s="179"/>
      <c r="BA1488" s="180"/>
      <c r="BB1488" s="180"/>
      <c r="BC1488" s="155"/>
      <c r="BE1488" s="156">
        <v>736</v>
      </c>
      <c r="BF1488" s="181">
        <f t="shared" si="243"/>
        <v>4.704000000000069</v>
      </c>
      <c r="BG1488" s="182">
        <f t="shared" si="244"/>
        <v>0.69603322380843613</v>
      </c>
      <c r="BH1488" s="183">
        <f t="shared" si="245"/>
        <v>7.7758850680642588E-4</v>
      </c>
      <c r="BI1488" s="184" t="str">
        <f t="shared" si="246"/>
        <v/>
      </c>
      <c r="BJ1488" s="184" t="str">
        <f t="shared" si="242"/>
        <v/>
      </c>
    </row>
    <row r="1489" spans="3:62" ht="20.100000000000001" customHeight="1" x14ac:dyDescent="0.25">
      <c r="C1489" s="12"/>
      <c r="E1489" s="141"/>
      <c r="F1489" s="141"/>
      <c r="P1489" s="156"/>
      <c r="R1489" s="174"/>
      <c r="S1489" s="174"/>
      <c r="W1489" s="175"/>
      <c r="X1489" s="173"/>
      <c r="AC1489" s="156">
        <v>760</v>
      </c>
      <c r="AD1489" s="150">
        <f t="shared" si="233"/>
        <v>-0.96</v>
      </c>
      <c r="AE1489" s="174">
        <f t="shared" si="234"/>
        <v>0.25164434109811712</v>
      </c>
      <c r="AF1489" s="174">
        <f t="shared" si="235"/>
        <v>0.16852760746683779</v>
      </c>
      <c r="AG1489" s="150" t="str">
        <f t="shared" si="240"/>
        <v/>
      </c>
      <c r="AH1489" s="150">
        <f t="shared" si="241"/>
        <v>0.25164434109811712</v>
      </c>
      <c r="AI1489" s="150" t="str">
        <f t="shared" si="236"/>
        <v/>
      </c>
      <c r="AJ1489" s="173">
        <f t="shared" si="237"/>
        <v>0</v>
      </c>
      <c r="AK1489" s="173" t="str">
        <f t="shared" si="238"/>
        <v/>
      </c>
      <c r="AL1489" s="173" t="str">
        <f t="shared" si="239"/>
        <v/>
      </c>
      <c r="AM1489" s="173"/>
      <c r="AN1489" s="173"/>
      <c r="AO1489" s="173"/>
      <c r="AP1489" s="173"/>
      <c r="AQ1489" s="173"/>
      <c r="AR1489" s="173"/>
      <c r="AS1489" s="173"/>
      <c r="AT1489" s="153"/>
      <c r="AU1489" s="154"/>
      <c r="AV1489" s="153"/>
      <c r="AW1489" s="177"/>
      <c r="AX1489" s="178"/>
      <c r="AY1489" s="179"/>
      <c r="AZ1489" s="179"/>
      <c r="BA1489" s="180"/>
      <c r="BB1489" s="180"/>
      <c r="BC1489" s="155"/>
      <c r="BE1489" s="156">
        <v>737</v>
      </c>
      <c r="BF1489" s="181">
        <f t="shared" si="243"/>
        <v>4.7104000000000692</v>
      </c>
      <c r="BG1489" s="182">
        <f t="shared" si="244"/>
        <v>0.6952556353016297</v>
      </c>
      <c r="BH1489" s="183">
        <f t="shared" si="245"/>
        <v>7.777415046966718E-4</v>
      </c>
      <c r="BI1489" s="184" t="str">
        <f t="shared" si="246"/>
        <v/>
      </c>
      <c r="BJ1489" s="184" t="str">
        <f t="shared" si="242"/>
        <v/>
      </c>
    </row>
    <row r="1490" spans="3:62" ht="20.100000000000001" customHeight="1" x14ac:dyDescent="0.25">
      <c r="C1490" s="12"/>
      <c r="E1490" s="141"/>
      <c r="F1490" s="141"/>
      <c r="P1490" s="156"/>
      <c r="R1490" s="174"/>
      <c r="S1490" s="174"/>
      <c r="W1490" s="175"/>
      <c r="X1490" s="173"/>
      <c r="AC1490" s="156">
        <v>761</v>
      </c>
      <c r="AD1490" s="150">
        <f t="shared" si="233"/>
        <v>-0.95599999999999996</v>
      </c>
      <c r="AE1490" s="174">
        <f t="shared" si="234"/>
        <v>0.25261049217640646</v>
      </c>
      <c r="AF1490" s="174">
        <f t="shared" si="235"/>
        <v>0.16953611724396878</v>
      </c>
      <c r="AG1490" s="150" t="str">
        <f t="shared" si="240"/>
        <v/>
      </c>
      <c r="AH1490" s="150">
        <f t="shared" si="241"/>
        <v>0.25261049217640646</v>
      </c>
      <c r="AI1490" s="150" t="str">
        <f t="shared" si="236"/>
        <v/>
      </c>
      <c r="AJ1490" s="173">
        <f t="shared" si="237"/>
        <v>0</v>
      </c>
      <c r="AK1490" s="173" t="str">
        <f t="shared" si="238"/>
        <v/>
      </c>
      <c r="AL1490" s="173" t="str">
        <f t="shared" si="239"/>
        <v/>
      </c>
      <c r="AM1490" s="173"/>
      <c r="AN1490" s="173"/>
      <c r="AO1490" s="173"/>
      <c r="AP1490" s="173"/>
      <c r="AQ1490" s="173"/>
      <c r="AR1490" s="173"/>
      <c r="AS1490" s="173"/>
      <c r="AT1490" s="153"/>
      <c r="AU1490" s="154"/>
      <c r="AV1490" s="153"/>
      <c r="AW1490" s="177"/>
      <c r="AX1490" s="178"/>
      <c r="AY1490" s="179"/>
      <c r="AZ1490" s="179"/>
      <c r="BA1490" s="180"/>
      <c r="BB1490" s="180"/>
      <c r="BC1490" s="155"/>
      <c r="BE1490" s="156">
        <v>738</v>
      </c>
      <c r="BF1490" s="181">
        <f t="shared" si="243"/>
        <v>4.7168000000000694</v>
      </c>
      <c r="BG1490" s="182">
        <f t="shared" si="244"/>
        <v>0.69447789379693303</v>
      </c>
      <c r="BH1490" s="183">
        <f t="shared" si="245"/>
        <v>7.7789094748070831E-4</v>
      </c>
      <c r="BI1490" s="184" t="str">
        <f t="shared" si="246"/>
        <v/>
      </c>
      <c r="BJ1490" s="184" t="str">
        <f t="shared" si="242"/>
        <v/>
      </c>
    </row>
    <row r="1491" spans="3:62" ht="20.100000000000001" customHeight="1" x14ac:dyDescent="0.25">
      <c r="C1491" s="12"/>
      <c r="E1491" s="141"/>
      <c r="F1491" s="141"/>
      <c r="P1491" s="156"/>
      <c r="R1491" s="174"/>
      <c r="S1491" s="174"/>
      <c r="W1491" s="175"/>
      <c r="X1491" s="173"/>
      <c r="AC1491" s="156">
        <v>762</v>
      </c>
      <c r="AD1491" s="150">
        <f t="shared" si="233"/>
        <v>-0.95199999999999996</v>
      </c>
      <c r="AE1491" s="174">
        <f t="shared" si="234"/>
        <v>0.25357629539510257</v>
      </c>
      <c r="AF1491" s="174">
        <f t="shared" si="235"/>
        <v>0.17054849094044097</v>
      </c>
      <c r="AG1491" s="150" t="str">
        <f t="shared" si="240"/>
        <v/>
      </c>
      <c r="AH1491" s="150">
        <f t="shared" si="241"/>
        <v>0.25357629539510257</v>
      </c>
      <c r="AI1491" s="150" t="str">
        <f t="shared" si="236"/>
        <v/>
      </c>
      <c r="AJ1491" s="173">
        <f t="shared" si="237"/>
        <v>0</v>
      </c>
      <c r="AK1491" s="173" t="str">
        <f t="shared" si="238"/>
        <v/>
      </c>
      <c r="AL1491" s="173" t="str">
        <f t="shared" si="239"/>
        <v/>
      </c>
      <c r="AM1491" s="173"/>
      <c r="AN1491" s="173"/>
      <c r="AO1491" s="173"/>
      <c r="AP1491" s="173"/>
      <c r="AQ1491" s="173"/>
      <c r="AR1491" s="173"/>
      <c r="AS1491" s="173"/>
      <c r="AT1491" s="153"/>
      <c r="AU1491" s="154"/>
      <c r="AV1491" s="153"/>
      <c r="AW1491" s="177"/>
      <c r="AX1491" s="178"/>
      <c r="AY1491" s="179"/>
      <c r="AZ1491" s="179"/>
      <c r="BA1491" s="180"/>
      <c r="BB1491" s="180"/>
      <c r="BC1491" s="155"/>
      <c r="BE1491" s="156">
        <v>739</v>
      </c>
      <c r="BF1491" s="181">
        <f t="shared" si="243"/>
        <v>4.7232000000000696</v>
      </c>
      <c r="BG1491" s="182">
        <f t="shared" si="244"/>
        <v>0.69370000284945232</v>
      </c>
      <c r="BH1491" s="183">
        <f t="shared" si="245"/>
        <v>7.7803684281485541E-4</v>
      </c>
      <c r="BI1491" s="184" t="str">
        <f t="shared" si="246"/>
        <v/>
      </c>
      <c r="BJ1491" s="184" t="str">
        <f t="shared" si="242"/>
        <v/>
      </c>
    </row>
    <row r="1492" spans="3:62" ht="20.100000000000001" customHeight="1" x14ac:dyDescent="0.25">
      <c r="C1492" s="12"/>
      <c r="E1492" s="141"/>
      <c r="F1492" s="141"/>
      <c r="P1492" s="156"/>
      <c r="R1492" s="174"/>
      <c r="S1492" s="174"/>
      <c r="W1492" s="175"/>
      <c r="X1492" s="173"/>
      <c r="AC1492" s="156">
        <v>763</v>
      </c>
      <c r="AD1492" s="150">
        <f t="shared" si="233"/>
        <v>-0.94799999999999995</v>
      </c>
      <c r="AE1492" s="174">
        <f t="shared" si="234"/>
        <v>0.25454171845970125</v>
      </c>
      <c r="AF1492" s="174">
        <f t="shared" si="235"/>
        <v>0.17156472710026216</v>
      </c>
      <c r="AG1492" s="150" t="str">
        <f t="shared" si="240"/>
        <v/>
      </c>
      <c r="AH1492" s="150">
        <f t="shared" si="241"/>
        <v>0.25454171845970125</v>
      </c>
      <c r="AI1492" s="150" t="str">
        <f t="shared" si="236"/>
        <v/>
      </c>
      <c r="AJ1492" s="173">
        <f t="shared" si="237"/>
        <v>0</v>
      </c>
      <c r="AK1492" s="173" t="str">
        <f t="shared" si="238"/>
        <v/>
      </c>
      <c r="AL1492" s="173" t="str">
        <f t="shared" si="239"/>
        <v/>
      </c>
      <c r="AM1492" s="173"/>
      <c r="AN1492" s="173"/>
      <c r="AO1492" s="173"/>
      <c r="AP1492" s="173"/>
      <c r="AQ1492" s="173"/>
      <c r="AR1492" s="173"/>
      <c r="AS1492" s="173"/>
      <c r="AT1492" s="153"/>
      <c r="AU1492" s="154"/>
      <c r="AV1492" s="153"/>
      <c r="AW1492" s="177"/>
      <c r="AX1492" s="178"/>
      <c r="AY1492" s="179"/>
      <c r="AZ1492" s="179"/>
      <c r="BA1492" s="180"/>
      <c r="BB1492" s="180"/>
      <c r="BC1492" s="155"/>
      <c r="BE1492" s="156">
        <v>740</v>
      </c>
      <c r="BF1492" s="181">
        <f t="shared" si="243"/>
        <v>4.7296000000000697</v>
      </c>
      <c r="BG1492" s="182">
        <f t="shared" si="244"/>
        <v>0.69292196600663747</v>
      </c>
      <c r="BH1492" s="183">
        <f t="shared" si="245"/>
        <v>7.7817919837341876E-4</v>
      </c>
      <c r="BI1492" s="184" t="str">
        <f t="shared" si="246"/>
        <v/>
      </c>
      <c r="BJ1492" s="184" t="str">
        <f t="shared" si="242"/>
        <v/>
      </c>
    </row>
    <row r="1493" spans="3:62" ht="20.100000000000001" customHeight="1" x14ac:dyDescent="0.25">
      <c r="C1493" s="12"/>
      <c r="E1493" s="141"/>
      <c r="F1493" s="141"/>
      <c r="P1493" s="156"/>
      <c r="R1493" s="174"/>
      <c r="S1493" s="174"/>
      <c r="W1493" s="175"/>
      <c r="X1493" s="173"/>
      <c r="AC1493" s="156">
        <v>764</v>
      </c>
      <c r="AD1493" s="150">
        <f t="shared" si="233"/>
        <v>-0.94399999999999995</v>
      </c>
      <c r="AE1493" s="174">
        <f t="shared" si="234"/>
        <v>0.25550672897076881</v>
      </c>
      <c r="AF1493" s="174">
        <f t="shared" si="235"/>
        <v>0.17258482413805185</v>
      </c>
      <c r="AG1493" s="150" t="str">
        <f t="shared" si="240"/>
        <v/>
      </c>
      <c r="AH1493" s="150">
        <f t="shared" si="241"/>
        <v>0.25550672897076881</v>
      </c>
      <c r="AI1493" s="150" t="str">
        <f t="shared" si="236"/>
        <v/>
      </c>
      <c r="AJ1493" s="173">
        <f t="shared" si="237"/>
        <v>0</v>
      </c>
      <c r="AK1493" s="173" t="str">
        <f t="shared" si="238"/>
        <v/>
      </c>
      <c r="AL1493" s="173" t="str">
        <f t="shared" si="239"/>
        <v/>
      </c>
      <c r="AM1493" s="173"/>
      <c r="AN1493" s="173"/>
      <c r="AO1493" s="173"/>
      <c r="AP1493" s="173"/>
      <c r="AQ1493" s="173"/>
      <c r="AR1493" s="173"/>
      <c r="AS1493" s="173"/>
      <c r="AT1493" s="153"/>
      <c r="AU1493" s="154"/>
      <c r="AV1493" s="153"/>
      <c r="AW1493" s="177"/>
      <c r="AX1493" s="178"/>
      <c r="AY1493" s="179"/>
      <c r="AZ1493" s="179"/>
      <c r="BA1493" s="180"/>
      <c r="BB1493" s="180"/>
      <c r="BC1493" s="155"/>
      <c r="BE1493" s="156">
        <v>741</v>
      </c>
      <c r="BF1493" s="181">
        <f t="shared" si="243"/>
        <v>4.7360000000000699</v>
      </c>
      <c r="BG1493" s="182">
        <f t="shared" si="244"/>
        <v>0.69214378680826405</v>
      </c>
      <c r="BH1493" s="183">
        <f t="shared" si="245"/>
        <v>7.783180218452479E-4</v>
      </c>
      <c r="BI1493" s="184" t="str">
        <f t="shared" si="246"/>
        <v/>
      </c>
      <c r="BJ1493" s="184" t="str">
        <f t="shared" si="242"/>
        <v/>
      </c>
    </row>
    <row r="1494" spans="3:62" ht="20.100000000000001" customHeight="1" x14ac:dyDescent="0.25">
      <c r="C1494" s="12"/>
      <c r="E1494" s="141"/>
      <c r="F1494" s="141"/>
      <c r="P1494" s="156"/>
      <c r="R1494" s="174"/>
      <c r="S1494" s="174"/>
      <c r="W1494" s="175"/>
      <c r="X1494" s="173"/>
      <c r="AC1494" s="156">
        <v>765</v>
      </c>
      <c r="AD1494" s="150">
        <f t="shared" si="233"/>
        <v>-0.94</v>
      </c>
      <c r="AE1494" s="174">
        <f t="shared" si="234"/>
        <v>0.25647129442562033</v>
      </c>
      <c r="AF1494" s="174">
        <f t="shared" si="235"/>
        <v>0.17360878033862459</v>
      </c>
      <c r="AG1494" s="150" t="str">
        <f t="shared" si="240"/>
        <v/>
      </c>
      <c r="AH1494" s="150">
        <f t="shared" si="241"/>
        <v>0.25647129442562033</v>
      </c>
      <c r="AI1494" s="150" t="str">
        <f t="shared" si="236"/>
        <v/>
      </c>
      <c r="AJ1494" s="173">
        <f t="shared" si="237"/>
        <v>0</v>
      </c>
      <c r="AK1494" s="173" t="str">
        <f t="shared" si="238"/>
        <v/>
      </c>
      <c r="AL1494" s="173" t="str">
        <f t="shared" si="239"/>
        <v/>
      </c>
      <c r="AM1494" s="173"/>
      <c r="AN1494" s="173"/>
      <c r="AO1494" s="173"/>
      <c r="AP1494" s="173"/>
      <c r="AQ1494" s="173"/>
      <c r="AR1494" s="173"/>
      <c r="AS1494" s="173"/>
      <c r="AT1494" s="153"/>
      <c r="AU1494" s="154"/>
      <c r="AV1494" s="153"/>
      <c r="AW1494" s="177"/>
      <c r="AX1494" s="178"/>
      <c r="AY1494" s="179"/>
      <c r="AZ1494" s="179"/>
      <c r="BA1494" s="180"/>
      <c r="BB1494" s="180"/>
      <c r="BC1494" s="155"/>
      <c r="BE1494" s="156">
        <v>742</v>
      </c>
      <c r="BF1494" s="181">
        <f t="shared" si="243"/>
        <v>4.7424000000000701</v>
      </c>
      <c r="BG1494" s="182">
        <f t="shared" si="244"/>
        <v>0.6913654687864188</v>
      </c>
      <c r="BH1494" s="183">
        <f t="shared" si="245"/>
        <v>7.7845332093684494E-4</v>
      </c>
      <c r="BI1494" s="184" t="str">
        <f t="shared" si="246"/>
        <v/>
      </c>
      <c r="BJ1494" s="184" t="str">
        <f t="shared" si="242"/>
        <v/>
      </c>
    </row>
    <row r="1495" spans="3:62" ht="20.100000000000001" customHeight="1" x14ac:dyDescent="0.25">
      <c r="C1495" s="12"/>
      <c r="E1495" s="141"/>
      <c r="F1495" s="141"/>
      <c r="P1495" s="156"/>
      <c r="R1495" s="174"/>
      <c r="S1495" s="174"/>
      <c r="W1495" s="175"/>
      <c r="X1495" s="173"/>
      <c r="AC1495" s="156">
        <v>766</v>
      </c>
      <c r="AD1495" s="150">
        <f t="shared" si="233"/>
        <v>-0.93599999999999994</v>
      </c>
      <c r="AE1495" s="174">
        <f t="shared" si="234"/>
        <v>0.25743538222001205</v>
      </c>
      <c r="AF1495" s="174">
        <f t="shared" si="235"/>
        <v>0.17463659385658065</v>
      </c>
      <c r="AG1495" s="150" t="str">
        <f t="shared" si="240"/>
        <v/>
      </c>
      <c r="AH1495" s="150">
        <f t="shared" si="241"/>
        <v>0.25743538222001205</v>
      </c>
      <c r="AI1495" s="150" t="str">
        <f t="shared" si="236"/>
        <v/>
      </c>
      <c r="AJ1495" s="173">
        <f t="shared" si="237"/>
        <v>0</v>
      </c>
      <c r="AK1495" s="173" t="str">
        <f t="shared" si="238"/>
        <v/>
      </c>
      <c r="AL1495" s="173" t="str">
        <f t="shared" si="239"/>
        <v/>
      </c>
      <c r="AM1495" s="173"/>
      <c r="AN1495" s="173"/>
      <c r="AO1495" s="173"/>
      <c r="AP1495" s="173"/>
      <c r="AQ1495" s="173"/>
      <c r="AR1495" s="173"/>
      <c r="AS1495" s="173"/>
      <c r="AT1495" s="153"/>
      <c r="AU1495" s="154"/>
      <c r="AV1495" s="153"/>
      <c r="AW1495" s="177"/>
      <c r="AX1495" s="178"/>
      <c r="AY1495" s="179"/>
      <c r="AZ1495" s="179"/>
      <c r="BA1495" s="180"/>
      <c r="BB1495" s="180"/>
      <c r="BC1495" s="155"/>
      <c r="BE1495" s="156">
        <v>743</v>
      </c>
      <c r="BF1495" s="181">
        <f t="shared" si="243"/>
        <v>4.7488000000000703</v>
      </c>
      <c r="BG1495" s="182">
        <f t="shared" si="244"/>
        <v>0.69058701546548196</v>
      </c>
      <c r="BH1495" s="183">
        <f t="shared" si="245"/>
        <v>7.7858510336981102E-4</v>
      </c>
      <c r="BI1495" s="184" t="str">
        <f t="shared" si="246"/>
        <v/>
      </c>
      <c r="BJ1495" s="184" t="str">
        <f t="shared" si="242"/>
        <v/>
      </c>
    </row>
    <row r="1496" spans="3:62" ht="20.100000000000001" customHeight="1" x14ac:dyDescent="0.25">
      <c r="C1496" s="12"/>
      <c r="E1496" s="141"/>
      <c r="F1496" s="141"/>
      <c r="P1496" s="156"/>
      <c r="R1496" s="174"/>
      <c r="S1496" s="174"/>
      <c r="W1496" s="175"/>
      <c r="X1496" s="173"/>
      <c r="AC1496" s="156">
        <v>767</v>
      </c>
      <c r="AD1496" s="150">
        <f t="shared" si="233"/>
        <v>-0.93199999999999994</v>
      </c>
      <c r="AE1496" s="174">
        <f t="shared" si="234"/>
        <v>0.25839895964984844</v>
      </c>
      <c r="AF1496" s="174">
        <f t="shared" si="235"/>
        <v>0.175668262715903</v>
      </c>
      <c r="AG1496" s="150" t="str">
        <f t="shared" si="240"/>
        <v/>
      </c>
      <c r="AH1496" s="150">
        <f t="shared" si="241"/>
        <v>0.25839895964984844</v>
      </c>
      <c r="AI1496" s="150" t="str">
        <f t="shared" si="236"/>
        <v/>
      </c>
      <c r="AJ1496" s="173">
        <f t="shared" si="237"/>
        <v>0</v>
      </c>
      <c r="AK1496" s="173" t="str">
        <f t="shared" si="238"/>
        <v/>
      </c>
      <c r="AL1496" s="173" t="str">
        <f t="shared" si="239"/>
        <v/>
      </c>
      <c r="AM1496" s="173"/>
      <c r="AN1496" s="173"/>
      <c r="AO1496" s="173"/>
      <c r="AP1496" s="173"/>
      <c r="AQ1496" s="173"/>
      <c r="AR1496" s="173"/>
      <c r="AS1496" s="173"/>
      <c r="AT1496" s="153"/>
      <c r="AU1496" s="154"/>
      <c r="AV1496" s="153"/>
      <c r="AW1496" s="177"/>
      <c r="AX1496" s="178"/>
      <c r="AY1496" s="179"/>
      <c r="AZ1496" s="179"/>
      <c r="BA1496" s="180"/>
      <c r="BB1496" s="180"/>
      <c r="BC1496" s="155"/>
      <c r="BE1496" s="156">
        <v>744</v>
      </c>
      <c r="BF1496" s="181">
        <f t="shared" si="243"/>
        <v>4.7552000000000705</v>
      </c>
      <c r="BG1496" s="182">
        <f t="shared" si="244"/>
        <v>0.68980843036211215</v>
      </c>
      <c r="BH1496" s="183">
        <f t="shared" si="245"/>
        <v>7.7871337688018016E-4</v>
      </c>
      <c r="BI1496" s="184" t="str">
        <f t="shared" si="246"/>
        <v/>
      </c>
      <c r="BJ1496" s="184" t="str">
        <f t="shared" si="242"/>
        <v/>
      </c>
    </row>
    <row r="1497" spans="3:62" ht="20.100000000000001" customHeight="1" x14ac:dyDescent="0.25">
      <c r="C1497" s="12"/>
      <c r="E1497" s="141"/>
      <c r="F1497" s="141"/>
      <c r="P1497" s="156"/>
      <c r="R1497" s="174"/>
      <c r="S1497" s="174"/>
      <c r="W1497" s="175"/>
      <c r="X1497" s="173"/>
      <c r="AC1497" s="156">
        <v>768</v>
      </c>
      <c r="AD1497" s="150">
        <f t="shared" ref="AD1497:AD1560" si="247">AD$723+(AC1497*AD$726)</f>
        <v>-0.92799999999999994</v>
      </c>
      <c r="AE1497" s="174">
        <f t="shared" ref="AE1497:AE1560" si="248">_xlfn.NORM.DIST(AD1497,AD$720,AD$721,0)</f>
        <v>0.25936199391290432</v>
      </c>
      <c r="AF1497" s="174">
        <f t="shared" ref="AF1497:AF1560" si="249">_xlfn.NORM.DIST(AD1497,AD$720,AD$721,1)</f>
        <v>0.17670378480956131</v>
      </c>
      <c r="AG1497" s="150" t="str">
        <f t="shared" si="240"/>
        <v/>
      </c>
      <c r="AH1497" s="150">
        <f t="shared" si="241"/>
        <v>0.25936199391290432</v>
      </c>
      <c r="AI1497" s="150" t="str">
        <f t="shared" ref="AI1497:AI1560" si="250">IF(AE1497=MAX(AE$729:AE$2729),AE1497,"")</f>
        <v/>
      </c>
      <c r="AJ1497" s="173">
        <f t="shared" ref="AJ1497:AJ1560" si="251">_xlfn.NORM.DIST(AC1497,AH$721,AH$722,0)</f>
        <v>0</v>
      </c>
      <c r="AK1497" s="173" t="str">
        <f t="shared" ref="AK1497:AK1560" si="252">IF(AJ1497=MAX(AJ$729:AJ$2729),AE1497,"")</f>
        <v/>
      </c>
      <c r="AL1497" s="173" t="str">
        <f t="shared" ref="AL1497:AL1560" si="253">IF(AK1497=MIN(AK$729:AK$2729),AK1497,"")</f>
        <v/>
      </c>
      <c r="AM1497" s="173"/>
      <c r="AN1497" s="173"/>
      <c r="AO1497" s="173"/>
      <c r="AP1497" s="173"/>
      <c r="AQ1497" s="173"/>
      <c r="AR1497" s="173"/>
      <c r="AS1497" s="173"/>
      <c r="AT1497" s="153"/>
      <c r="AU1497" s="154"/>
      <c r="AV1497" s="153"/>
      <c r="AW1497" s="177"/>
      <c r="AX1497" s="178"/>
      <c r="AY1497" s="179"/>
      <c r="AZ1497" s="179"/>
      <c r="BA1497" s="180"/>
      <c r="BB1497" s="180"/>
      <c r="BC1497" s="155"/>
      <c r="BE1497" s="156">
        <v>745</v>
      </c>
      <c r="BF1497" s="181">
        <f t="shared" si="243"/>
        <v>4.7616000000000707</v>
      </c>
      <c r="BG1497" s="182">
        <f t="shared" si="244"/>
        <v>0.68902971698523197</v>
      </c>
      <c r="BH1497" s="183">
        <f t="shared" si="245"/>
        <v>7.7883814922186101E-4</v>
      </c>
      <c r="BI1497" s="184" t="str">
        <f t="shared" si="246"/>
        <v/>
      </c>
      <c r="BJ1497" s="184" t="str">
        <f t="shared" si="242"/>
        <v/>
      </c>
    </row>
    <row r="1498" spans="3:62" ht="20.100000000000001" customHeight="1" x14ac:dyDescent="0.25">
      <c r="C1498" s="12"/>
      <c r="E1498" s="141"/>
      <c r="F1498" s="141"/>
      <c r="P1498" s="156"/>
      <c r="R1498" s="174"/>
      <c r="S1498" s="174"/>
      <c r="W1498" s="175"/>
      <c r="X1498" s="173"/>
      <c r="AC1498" s="156">
        <v>769</v>
      </c>
      <c r="AD1498" s="150">
        <f t="shared" si="247"/>
        <v>-0.92399999999999993</v>
      </c>
      <c r="AE1498" s="174">
        <f t="shared" si="248"/>
        <v>0.26032445211056027</v>
      </c>
      <c r="AF1498" s="174">
        <f t="shared" si="249"/>
        <v>0.17774315789912321</v>
      </c>
      <c r="AG1498" s="150" t="str">
        <f t="shared" ref="AG1498:AG1561" si="254">IF(OR(AF1498&lt;$AH$725,AF1498&gt;$AH$726),AE1498,"")</f>
        <v/>
      </c>
      <c r="AH1498" s="150">
        <f t="shared" ref="AH1498:AH1561" si="255">IF(AND(AF1498&gt;$AH$725,AF1498&lt;$AH$726),AE1498,"")</f>
        <v>0.26032445211056027</v>
      </c>
      <c r="AI1498" s="150" t="str">
        <f t="shared" si="250"/>
        <v/>
      </c>
      <c r="AJ1498" s="173">
        <f t="shared" si="251"/>
        <v>0</v>
      </c>
      <c r="AK1498" s="173" t="str">
        <f t="shared" si="252"/>
        <v/>
      </c>
      <c r="AL1498" s="173" t="str">
        <f t="shared" si="253"/>
        <v/>
      </c>
      <c r="AM1498" s="173"/>
      <c r="AN1498" s="173"/>
      <c r="AO1498" s="173"/>
      <c r="AP1498" s="173"/>
      <c r="AQ1498" s="173"/>
      <c r="AR1498" s="173"/>
      <c r="AS1498" s="173"/>
      <c r="AT1498" s="153"/>
      <c r="AU1498" s="154"/>
      <c r="AV1498" s="153"/>
      <c r="AW1498" s="177"/>
      <c r="AX1498" s="178"/>
      <c r="AY1498" s="179"/>
      <c r="AZ1498" s="179"/>
      <c r="BA1498" s="180"/>
      <c r="BB1498" s="180"/>
      <c r="BC1498" s="155"/>
      <c r="BE1498" s="156">
        <v>746</v>
      </c>
      <c r="BF1498" s="181">
        <f t="shared" si="243"/>
        <v>4.7680000000000708</v>
      </c>
      <c r="BG1498" s="182">
        <f t="shared" si="244"/>
        <v>0.6882508788360101</v>
      </c>
      <c r="BH1498" s="183">
        <f t="shared" si="245"/>
        <v>7.7895942816164077E-4</v>
      </c>
      <c r="BI1498" s="184" t="str">
        <f t="shared" si="246"/>
        <v/>
      </c>
      <c r="BJ1498" s="184" t="str">
        <f t="shared" si="242"/>
        <v/>
      </c>
    </row>
    <row r="1499" spans="3:62" ht="20.100000000000001" customHeight="1" x14ac:dyDescent="0.25">
      <c r="C1499" s="12"/>
      <c r="E1499" s="141"/>
      <c r="F1499" s="141"/>
      <c r="P1499" s="156"/>
      <c r="R1499" s="174"/>
      <c r="S1499" s="174"/>
      <c r="W1499" s="175"/>
      <c r="X1499" s="173"/>
      <c r="AC1499" s="156">
        <v>770</v>
      </c>
      <c r="AD1499" s="150">
        <f t="shared" si="247"/>
        <v>-0.91999999999999993</v>
      </c>
      <c r="AE1499" s="174">
        <f t="shared" si="248"/>
        <v>0.26128630124955315</v>
      </c>
      <c r="AF1499" s="174">
        <f t="shared" si="249"/>
        <v>0.17878637961437172</v>
      </c>
      <c r="AG1499" s="150" t="str">
        <f t="shared" si="254"/>
        <v/>
      </c>
      <c r="AH1499" s="150">
        <f t="shared" si="255"/>
        <v>0.26128630124955315</v>
      </c>
      <c r="AI1499" s="150" t="str">
        <f t="shared" si="250"/>
        <v/>
      </c>
      <c r="AJ1499" s="173">
        <f t="shared" si="251"/>
        <v>0</v>
      </c>
      <c r="AK1499" s="173" t="str">
        <f t="shared" si="252"/>
        <v/>
      </c>
      <c r="AL1499" s="173" t="str">
        <f t="shared" si="253"/>
        <v/>
      </c>
      <c r="AM1499" s="173"/>
      <c r="AN1499" s="173"/>
      <c r="AO1499" s="173"/>
      <c r="AP1499" s="173"/>
      <c r="AQ1499" s="173"/>
      <c r="AR1499" s="173"/>
      <c r="AS1499" s="173"/>
      <c r="AT1499" s="153"/>
      <c r="AU1499" s="154"/>
      <c r="AV1499" s="153"/>
      <c r="AW1499" s="177"/>
      <c r="AX1499" s="178"/>
      <c r="AY1499" s="179"/>
      <c r="AZ1499" s="179"/>
      <c r="BA1499" s="180"/>
      <c r="BB1499" s="180"/>
      <c r="BC1499" s="155"/>
      <c r="BE1499" s="156">
        <v>747</v>
      </c>
      <c r="BF1499" s="181">
        <f t="shared" si="243"/>
        <v>4.774400000000071</v>
      </c>
      <c r="BG1499" s="182">
        <f t="shared" si="244"/>
        <v>0.68747191940784846</v>
      </c>
      <c r="BH1499" s="183">
        <f t="shared" si="245"/>
        <v>7.7907722148229386E-4</v>
      </c>
      <c r="BI1499" s="184" t="str">
        <f t="shared" si="246"/>
        <v/>
      </c>
      <c r="BJ1499" s="184" t="str">
        <f t="shared" si="242"/>
        <v/>
      </c>
    </row>
    <row r="1500" spans="3:62" ht="20.100000000000001" customHeight="1" x14ac:dyDescent="0.25">
      <c r="C1500" s="12"/>
      <c r="E1500" s="141"/>
      <c r="F1500" s="141"/>
      <c r="P1500" s="156"/>
      <c r="R1500" s="174"/>
      <c r="S1500" s="174"/>
      <c r="W1500" s="175"/>
      <c r="X1500" s="173"/>
      <c r="AC1500" s="156">
        <v>771</v>
      </c>
      <c r="AD1500" s="150">
        <f t="shared" si="247"/>
        <v>-0.91599999999999993</v>
      </c>
      <c r="AE1500" s="174">
        <f t="shared" si="248"/>
        <v>0.26224750824374016</v>
      </c>
      <c r="AF1500" s="174">
        <f t="shared" si="249"/>
        <v>0.17983344745293059</v>
      </c>
      <c r="AG1500" s="150" t="str">
        <f t="shared" si="254"/>
        <v/>
      </c>
      <c r="AH1500" s="150">
        <f t="shared" si="255"/>
        <v>0.26224750824374016</v>
      </c>
      <c r="AI1500" s="150" t="str">
        <f t="shared" si="250"/>
        <v/>
      </c>
      <c r="AJ1500" s="173">
        <f t="shared" si="251"/>
        <v>0</v>
      </c>
      <c r="AK1500" s="173" t="str">
        <f t="shared" si="252"/>
        <v/>
      </c>
      <c r="AL1500" s="173" t="str">
        <f t="shared" si="253"/>
        <v/>
      </c>
      <c r="AM1500" s="173"/>
      <c r="AN1500" s="173"/>
      <c r="AO1500" s="173"/>
      <c r="AP1500" s="173"/>
      <c r="AQ1500" s="173"/>
      <c r="AR1500" s="173"/>
      <c r="AS1500" s="173"/>
      <c r="AT1500" s="153"/>
      <c r="AU1500" s="154"/>
      <c r="AV1500" s="153"/>
      <c r="AW1500" s="177"/>
      <c r="AX1500" s="178"/>
      <c r="AY1500" s="179"/>
      <c r="AZ1500" s="179"/>
      <c r="BA1500" s="180"/>
      <c r="BB1500" s="180"/>
      <c r="BC1500" s="155"/>
      <c r="BE1500" s="156">
        <v>748</v>
      </c>
      <c r="BF1500" s="181">
        <f t="shared" si="243"/>
        <v>4.7808000000000712</v>
      </c>
      <c r="BG1500" s="182">
        <f t="shared" si="244"/>
        <v>0.68669284218636617</v>
      </c>
      <c r="BH1500" s="183">
        <f t="shared" si="245"/>
        <v>7.7919153698091659E-4</v>
      </c>
      <c r="BI1500" s="184" t="str">
        <f t="shared" si="246"/>
        <v/>
      </c>
      <c r="BJ1500" s="184" t="str">
        <f t="shared" si="242"/>
        <v/>
      </c>
    </row>
    <row r="1501" spans="3:62" ht="20.100000000000001" customHeight="1" x14ac:dyDescent="0.25">
      <c r="C1501" s="12"/>
      <c r="E1501" s="141"/>
      <c r="F1501" s="141"/>
      <c r="P1501" s="156"/>
      <c r="R1501" s="174"/>
      <c r="S1501" s="174"/>
      <c r="W1501" s="175"/>
      <c r="X1501" s="173"/>
      <c r="AC1501" s="156">
        <v>772</v>
      </c>
      <c r="AD1501" s="150">
        <f t="shared" si="247"/>
        <v>-0.91199999999999992</v>
      </c>
      <c r="AE1501" s="174">
        <f t="shared" si="248"/>
        <v>0.2632080399158771</v>
      </c>
      <c r="AF1501" s="174">
        <f t="shared" si="249"/>
        <v>0.18088435877989623</v>
      </c>
      <c r="AG1501" s="150" t="str">
        <f t="shared" si="254"/>
        <v/>
      </c>
      <c r="AH1501" s="150">
        <f t="shared" si="255"/>
        <v>0.2632080399158771</v>
      </c>
      <c r="AI1501" s="150" t="str">
        <f t="shared" si="250"/>
        <v/>
      </c>
      <c r="AJ1501" s="173">
        <f t="shared" si="251"/>
        <v>0</v>
      </c>
      <c r="AK1501" s="173" t="str">
        <f t="shared" si="252"/>
        <v/>
      </c>
      <c r="AL1501" s="173" t="str">
        <f t="shared" si="253"/>
        <v/>
      </c>
      <c r="AM1501" s="173"/>
      <c r="AN1501" s="173"/>
      <c r="AO1501" s="173"/>
      <c r="AP1501" s="173"/>
      <c r="AQ1501" s="173"/>
      <c r="AR1501" s="173"/>
      <c r="AS1501" s="173"/>
      <c r="AT1501" s="153"/>
      <c r="AU1501" s="154"/>
      <c r="AV1501" s="153"/>
      <c r="AW1501" s="177"/>
      <c r="AX1501" s="178"/>
      <c r="AY1501" s="179"/>
      <c r="AZ1501" s="179"/>
      <c r="BA1501" s="180"/>
      <c r="BB1501" s="180"/>
      <c r="BC1501" s="155"/>
      <c r="BE1501" s="156">
        <v>749</v>
      </c>
      <c r="BF1501" s="181">
        <f t="shared" si="243"/>
        <v>4.7872000000000714</v>
      </c>
      <c r="BG1501" s="182">
        <f t="shared" si="244"/>
        <v>0.68591365064938525</v>
      </c>
      <c r="BH1501" s="183">
        <f t="shared" si="245"/>
        <v>7.7930238247048145E-4</v>
      </c>
      <c r="BI1501" s="184" t="str">
        <f t="shared" si="246"/>
        <v/>
      </c>
      <c r="BJ1501" s="184" t="str">
        <f t="shared" si="242"/>
        <v/>
      </c>
    </row>
    <row r="1502" spans="3:62" ht="20.100000000000001" customHeight="1" x14ac:dyDescent="0.25">
      <c r="C1502" s="12"/>
      <c r="E1502" s="141"/>
      <c r="F1502" s="141"/>
      <c r="P1502" s="156"/>
      <c r="R1502" s="174"/>
      <c r="S1502" s="174"/>
      <c r="W1502" s="175"/>
      <c r="X1502" s="173"/>
      <c r="AC1502" s="156">
        <v>773</v>
      </c>
      <c r="AD1502" s="150">
        <f t="shared" si="247"/>
        <v>-0.90799999999999992</v>
      </c>
      <c r="AE1502" s="174">
        <f t="shared" si="248"/>
        <v>0.26416786299941053</v>
      </c>
      <c r="AF1502" s="174">
        <f t="shared" si="249"/>
        <v>0.18193911082747674</v>
      </c>
      <c r="AG1502" s="150" t="str">
        <f t="shared" si="254"/>
        <v/>
      </c>
      <c r="AH1502" s="150">
        <f t="shared" si="255"/>
        <v>0.26416786299941053</v>
      </c>
      <c r="AI1502" s="150" t="str">
        <f t="shared" si="250"/>
        <v/>
      </c>
      <c r="AJ1502" s="173">
        <f t="shared" si="251"/>
        <v>0</v>
      </c>
      <c r="AK1502" s="173" t="str">
        <f t="shared" si="252"/>
        <v/>
      </c>
      <c r="AL1502" s="173" t="str">
        <f t="shared" si="253"/>
        <v/>
      </c>
      <c r="AM1502" s="173"/>
      <c r="AN1502" s="173"/>
      <c r="AO1502" s="173"/>
      <c r="AP1502" s="173"/>
      <c r="AQ1502" s="173"/>
      <c r="AR1502" s="173"/>
      <c r="AS1502" s="173"/>
      <c r="AT1502" s="153"/>
      <c r="AU1502" s="154"/>
      <c r="AV1502" s="153"/>
      <c r="AW1502" s="177"/>
      <c r="AX1502" s="178"/>
      <c r="AY1502" s="179"/>
      <c r="AZ1502" s="179"/>
      <c r="BA1502" s="180"/>
      <c r="BB1502" s="180"/>
      <c r="BC1502" s="155"/>
      <c r="BE1502" s="156">
        <v>750</v>
      </c>
      <c r="BF1502" s="181">
        <f t="shared" si="243"/>
        <v>4.7936000000000716</v>
      </c>
      <c r="BG1502" s="182">
        <f t="shared" si="244"/>
        <v>0.68513434826691477</v>
      </c>
      <c r="BH1502" s="183">
        <f t="shared" si="245"/>
        <v>7.7940976577539622E-4</v>
      </c>
      <c r="BI1502" s="184" t="str">
        <f t="shared" si="246"/>
        <v/>
      </c>
      <c r="BJ1502" s="184" t="str">
        <f t="shared" si="242"/>
        <v/>
      </c>
    </row>
    <row r="1503" spans="3:62" ht="20.100000000000001" customHeight="1" x14ac:dyDescent="0.25">
      <c r="C1503" s="12"/>
      <c r="E1503" s="141"/>
      <c r="F1503" s="141"/>
      <c r="P1503" s="156"/>
      <c r="R1503" s="174"/>
      <c r="S1503" s="174"/>
      <c r="W1503" s="175"/>
      <c r="X1503" s="173"/>
      <c r="AC1503" s="156">
        <v>774</v>
      </c>
      <c r="AD1503" s="150">
        <f t="shared" si="247"/>
        <v>-0.90399999999999991</v>
      </c>
      <c r="AE1503" s="174">
        <f t="shared" si="248"/>
        <v>0.26512694414028343</v>
      </c>
      <c r="AF1503" s="174">
        <f t="shared" si="249"/>
        <v>0.18299770069463844</v>
      </c>
      <c r="AG1503" s="150" t="str">
        <f t="shared" si="254"/>
        <v/>
      </c>
      <c r="AH1503" s="150">
        <f t="shared" si="255"/>
        <v>0.26512694414028343</v>
      </c>
      <c r="AI1503" s="150" t="str">
        <f t="shared" si="250"/>
        <v/>
      </c>
      <c r="AJ1503" s="173">
        <f t="shared" si="251"/>
        <v>0</v>
      </c>
      <c r="AK1503" s="173" t="str">
        <f t="shared" si="252"/>
        <v/>
      </c>
      <c r="AL1503" s="173" t="str">
        <f t="shared" si="253"/>
        <v/>
      </c>
      <c r="AM1503" s="173"/>
      <c r="AN1503" s="173"/>
      <c r="AO1503" s="173"/>
      <c r="AP1503" s="173"/>
      <c r="AQ1503" s="173"/>
      <c r="AR1503" s="173"/>
      <c r="AS1503" s="173"/>
      <c r="AT1503" s="153"/>
      <c r="AU1503" s="154"/>
      <c r="AV1503" s="153"/>
      <c r="AW1503" s="177"/>
      <c r="AX1503" s="178"/>
      <c r="AY1503" s="179"/>
      <c r="AZ1503" s="179"/>
      <c r="BA1503" s="180"/>
      <c r="BB1503" s="180"/>
      <c r="BC1503" s="155"/>
      <c r="BE1503" s="156">
        <v>751</v>
      </c>
      <c r="BF1503" s="181">
        <f t="shared" si="243"/>
        <v>4.8000000000000718</v>
      </c>
      <c r="BG1503" s="182">
        <f t="shared" si="244"/>
        <v>0.68435493850113938</v>
      </c>
      <c r="BH1503" s="183">
        <f t="shared" si="245"/>
        <v>7.7951369473738819E-4</v>
      </c>
      <c r="BI1503" s="184" t="str">
        <f t="shared" si="246"/>
        <v/>
      </c>
      <c r="BJ1503" s="184" t="str">
        <f t="shared" si="242"/>
        <v/>
      </c>
    </row>
    <row r="1504" spans="3:62" ht="20.100000000000001" customHeight="1" x14ac:dyDescent="0.25">
      <c r="C1504" s="12"/>
      <c r="E1504" s="141"/>
      <c r="F1504" s="141"/>
      <c r="P1504" s="156"/>
      <c r="R1504" s="174"/>
      <c r="S1504" s="174"/>
      <c r="W1504" s="175"/>
      <c r="X1504" s="173"/>
      <c r="AC1504" s="156">
        <v>775</v>
      </c>
      <c r="AD1504" s="150">
        <f t="shared" si="247"/>
        <v>-0.89999999999999991</v>
      </c>
      <c r="AE1504" s="174">
        <f t="shared" si="248"/>
        <v>0.26608524989875487</v>
      </c>
      <c r="AF1504" s="174">
        <f t="shared" si="249"/>
        <v>0.1840601253467595</v>
      </c>
      <c r="AG1504" s="150" t="str">
        <f t="shared" si="254"/>
        <v/>
      </c>
      <c r="AH1504" s="150">
        <f t="shared" si="255"/>
        <v>0.26608524989875487</v>
      </c>
      <c r="AI1504" s="150" t="str">
        <f t="shared" si="250"/>
        <v/>
      </c>
      <c r="AJ1504" s="173">
        <f t="shared" si="251"/>
        <v>0</v>
      </c>
      <c r="AK1504" s="173" t="str">
        <f t="shared" si="252"/>
        <v/>
      </c>
      <c r="AL1504" s="173" t="str">
        <f t="shared" si="253"/>
        <v/>
      </c>
      <c r="AM1504" s="173"/>
      <c r="AN1504" s="173"/>
      <c r="AO1504" s="173"/>
      <c r="AP1504" s="173"/>
      <c r="AQ1504" s="173"/>
      <c r="AR1504" s="173"/>
      <c r="AS1504" s="173"/>
      <c r="AT1504" s="153"/>
      <c r="AU1504" s="154"/>
      <c r="AV1504" s="153"/>
      <c r="AW1504" s="177"/>
      <c r="AX1504" s="178"/>
      <c r="AY1504" s="179"/>
      <c r="AZ1504" s="179"/>
      <c r="BA1504" s="180"/>
      <c r="BB1504" s="180"/>
      <c r="BC1504" s="155"/>
      <c r="BE1504" s="156">
        <v>752</v>
      </c>
      <c r="BF1504" s="181">
        <f t="shared" si="243"/>
        <v>4.8064000000000719</v>
      </c>
      <c r="BG1504" s="182">
        <f t="shared" si="244"/>
        <v>0.68357542480640199</v>
      </c>
      <c r="BH1504" s="183">
        <f t="shared" si="245"/>
        <v>7.7961417721028603E-4</v>
      </c>
      <c r="BI1504" s="184" t="str">
        <f t="shared" si="246"/>
        <v/>
      </c>
      <c r="BJ1504" s="184" t="str">
        <f t="shared" si="242"/>
        <v/>
      </c>
    </row>
    <row r="1505" spans="3:62" ht="20.100000000000001" customHeight="1" x14ac:dyDescent="0.25">
      <c r="C1505" s="12"/>
      <c r="E1505" s="141"/>
      <c r="F1505" s="141"/>
      <c r="P1505" s="156"/>
      <c r="R1505" s="174"/>
      <c r="S1505" s="174"/>
      <c r="W1505" s="175"/>
      <c r="X1505" s="173"/>
      <c r="AC1505" s="156">
        <v>776</v>
      </c>
      <c r="AD1505" s="150">
        <f t="shared" si="247"/>
        <v>-0.89599999999999991</v>
      </c>
      <c r="AE1505" s="174">
        <f t="shared" si="248"/>
        <v>0.26704274675123274</v>
      </c>
      <c r="AF1505" s="174">
        <f t="shared" si="249"/>
        <v>0.18512638161529077</v>
      </c>
      <c r="AG1505" s="150" t="str">
        <f t="shared" si="254"/>
        <v/>
      </c>
      <c r="AH1505" s="150">
        <f t="shared" si="255"/>
        <v>0.26704274675123274</v>
      </c>
      <c r="AI1505" s="150" t="str">
        <f t="shared" si="250"/>
        <v/>
      </c>
      <c r="AJ1505" s="173">
        <f t="shared" si="251"/>
        <v>0</v>
      </c>
      <c r="AK1505" s="173" t="str">
        <f t="shared" si="252"/>
        <v/>
      </c>
      <c r="AL1505" s="173" t="str">
        <f t="shared" si="253"/>
        <v/>
      </c>
      <c r="AM1505" s="173"/>
      <c r="AN1505" s="173"/>
      <c r="AO1505" s="173"/>
      <c r="AP1505" s="173"/>
      <c r="AQ1505" s="173"/>
      <c r="AR1505" s="173"/>
      <c r="AS1505" s="173"/>
      <c r="AT1505" s="153"/>
      <c r="AU1505" s="154"/>
      <c r="AV1505" s="153"/>
      <c r="AW1505" s="177"/>
      <c r="AX1505" s="178"/>
      <c r="AY1505" s="179"/>
      <c r="AZ1505" s="179"/>
      <c r="BA1505" s="180"/>
      <c r="BB1505" s="180"/>
      <c r="BC1505" s="155"/>
      <c r="BE1505" s="156">
        <v>753</v>
      </c>
      <c r="BF1505" s="181">
        <f t="shared" si="243"/>
        <v>4.8128000000000721</v>
      </c>
      <c r="BG1505" s="182">
        <f t="shared" si="244"/>
        <v>0.6827958106291917</v>
      </c>
      <c r="BH1505" s="183">
        <f t="shared" si="245"/>
        <v>7.7971122106135216E-4</v>
      </c>
      <c r="BI1505" s="184" t="str">
        <f t="shared" si="246"/>
        <v/>
      </c>
      <c r="BJ1505" s="184" t="str">
        <f t="shared" si="242"/>
        <v/>
      </c>
    </row>
    <row r="1506" spans="3:62" ht="20.100000000000001" customHeight="1" x14ac:dyDescent="0.25">
      <c r="C1506" s="12"/>
      <c r="E1506" s="141"/>
      <c r="F1506" s="141"/>
      <c r="P1506" s="156"/>
      <c r="R1506" s="174"/>
      <c r="S1506" s="174"/>
      <c r="W1506" s="175"/>
      <c r="X1506" s="173"/>
      <c r="AC1506" s="156">
        <v>777</v>
      </c>
      <c r="AD1506" s="150">
        <f t="shared" si="247"/>
        <v>-0.8919999999999999</v>
      </c>
      <c r="AE1506" s="174">
        <f t="shared" si="248"/>
        <v>0.26799940109212012</v>
      </c>
      <c r="AF1506" s="174">
        <f t="shared" si="249"/>
        <v>0.18619646619742411</v>
      </c>
      <c r="AG1506" s="150" t="str">
        <f t="shared" si="254"/>
        <v/>
      </c>
      <c r="AH1506" s="150">
        <f t="shared" si="255"/>
        <v>0.26799940109212012</v>
      </c>
      <c r="AI1506" s="150" t="str">
        <f t="shared" si="250"/>
        <v/>
      </c>
      <c r="AJ1506" s="173">
        <f t="shared" si="251"/>
        <v>0</v>
      </c>
      <c r="AK1506" s="173" t="str">
        <f t="shared" si="252"/>
        <v/>
      </c>
      <c r="AL1506" s="173" t="str">
        <f t="shared" si="253"/>
        <v/>
      </c>
      <c r="AM1506" s="173"/>
      <c r="AN1506" s="173"/>
      <c r="AO1506" s="173"/>
      <c r="AP1506" s="173"/>
      <c r="AQ1506" s="173"/>
      <c r="AR1506" s="173"/>
      <c r="AS1506" s="173"/>
      <c r="AT1506" s="153"/>
      <c r="AU1506" s="154"/>
      <c r="AV1506" s="153"/>
      <c r="AW1506" s="177"/>
      <c r="AX1506" s="178"/>
      <c r="AY1506" s="179"/>
      <c r="AZ1506" s="179"/>
      <c r="BA1506" s="180"/>
      <c r="BB1506" s="180"/>
      <c r="BC1506" s="155"/>
      <c r="BE1506" s="156">
        <v>754</v>
      </c>
      <c r="BF1506" s="181">
        <f t="shared" si="243"/>
        <v>4.8192000000000723</v>
      </c>
      <c r="BG1506" s="182">
        <f t="shared" si="244"/>
        <v>0.68201609940813035</v>
      </c>
      <c r="BH1506" s="183">
        <f t="shared" si="245"/>
        <v>7.798048341725039E-4</v>
      </c>
      <c r="BI1506" s="184" t="str">
        <f t="shared" si="246"/>
        <v/>
      </c>
      <c r="BJ1506" s="184" t="str">
        <f t="shared" si="242"/>
        <v/>
      </c>
    </row>
    <row r="1507" spans="3:62" ht="20.100000000000001" customHeight="1" x14ac:dyDescent="0.25">
      <c r="C1507" s="12"/>
      <c r="E1507" s="141"/>
      <c r="F1507" s="141"/>
      <c r="P1507" s="156"/>
      <c r="R1507" s="174"/>
      <c r="S1507" s="174"/>
      <c r="W1507" s="175"/>
      <c r="X1507" s="173"/>
      <c r="AC1507" s="156">
        <v>778</v>
      </c>
      <c r="AD1507" s="150">
        <f t="shared" si="247"/>
        <v>-0.8879999999999999</v>
      </c>
      <c r="AE1507" s="174">
        <f t="shared" si="248"/>
        <v>0.26895517923567464</v>
      </c>
      <c r="AF1507" s="174">
        <f t="shared" si="249"/>
        <v>0.18727037565576812</v>
      </c>
      <c r="AG1507" s="150" t="str">
        <f t="shared" si="254"/>
        <v/>
      </c>
      <c r="AH1507" s="150">
        <f t="shared" si="255"/>
        <v>0.26895517923567464</v>
      </c>
      <c r="AI1507" s="150" t="str">
        <f t="shared" si="250"/>
        <v/>
      </c>
      <c r="AJ1507" s="173">
        <f t="shared" si="251"/>
        <v>0</v>
      </c>
      <c r="AK1507" s="173" t="str">
        <f t="shared" si="252"/>
        <v/>
      </c>
      <c r="AL1507" s="173" t="str">
        <f t="shared" si="253"/>
        <v/>
      </c>
      <c r="AM1507" s="173"/>
      <c r="AN1507" s="173"/>
      <c r="AO1507" s="173"/>
      <c r="AP1507" s="173"/>
      <c r="AQ1507" s="173"/>
      <c r="AR1507" s="173"/>
      <c r="AS1507" s="173"/>
      <c r="AT1507" s="153"/>
      <c r="AU1507" s="154"/>
      <c r="AV1507" s="153"/>
      <c r="AW1507" s="177"/>
      <c r="AX1507" s="178"/>
      <c r="AY1507" s="179"/>
      <c r="AZ1507" s="179"/>
      <c r="BA1507" s="180"/>
      <c r="BB1507" s="180"/>
      <c r="BC1507" s="155"/>
      <c r="BE1507" s="156">
        <v>755</v>
      </c>
      <c r="BF1507" s="181">
        <f t="shared" si="243"/>
        <v>4.8256000000000725</v>
      </c>
      <c r="BG1507" s="182">
        <f t="shared" si="244"/>
        <v>0.68123629457395785</v>
      </c>
      <c r="BH1507" s="183">
        <f t="shared" si="245"/>
        <v>7.7989502443820413E-4</v>
      </c>
      <c r="BI1507" s="184" t="str">
        <f t="shared" si="246"/>
        <v/>
      </c>
      <c r="BJ1507" s="184" t="str">
        <f t="shared" si="242"/>
        <v/>
      </c>
    </row>
    <row r="1508" spans="3:62" ht="20.100000000000001" customHeight="1" x14ac:dyDescent="0.25">
      <c r="C1508" s="12"/>
      <c r="E1508" s="141"/>
      <c r="F1508" s="141"/>
      <c r="P1508" s="156"/>
      <c r="R1508" s="174"/>
      <c r="S1508" s="174"/>
      <c r="W1508" s="175"/>
      <c r="X1508" s="173"/>
      <c r="AC1508" s="156">
        <v>779</v>
      </c>
      <c r="AD1508" s="150">
        <f t="shared" si="247"/>
        <v>-0.8839999999999999</v>
      </c>
      <c r="AE1508" s="174">
        <f t="shared" si="248"/>
        <v>0.26991004741788133</v>
      </c>
      <c r="AF1508" s="174">
        <f t="shared" si="249"/>
        <v>0.18834810641803115</v>
      </c>
      <c r="AG1508" s="150" t="str">
        <f t="shared" si="254"/>
        <v/>
      </c>
      <c r="AH1508" s="150">
        <f t="shared" si="255"/>
        <v>0.26991004741788133</v>
      </c>
      <c r="AI1508" s="150" t="str">
        <f t="shared" si="250"/>
        <v/>
      </c>
      <c r="AJ1508" s="173">
        <f t="shared" si="251"/>
        <v>0</v>
      </c>
      <c r="AK1508" s="173" t="str">
        <f t="shared" si="252"/>
        <v/>
      </c>
      <c r="AL1508" s="173" t="str">
        <f t="shared" si="253"/>
        <v/>
      </c>
      <c r="AM1508" s="173"/>
      <c r="AN1508" s="173"/>
      <c r="AO1508" s="173"/>
      <c r="AP1508" s="173"/>
      <c r="AQ1508" s="173"/>
      <c r="AR1508" s="173"/>
      <c r="AS1508" s="173"/>
      <c r="AT1508" s="153"/>
      <c r="AU1508" s="154"/>
      <c r="AV1508" s="153"/>
      <c r="AW1508" s="177"/>
      <c r="AX1508" s="178"/>
      <c r="AY1508" s="179"/>
      <c r="AZ1508" s="179"/>
      <c r="BA1508" s="180"/>
      <c r="BB1508" s="180"/>
      <c r="BC1508" s="155"/>
      <c r="BE1508" s="156">
        <v>756</v>
      </c>
      <c r="BF1508" s="181">
        <f t="shared" si="243"/>
        <v>4.8320000000000727</v>
      </c>
      <c r="BG1508" s="182">
        <f t="shared" si="244"/>
        <v>0.68045639954951964</v>
      </c>
      <c r="BH1508" s="183">
        <f t="shared" si="245"/>
        <v>7.7998179976623838E-4</v>
      </c>
      <c r="BI1508" s="184" t="str">
        <f t="shared" si="246"/>
        <v/>
      </c>
      <c r="BJ1508" s="184" t="str">
        <f t="shared" si="242"/>
        <v/>
      </c>
    </row>
    <row r="1509" spans="3:62" ht="20.100000000000001" customHeight="1" x14ac:dyDescent="0.25">
      <c r="C1509" s="12"/>
      <c r="E1509" s="141"/>
      <c r="F1509" s="141"/>
      <c r="P1509" s="156"/>
      <c r="R1509" s="174"/>
      <c r="S1509" s="174"/>
      <c r="W1509" s="175"/>
      <c r="X1509" s="173"/>
      <c r="AC1509" s="156">
        <v>780</v>
      </c>
      <c r="AD1509" s="150">
        <f t="shared" si="247"/>
        <v>-0.87999999999999989</v>
      </c>
      <c r="AE1509" s="174">
        <f t="shared" si="248"/>
        <v>0.27086397179833804</v>
      </c>
      <c r="AF1509" s="174">
        <f t="shared" si="249"/>
        <v>0.18942965477671211</v>
      </c>
      <c r="AG1509" s="150" t="str">
        <f t="shared" si="254"/>
        <v/>
      </c>
      <c r="AH1509" s="150">
        <f t="shared" si="255"/>
        <v>0.27086397179833804</v>
      </c>
      <c r="AI1509" s="150" t="str">
        <f t="shared" si="250"/>
        <v/>
      </c>
      <c r="AJ1509" s="173">
        <f t="shared" si="251"/>
        <v>0</v>
      </c>
      <c r="AK1509" s="173" t="str">
        <f t="shared" si="252"/>
        <v/>
      </c>
      <c r="AL1509" s="173" t="str">
        <f t="shared" si="253"/>
        <v/>
      </c>
      <c r="AM1509" s="173"/>
      <c r="AN1509" s="173"/>
      <c r="AO1509" s="173"/>
      <c r="AP1509" s="173"/>
      <c r="AQ1509" s="173"/>
      <c r="AR1509" s="173"/>
      <c r="AS1509" s="173"/>
      <c r="AT1509" s="153"/>
      <c r="AU1509" s="154"/>
      <c r="AV1509" s="153"/>
      <c r="AW1509" s="177"/>
      <c r="AX1509" s="178"/>
      <c r="AY1509" s="179"/>
      <c r="AZ1509" s="179"/>
      <c r="BA1509" s="180"/>
      <c r="BB1509" s="180"/>
      <c r="BC1509" s="155"/>
      <c r="BE1509" s="156">
        <v>757</v>
      </c>
      <c r="BF1509" s="181">
        <f t="shared" si="243"/>
        <v>4.8384000000000729</v>
      </c>
      <c r="BG1509" s="182">
        <f t="shared" si="244"/>
        <v>0.6796764177497534</v>
      </c>
      <c r="BH1509" s="183">
        <f t="shared" si="245"/>
        <v>7.8006516807760384E-4</v>
      </c>
      <c r="BI1509" s="184" t="str">
        <f t="shared" si="246"/>
        <v/>
      </c>
      <c r="BJ1509" s="184" t="str">
        <f t="shared" si="242"/>
        <v/>
      </c>
    </row>
    <row r="1510" spans="3:62" ht="20.100000000000001" customHeight="1" x14ac:dyDescent="0.25">
      <c r="C1510" s="12"/>
      <c r="E1510" s="141"/>
      <c r="F1510" s="141"/>
      <c r="P1510" s="156"/>
      <c r="R1510" s="174"/>
      <c r="S1510" s="174"/>
      <c r="W1510" s="175"/>
      <c r="X1510" s="173"/>
      <c r="AC1510" s="156">
        <v>781</v>
      </c>
      <c r="AD1510" s="150">
        <f t="shared" si="247"/>
        <v>-0.87599999999999989</v>
      </c>
      <c r="AE1510" s="174">
        <f t="shared" si="248"/>
        <v>0.27181691846215389</v>
      </c>
      <c r="AF1510" s="174">
        <f t="shared" si="249"/>
        <v>0.19051501688879888</v>
      </c>
      <c r="AG1510" s="150" t="str">
        <f t="shared" si="254"/>
        <v/>
      </c>
      <c r="AH1510" s="150">
        <f t="shared" si="255"/>
        <v>0.27181691846215389</v>
      </c>
      <c r="AI1510" s="150" t="str">
        <f t="shared" si="250"/>
        <v/>
      </c>
      <c r="AJ1510" s="173">
        <f t="shared" si="251"/>
        <v>0</v>
      </c>
      <c r="AK1510" s="173" t="str">
        <f t="shared" si="252"/>
        <v/>
      </c>
      <c r="AL1510" s="173" t="str">
        <f t="shared" si="253"/>
        <v/>
      </c>
      <c r="AM1510" s="173"/>
      <c r="AN1510" s="173"/>
      <c r="AO1510" s="173"/>
      <c r="AP1510" s="173"/>
      <c r="AQ1510" s="173"/>
      <c r="AR1510" s="173"/>
      <c r="AS1510" s="173"/>
      <c r="AT1510" s="153"/>
      <c r="AU1510" s="154"/>
      <c r="AV1510" s="153"/>
      <c r="AW1510" s="177"/>
      <c r="AX1510" s="178"/>
      <c r="AY1510" s="179"/>
      <c r="AZ1510" s="179"/>
      <c r="BA1510" s="180"/>
      <c r="BB1510" s="180"/>
      <c r="BC1510" s="155"/>
      <c r="BE1510" s="156">
        <v>758</v>
      </c>
      <c r="BF1510" s="181">
        <f t="shared" si="243"/>
        <v>4.844800000000073</v>
      </c>
      <c r="BG1510" s="182">
        <f t="shared" si="244"/>
        <v>0.6788963525816758</v>
      </c>
      <c r="BH1510" s="183">
        <f t="shared" si="245"/>
        <v>7.8014513730451096E-4</v>
      </c>
      <c r="BI1510" s="184" t="str">
        <f t="shared" si="246"/>
        <v/>
      </c>
      <c r="BJ1510" s="184" t="str">
        <f t="shared" si="242"/>
        <v/>
      </c>
    </row>
    <row r="1511" spans="3:62" ht="20.100000000000001" customHeight="1" x14ac:dyDescent="0.25">
      <c r="C1511" s="12"/>
      <c r="E1511" s="141"/>
      <c r="F1511" s="141"/>
      <c r="P1511" s="156"/>
      <c r="R1511" s="174"/>
      <c r="S1511" s="174"/>
      <c r="W1511" s="175"/>
      <c r="X1511" s="173"/>
      <c r="AC1511" s="156">
        <v>782</v>
      </c>
      <c r="AD1511" s="150">
        <f t="shared" si="247"/>
        <v>-0.87199999999999989</v>
      </c>
      <c r="AE1511" s="174">
        <f t="shared" si="248"/>
        <v>0.2727688534218603</v>
      </c>
      <c r="AF1511" s="174">
        <f t="shared" si="249"/>
        <v>0.19160418877547375</v>
      </c>
      <c r="AG1511" s="150" t="str">
        <f t="shared" si="254"/>
        <v/>
      </c>
      <c r="AH1511" s="150">
        <f t="shared" si="255"/>
        <v>0.2727688534218603</v>
      </c>
      <c r="AI1511" s="150" t="str">
        <f t="shared" si="250"/>
        <v/>
      </c>
      <c r="AJ1511" s="173">
        <f t="shared" si="251"/>
        <v>0</v>
      </c>
      <c r="AK1511" s="173" t="str">
        <f t="shared" si="252"/>
        <v/>
      </c>
      <c r="AL1511" s="173" t="str">
        <f t="shared" si="253"/>
        <v/>
      </c>
      <c r="AM1511" s="173"/>
      <c r="AN1511" s="173"/>
      <c r="AO1511" s="173"/>
      <c r="AP1511" s="173"/>
      <c r="AQ1511" s="173"/>
      <c r="AR1511" s="173"/>
      <c r="AS1511" s="173"/>
      <c r="AT1511" s="153"/>
      <c r="AU1511" s="154"/>
      <c r="AV1511" s="153"/>
      <c r="AW1511" s="177"/>
      <c r="AX1511" s="178"/>
      <c r="AY1511" s="179"/>
      <c r="AZ1511" s="179"/>
      <c r="BA1511" s="180"/>
      <c r="BB1511" s="180"/>
      <c r="BC1511" s="155"/>
      <c r="BE1511" s="156">
        <v>759</v>
      </c>
      <c r="BF1511" s="181">
        <f t="shared" si="243"/>
        <v>4.8512000000000732</v>
      </c>
      <c r="BG1511" s="182">
        <f t="shared" si="244"/>
        <v>0.67811620744437129</v>
      </c>
      <c r="BH1511" s="183">
        <f t="shared" si="245"/>
        <v>7.802217153937141E-4</v>
      </c>
      <c r="BI1511" s="184" t="str">
        <f t="shared" si="246"/>
        <v/>
      </c>
      <c r="BJ1511" s="184" t="str">
        <f t="shared" si="242"/>
        <v/>
      </c>
    </row>
    <row r="1512" spans="3:62" ht="20.100000000000001" customHeight="1" x14ac:dyDescent="0.25">
      <c r="C1512" s="12"/>
      <c r="E1512" s="141"/>
      <c r="F1512" s="141"/>
      <c r="P1512" s="156"/>
      <c r="R1512" s="174"/>
      <c r="S1512" s="174"/>
      <c r="W1512" s="175"/>
      <c r="X1512" s="173"/>
      <c r="AC1512" s="156">
        <v>783</v>
      </c>
      <c r="AD1512" s="150">
        <f t="shared" si="247"/>
        <v>-0.86799999999999988</v>
      </c>
      <c r="AE1512" s="174">
        <f t="shared" si="248"/>
        <v>0.27371974261933485</v>
      </c>
      <c r="AF1512" s="174">
        <f t="shared" si="249"/>
        <v>0.19269716632182718</v>
      </c>
      <c r="AG1512" s="150" t="str">
        <f t="shared" si="254"/>
        <v/>
      </c>
      <c r="AH1512" s="150">
        <f t="shared" si="255"/>
        <v>0.27371974261933485</v>
      </c>
      <c r="AI1512" s="150" t="str">
        <f t="shared" si="250"/>
        <v/>
      </c>
      <c r="AJ1512" s="173">
        <f t="shared" si="251"/>
        <v>0</v>
      </c>
      <c r="AK1512" s="173" t="str">
        <f t="shared" si="252"/>
        <v/>
      </c>
      <c r="AL1512" s="173" t="str">
        <f t="shared" si="253"/>
        <v/>
      </c>
      <c r="AM1512" s="173"/>
      <c r="AN1512" s="173"/>
      <c r="AO1512" s="173"/>
      <c r="AP1512" s="173"/>
      <c r="AQ1512" s="173"/>
      <c r="AR1512" s="173"/>
      <c r="AS1512" s="173"/>
      <c r="AT1512" s="153"/>
      <c r="AU1512" s="154"/>
      <c r="AV1512" s="153"/>
      <c r="AW1512" s="177"/>
      <c r="AX1512" s="178"/>
      <c r="AY1512" s="179"/>
      <c r="AZ1512" s="179"/>
      <c r="BA1512" s="180"/>
      <c r="BB1512" s="180"/>
      <c r="BC1512" s="155"/>
      <c r="BE1512" s="156">
        <v>760</v>
      </c>
      <c r="BF1512" s="181">
        <f t="shared" si="243"/>
        <v>4.8576000000000734</v>
      </c>
      <c r="BG1512" s="182">
        <f t="shared" si="244"/>
        <v>0.67733598572897757</v>
      </c>
      <c r="BH1512" s="183">
        <f t="shared" si="245"/>
        <v>7.8029491030284781E-4</v>
      </c>
      <c r="BI1512" s="184" t="str">
        <f t="shared" si="246"/>
        <v/>
      </c>
      <c r="BJ1512" s="184" t="str">
        <f t="shared" si="242"/>
        <v/>
      </c>
    </row>
    <row r="1513" spans="3:62" ht="20.100000000000001" customHeight="1" x14ac:dyDescent="0.25">
      <c r="C1513" s="12"/>
      <c r="E1513" s="141"/>
      <c r="F1513" s="141"/>
      <c r="P1513" s="156"/>
      <c r="R1513" s="174"/>
      <c r="S1513" s="174"/>
      <c r="W1513" s="175"/>
      <c r="X1513" s="173"/>
      <c r="AC1513" s="156">
        <v>784</v>
      </c>
      <c r="AD1513" s="150">
        <f t="shared" si="247"/>
        <v>-0.86399999999999988</v>
      </c>
      <c r="AE1513" s="174">
        <f t="shared" si="248"/>
        <v>0.27466955192773695</v>
      </c>
      <c r="AF1513" s="174">
        <f t="shared" si="249"/>
        <v>0.19379394527657925</v>
      </c>
      <c r="AG1513" s="150" t="str">
        <f t="shared" si="254"/>
        <v/>
      </c>
      <c r="AH1513" s="150">
        <f t="shared" si="255"/>
        <v>0.27466955192773695</v>
      </c>
      <c r="AI1513" s="150" t="str">
        <f t="shared" si="250"/>
        <v/>
      </c>
      <c r="AJ1513" s="173">
        <f t="shared" si="251"/>
        <v>0</v>
      </c>
      <c r="AK1513" s="173" t="str">
        <f t="shared" si="252"/>
        <v/>
      </c>
      <c r="AL1513" s="173" t="str">
        <f t="shared" si="253"/>
        <v/>
      </c>
      <c r="AM1513" s="173"/>
      <c r="AN1513" s="173"/>
      <c r="AO1513" s="173"/>
      <c r="AP1513" s="173"/>
      <c r="AQ1513" s="173"/>
      <c r="AR1513" s="173"/>
      <c r="AS1513" s="173"/>
      <c r="AT1513" s="153"/>
      <c r="AU1513" s="154"/>
      <c r="AV1513" s="153"/>
      <c r="AW1513" s="177"/>
      <c r="AX1513" s="178"/>
      <c r="AY1513" s="179"/>
      <c r="AZ1513" s="179"/>
      <c r="BA1513" s="180"/>
      <c r="BB1513" s="180"/>
      <c r="BC1513" s="155"/>
      <c r="BE1513" s="156">
        <v>761</v>
      </c>
      <c r="BF1513" s="181">
        <f t="shared" si="243"/>
        <v>4.8640000000000736</v>
      </c>
      <c r="BG1513" s="182">
        <f t="shared" si="244"/>
        <v>0.67655569081867473</v>
      </c>
      <c r="BH1513" s="183">
        <f t="shared" si="245"/>
        <v>7.8036473000242523E-4</v>
      </c>
      <c r="BI1513" s="184" t="str">
        <f t="shared" si="246"/>
        <v/>
      </c>
      <c r="BJ1513" s="184" t="str">
        <f t="shared" si="242"/>
        <v/>
      </c>
    </row>
    <row r="1514" spans="3:62" ht="20.100000000000001" customHeight="1" x14ac:dyDescent="0.25">
      <c r="C1514" s="12"/>
      <c r="E1514" s="141"/>
      <c r="F1514" s="141"/>
      <c r="P1514" s="156"/>
      <c r="R1514" s="174"/>
      <c r="S1514" s="174"/>
      <c r="W1514" s="175"/>
      <c r="X1514" s="173"/>
      <c r="AC1514" s="156">
        <v>785</v>
      </c>
      <c r="AD1514" s="150">
        <f t="shared" si="247"/>
        <v>-0.85999999999999988</v>
      </c>
      <c r="AE1514" s="174">
        <f t="shared" si="248"/>
        <v>0.27561824715345667</v>
      </c>
      <c r="AF1514" s="174">
        <f t="shared" si="249"/>
        <v>0.19489452125180837</v>
      </c>
      <c r="AG1514" s="150" t="str">
        <f t="shared" si="254"/>
        <v/>
      </c>
      <c r="AH1514" s="150">
        <f t="shared" si="255"/>
        <v>0.27561824715345667</v>
      </c>
      <c r="AI1514" s="150" t="str">
        <f t="shared" si="250"/>
        <v/>
      </c>
      <c r="AJ1514" s="173">
        <f t="shared" si="251"/>
        <v>0</v>
      </c>
      <c r="AK1514" s="173" t="str">
        <f t="shared" si="252"/>
        <v/>
      </c>
      <c r="AL1514" s="173" t="str">
        <f t="shared" si="253"/>
        <v/>
      </c>
      <c r="AM1514" s="173"/>
      <c r="AN1514" s="173"/>
      <c r="AO1514" s="173"/>
      <c r="AP1514" s="173"/>
      <c r="AQ1514" s="173"/>
      <c r="AR1514" s="173"/>
      <c r="AS1514" s="173"/>
      <c r="AT1514" s="153"/>
      <c r="AU1514" s="154"/>
      <c r="AV1514" s="153"/>
      <c r="AW1514" s="177"/>
      <c r="AX1514" s="178"/>
      <c r="AY1514" s="179"/>
      <c r="AZ1514" s="179"/>
      <c r="BA1514" s="180"/>
      <c r="BB1514" s="180"/>
      <c r="BC1514" s="155"/>
      <c r="BE1514" s="156">
        <v>762</v>
      </c>
      <c r="BF1514" s="181">
        <f t="shared" si="243"/>
        <v>4.8704000000000738</v>
      </c>
      <c r="BG1514" s="182">
        <f t="shared" si="244"/>
        <v>0.6757753260886723</v>
      </c>
      <c r="BH1514" s="183">
        <f t="shared" si="245"/>
        <v>7.8043118247406174E-4</v>
      </c>
      <c r="BI1514" s="184" t="str">
        <f t="shared" si="246"/>
        <v/>
      </c>
      <c r="BJ1514" s="184" t="str">
        <f t="shared" si="242"/>
        <v/>
      </c>
    </row>
    <row r="1515" spans="3:62" ht="20.100000000000001" customHeight="1" x14ac:dyDescent="0.25">
      <c r="C1515" s="12"/>
      <c r="E1515" s="141"/>
      <c r="F1515" s="141"/>
      <c r="P1515" s="156"/>
      <c r="R1515" s="174"/>
      <c r="S1515" s="174"/>
      <c r="W1515" s="175"/>
      <c r="X1515" s="173"/>
      <c r="AC1515" s="156">
        <v>786</v>
      </c>
      <c r="AD1515" s="150">
        <f t="shared" si="247"/>
        <v>-0.85599999999999987</v>
      </c>
      <c r="AE1515" s="174">
        <f t="shared" si="248"/>
        <v>0.27656579403807502</v>
      </c>
      <c r="AF1515" s="174">
        <f t="shared" si="249"/>
        <v>0.1959988897226882</v>
      </c>
      <c r="AG1515" s="150" t="str">
        <f t="shared" si="254"/>
        <v/>
      </c>
      <c r="AH1515" s="150">
        <f t="shared" si="255"/>
        <v>0.27656579403807502</v>
      </c>
      <c r="AI1515" s="150" t="str">
        <f t="shared" si="250"/>
        <v/>
      </c>
      <c r="AJ1515" s="173">
        <f t="shared" si="251"/>
        <v>0</v>
      </c>
      <c r="AK1515" s="173" t="str">
        <f t="shared" si="252"/>
        <v/>
      </c>
      <c r="AL1515" s="173" t="str">
        <f t="shared" si="253"/>
        <v/>
      </c>
      <c r="AM1515" s="173"/>
      <c r="AN1515" s="173"/>
      <c r="AO1515" s="173"/>
      <c r="AP1515" s="173"/>
      <c r="AQ1515" s="173"/>
      <c r="AR1515" s="173"/>
      <c r="AS1515" s="173"/>
      <c r="AT1515" s="153"/>
      <c r="AU1515" s="154"/>
      <c r="AV1515" s="153"/>
      <c r="AW1515" s="177"/>
      <c r="AX1515" s="178"/>
      <c r="AY1515" s="179"/>
      <c r="AZ1515" s="179"/>
      <c r="BA1515" s="180"/>
      <c r="BB1515" s="180"/>
      <c r="BC1515" s="155"/>
      <c r="BE1515" s="156">
        <v>763</v>
      </c>
      <c r="BF1515" s="181">
        <f t="shared" si="243"/>
        <v>4.876800000000074</v>
      </c>
      <c r="BG1515" s="182">
        <f t="shared" si="244"/>
        <v>0.67499489490619824</v>
      </c>
      <c r="BH1515" s="183">
        <f t="shared" si="245"/>
        <v>7.8049427571136309E-4</v>
      </c>
      <c r="BI1515" s="184" t="str">
        <f t="shared" si="246"/>
        <v/>
      </c>
      <c r="BJ1515" s="184" t="str">
        <f t="shared" si="242"/>
        <v/>
      </c>
    </row>
    <row r="1516" spans="3:62" ht="20.100000000000001" customHeight="1" x14ac:dyDescent="0.25">
      <c r="C1516" s="12"/>
      <c r="E1516" s="141"/>
      <c r="F1516" s="141"/>
      <c r="P1516" s="156"/>
      <c r="R1516" s="174"/>
      <c r="S1516" s="174"/>
      <c r="W1516" s="175"/>
      <c r="X1516" s="173"/>
      <c r="AC1516" s="156">
        <v>787</v>
      </c>
      <c r="AD1516" s="150">
        <f t="shared" si="247"/>
        <v>-0.85199999999999987</v>
      </c>
      <c r="AE1516" s="174">
        <f t="shared" si="248"/>
        <v>0.27751215826033615</v>
      </c>
      <c r="AF1516" s="174">
        <f t="shared" si="249"/>
        <v>0.1971070460272325</v>
      </c>
      <c r="AG1516" s="150" t="str">
        <f t="shared" si="254"/>
        <v/>
      </c>
      <c r="AH1516" s="150">
        <f t="shared" si="255"/>
        <v>0.27751215826033615</v>
      </c>
      <c r="AI1516" s="150" t="str">
        <f t="shared" si="250"/>
        <v/>
      </c>
      <c r="AJ1516" s="173">
        <f t="shared" si="251"/>
        <v>0</v>
      </c>
      <c r="AK1516" s="173" t="str">
        <f t="shared" si="252"/>
        <v/>
      </c>
      <c r="AL1516" s="173" t="str">
        <f t="shared" si="253"/>
        <v/>
      </c>
      <c r="AM1516" s="173"/>
      <c r="AN1516" s="173"/>
      <c r="AO1516" s="173"/>
      <c r="AP1516" s="173"/>
      <c r="AQ1516" s="173"/>
      <c r="AR1516" s="173"/>
      <c r="AS1516" s="173"/>
      <c r="AT1516" s="153"/>
      <c r="AU1516" s="154"/>
      <c r="AV1516" s="153"/>
      <c r="AW1516" s="177"/>
      <c r="AX1516" s="178"/>
      <c r="AY1516" s="179"/>
      <c r="AZ1516" s="179"/>
      <c r="BA1516" s="180"/>
      <c r="BB1516" s="180"/>
      <c r="BC1516" s="155"/>
      <c r="BE1516" s="156">
        <v>764</v>
      </c>
      <c r="BF1516" s="181">
        <f t="shared" si="243"/>
        <v>4.8832000000000741</v>
      </c>
      <c r="BG1516" s="182">
        <f t="shared" si="244"/>
        <v>0.67421440063048688</v>
      </c>
      <c r="BH1516" s="183">
        <f t="shared" si="245"/>
        <v>7.8055401771959243E-4</v>
      </c>
      <c r="BI1516" s="184" t="str">
        <f t="shared" si="246"/>
        <v/>
      </c>
      <c r="BJ1516" s="184" t="str">
        <f t="shared" si="242"/>
        <v/>
      </c>
    </row>
    <row r="1517" spans="3:62" ht="20.100000000000001" customHeight="1" x14ac:dyDescent="0.25">
      <c r="C1517" s="12"/>
      <c r="E1517" s="141"/>
      <c r="F1517" s="141"/>
      <c r="P1517" s="156"/>
      <c r="R1517" s="174"/>
      <c r="S1517" s="174"/>
      <c r="W1517" s="175"/>
      <c r="X1517" s="173"/>
      <c r="AC1517" s="156">
        <v>788</v>
      </c>
      <c r="AD1517" s="150">
        <f t="shared" si="247"/>
        <v>-0.84799999999999986</v>
      </c>
      <c r="AE1517" s="174">
        <f t="shared" si="248"/>
        <v>0.27845730543813191</v>
      </c>
      <c r="AF1517" s="174">
        <f t="shared" si="249"/>
        <v>0.19821898536604757</v>
      </c>
      <c r="AG1517" s="150" t="str">
        <f t="shared" si="254"/>
        <v/>
      </c>
      <c r="AH1517" s="150">
        <f t="shared" si="255"/>
        <v>0.27845730543813191</v>
      </c>
      <c r="AI1517" s="150" t="str">
        <f t="shared" si="250"/>
        <v/>
      </c>
      <c r="AJ1517" s="173">
        <f t="shared" si="251"/>
        <v>0</v>
      </c>
      <c r="AK1517" s="173" t="str">
        <f t="shared" si="252"/>
        <v/>
      </c>
      <c r="AL1517" s="173" t="str">
        <f t="shared" si="253"/>
        <v/>
      </c>
      <c r="AM1517" s="173"/>
      <c r="AN1517" s="173"/>
      <c r="AO1517" s="173"/>
      <c r="AP1517" s="173"/>
      <c r="AQ1517" s="173"/>
      <c r="AR1517" s="173"/>
      <c r="AS1517" s="173"/>
      <c r="AT1517" s="153"/>
      <c r="AU1517" s="154"/>
      <c r="AV1517" s="153"/>
      <c r="AW1517" s="177"/>
      <c r="AX1517" s="178"/>
      <c r="AY1517" s="179"/>
      <c r="AZ1517" s="179"/>
      <c r="BA1517" s="180"/>
      <c r="BB1517" s="180"/>
      <c r="BC1517" s="155"/>
      <c r="BE1517" s="156">
        <v>765</v>
      </c>
      <c r="BF1517" s="181">
        <f t="shared" si="243"/>
        <v>4.8896000000000743</v>
      </c>
      <c r="BG1517" s="182">
        <f t="shared" si="244"/>
        <v>0.67343384661276728</v>
      </c>
      <c r="BH1517" s="183">
        <f t="shared" si="245"/>
        <v>7.806104165156702E-4</v>
      </c>
      <c r="BI1517" s="184" t="str">
        <f t="shared" si="246"/>
        <v/>
      </c>
      <c r="BJ1517" s="184" t="str">
        <f t="shared" si="242"/>
        <v/>
      </c>
    </row>
    <row r="1518" spans="3:62" ht="20.100000000000001" customHeight="1" x14ac:dyDescent="0.25">
      <c r="C1518" s="12"/>
      <c r="E1518" s="141"/>
      <c r="F1518" s="141"/>
      <c r="P1518" s="156"/>
      <c r="R1518" s="174"/>
      <c r="S1518" s="174"/>
      <c r="W1518" s="175"/>
      <c r="X1518" s="173"/>
      <c r="AC1518" s="156">
        <v>789</v>
      </c>
      <c r="AD1518" s="150">
        <f t="shared" si="247"/>
        <v>-0.84399999999999986</v>
      </c>
      <c r="AE1518" s="174">
        <f t="shared" si="248"/>
        <v>0.27940120113049788</v>
      </c>
      <c r="AF1518" s="174">
        <f t="shared" si="249"/>
        <v>0.19933470280209292</v>
      </c>
      <c r="AG1518" s="150" t="str">
        <f t="shared" si="254"/>
        <v/>
      </c>
      <c r="AH1518" s="150">
        <f t="shared" si="255"/>
        <v>0.27940120113049788</v>
      </c>
      <c r="AI1518" s="150" t="str">
        <f t="shared" si="250"/>
        <v/>
      </c>
      <c r="AJ1518" s="173">
        <f t="shared" si="251"/>
        <v>0</v>
      </c>
      <c r="AK1518" s="173" t="str">
        <f t="shared" si="252"/>
        <v/>
      </c>
      <c r="AL1518" s="173" t="str">
        <f t="shared" si="253"/>
        <v/>
      </c>
      <c r="AM1518" s="173"/>
      <c r="AN1518" s="173"/>
      <c r="AO1518" s="173"/>
      <c r="AP1518" s="173"/>
      <c r="AQ1518" s="173"/>
      <c r="AR1518" s="173"/>
      <c r="AS1518" s="173"/>
      <c r="AT1518" s="153"/>
      <c r="AU1518" s="154"/>
      <c r="AV1518" s="153"/>
      <c r="AW1518" s="177"/>
      <c r="AX1518" s="178"/>
      <c r="AY1518" s="179"/>
      <c r="AZ1518" s="179"/>
      <c r="BA1518" s="180"/>
      <c r="BB1518" s="180"/>
      <c r="BC1518" s="155"/>
      <c r="BE1518" s="156">
        <v>766</v>
      </c>
      <c r="BF1518" s="181">
        <f t="shared" si="243"/>
        <v>4.8960000000000745</v>
      </c>
      <c r="BG1518" s="182">
        <f t="shared" si="244"/>
        <v>0.67265323619625161</v>
      </c>
      <c r="BH1518" s="183">
        <f t="shared" si="245"/>
        <v>7.8066348012717501E-4</v>
      </c>
      <c r="BI1518" s="184" t="str">
        <f t="shared" si="246"/>
        <v/>
      </c>
      <c r="BJ1518" s="184" t="str">
        <f t="shared" si="242"/>
        <v/>
      </c>
    </row>
    <row r="1519" spans="3:62" ht="20.100000000000001" customHeight="1" x14ac:dyDescent="0.25">
      <c r="C1519" s="12"/>
      <c r="E1519" s="141"/>
      <c r="F1519" s="141"/>
      <c r="P1519" s="156"/>
      <c r="R1519" s="174"/>
      <c r="S1519" s="174"/>
      <c r="W1519" s="175"/>
      <c r="X1519" s="173"/>
      <c r="AC1519" s="156">
        <v>790</v>
      </c>
      <c r="AD1519" s="150">
        <f t="shared" si="247"/>
        <v>-0.83999999999999986</v>
      </c>
      <c r="AE1519" s="174">
        <f t="shared" si="248"/>
        <v>0.28034381083962062</v>
      </c>
      <c r="AF1519" s="174">
        <f t="shared" si="249"/>
        <v>0.20045419326044972</v>
      </c>
      <c r="AG1519" s="150" t="str">
        <f t="shared" si="254"/>
        <v/>
      </c>
      <c r="AH1519" s="150">
        <f t="shared" si="255"/>
        <v>0.28034381083962062</v>
      </c>
      <c r="AI1519" s="150" t="str">
        <f t="shared" si="250"/>
        <v/>
      </c>
      <c r="AJ1519" s="173">
        <f t="shared" si="251"/>
        <v>0</v>
      </c>
      <c r="AK1519" s="173" t="str">
        <f t="shared" si="252"/>
        <v/>
      </c>
      <c r="AL1519" s="173" t="str">
        <f t="shared" si="253"/>
        <v/>
      </c>
      <c r="AM1519" s="173"/>
      <c r="AN1519" s="173"/>
      <c r="AO1519" s="173"/>
      <c r="AP1519" s="173"/>
      <c r="AQ1519" s="173"/>
      <c r="AR1519" s="173"/>
      <c r="AS1519" s="173"/>
      <c r="AT1519" s="153"/>
      <c r="AU1519" s="154"/>
      <c r="AV1519" s="153"/>
      <c r="AW1519" s="177"/>
      <c r="AX1519" s="178"/>
      <c r="AY1519" s="179"/>
      <c r="AZ1519" s="179"/>
      <c r="BA1519" s="180"/>
      <c r="BB1519" s="180"/>
      <c r="BC1519" s="155"/>
      <c r="BE1519" s="156">
        <v>767</v>
      </c>
      <c r="BF1519" s="181">
        <f t="shared" si="243"/>
        <v>4.9024000000000747</v>
      </c>
      <c r="BG1519" s="182">
        <f t="shared" si="244"/>
        <v>0.67187257271612444</v>
      </c>
      <c r="BH1519" s="183">
        <f t="shared" si="245"/>
        <v>7.8071321659212156E-4</v>
      </c>
      <c r="BI1519" s="184" t="str">
        <f t="shared" si="246"/>
        <v/>
      </c>
      <c r="BJ1519" s="184" t="str">
        <f t="shared" si="242"/>
        <v/>
      </c>
    </row>
    <row r="1520" spans="3:62" ht="20.100000000000001" customHeight="1" x14ac:dyDescent="0.25">
      <c r="C1520" s="12"/>
      <c r="E1520" s="141"/>
      <c r="F1520" s="141"/>
      <c r="P1520" s="156"/>
      <c r="R1520" s="174"/>
      <c r="S1520" s="174"/>
      <c r="W1520" s="175"/>
      <c r="X1520" s="173"/>
      <c r="AC1520" s="156">
        <v>791</v>
      </c>
      <c r="AD1520" s="150">
        <f t="shared" si="247"/>
        <v>-0.83599999999999985</v>
      </c>
      <c r="AE1520" s="174">
        <f t="shared" si="248"/>
        <v>0.28128510001285667</v>
      </c>
      <c r="AF1520" s="174">
        <f t="shared" si="249"/>
        <v>0.20157745152809775</v>
      </c>
      <c r="AG1520" s="150" t="str">
        <f t="shared" si="254"/>
        <v/>
      </c>
      <c r="AH1520" s="150">
        <f t="shared" si="255"/>
        <v>0.28128510001285667</v>
      </c>
      <c r="AI1520" s="150" t="str">
        <f t="shared" si="250"/>
        <v/>
      </c>
      <c r="AJ1520" s="173">
        <f t="shared" si="251"/>
        <v>0</v>
      </c>
      <c r="AK1520" s="173" t="str">
        <f t="shared" si="252"/>
        <v/>
      </c>
      <c r="AL1520" s="173" t="str">
        <f t="shared" si="253"/>
        <v/>
      </c>
      <c r="AM1520" s="173"/>
      <c r="AN1520" s="173"/>
      <c r="AO1520" s="173"/>
      <c r="AP1520" s="173"/>
      <c r="AQ1520" s="173"/>
      <c r="AR1520" s="173"/>
      <c r="AS1520" s="173"/>
      <c r="AT1520" s="153"/>
      <c r="AU1520" s="154"/>
      <c r="AV1520" s="153"/>
      <c r="AW1520" s="177"/>
      <c r="AX1520" s="178"/>
      <c r="AY1520" s="179"/>
      <c r="AZ1520" s="179"/>
      <c r="BA1520" s="180"/>
      <c r="BB1520" s="180"/>
      <c r="BC1520" s="155"/>
      <c r="BE1520" s="156">
        <v>768</v>
      </c>
      <c r="BF1520" s="181">
        <f t="shared" si="243"/>
        <v>4.9088000000000749</v>
      </c>
      <c r="BG1520" s="182">
        <f t="shared" si="244"/>
        <v>0.67109185949953232</v>
      </c>
      <c r="BH1520" s="183">
        <f t="shared" si="245"/>
        <v>7.8075963396040393E-4</v>
      </c>
      <c r="BI1520" s="184" t="str">
        <f t="shared" si="246"/>
        <v/>
      </c>
      <c r="BJ1520" s="184" t="str">
        <f t="shared" si="242"/>
        <v/>
      </c>
    </row>
    <row r="1521" spans="3:62" ht="20.100000000000001" customHeight="1" x14ac:dyDescent="0.25">
      <c r="C1521" s="12"/>
      <c r="E1521" s="141"/>
      <c r="F1521" s="141"/>
      <c r="P1521" s="156"/>
      <c r="R1521" s="174"/>
      <c r="S1521" s="174"/>
      <c r="W1521" s="175"/>
      <c r="X1521" s="173"/>
      <c r="AC1521" s="156">
        <v>792</v>
      </c>
      <c r="AD1521" s="150">
        <f t="shared" si="247"/>
        <v>-0.83199999999999985</v>
      </c>
      <c r="AE1521" s="174">
        <f t="shared" si="248"/>
        <v>0.28222503404476257</v>
      </c>
      <c r="AF1521" s="174">
        <f t="shared" si="249"/>
        <v>0.20270447225369967</v>
      </c>
      <c r="AG1521" s="150" t="str">
        <f t="shared" si="254"/>
        <v/>
      </c>
      <c r="AH1521" s="150">
        <f t="shared" si="255"/>
        <v>0.28222503404476257</v>
      </c>
      <c r="AI1521" s="150" t="str">
        <f t="shared" si="250"/>
        <v/>
      </c>
      <c r="AJ1521" s="173">
        <f t="shared" si="251"/>
        <v>0</v>
      </c>
      <c r="AK1521" s="173" t="str">
        <f t="shared" si="252"/>
        <v/>
      </c>
      <c r="AL1521" s="173" t="str">
        <f t="shared" si="253"/>
        <v/>
      </c>
      <c r="AM1521" s="173"/>
      <c r="AN1521" s="173"/>
      <c r="AO1521" s="173"/>
      <c r="AP1521" s="173"/>
      <c r="AQ1521" s="173"/>
      <c r="AR1521" s="173"/>
      <c r="AS1521" s="173"/>
      <c r="AT1521" s="153"/>
      <c r="AU1521" s="154"/>
      <c r="AV1521" s="153"/>
      <c r="AW1521" s="177"/>
      <c r="AX1521" s="178"/>
      <c r="AY1521" s="179"/>
      <c r="AZ1521" s="179"/>
      <c r="BA1521" s="180"/>
      <c r="BB1521" s="180"/>
      <c r="BC1521" s="155"/>
      <c r="BE1521" s="156">
        <v>769</v>
      </c>
      <c r="BF1521" s="181">
        <f t="shared" si="243"/>
        <v>4.9152000000000751</v>
      </c>
      <c r="BG1521" s="182">
        <f t="shared" si="244"/>
        <v>0.67031109986557191</v>
      </c>
      <c r="BH1521" s="183">
        <f t="shared" si="245"/>
        <v>7.8080274029113106E-4</v>
      </c>
      <c r="BI1521" s="184" t="str">
        <f t="shared" si="246"/>
        <v/>
      </c>
      <c r="BJ1521" s="184" t="str">
        <f t="shared" ref="BJ1521:BJ1584" si="256">IF($BG1521&lt;(1-$BC$765),$BH1521,"")</f>
        <v/>
      </c>
    </row>
    <row r="1522" spans="3:62" ht="20.100000000000001" customHeight="1" x14ac:dyDescent="0.25">
      <c r="C1522" s="12"/>
      <c r="E1522" s="141"/>
      <c r="F1522" s="141"/>
      <c r="P1522" s="156"/>
      <c r="R1522" s="174"/>
      <c r="S1522" s="174"/>
      <c r="W1522" s="175"/>
      <c r="X1522" s="173"/>
      <c r="AC1522" s="156">
        <v>793</v>
      </c>
      <c r="AD1522" s="150">
        <f t="shared" si="247"/>
        <v>-0.82799999999999985</v>
      </c>
      <c r="AE1522" s="174">
        <f t="shared" si="248"/>
        <v>0.28316357827913619</v>
      </c>
      <c r="AF1522" s="174">
        <f t="shared" si="249"/>
        <v>0.20383524994739455</v>
      </c>
      <c r="AG1522" s="150" t="str">
        <f t="shared" si="254"/>
        <v/>
      </c>
      <c r="AH1522" s="150">
        <f t="shared" si="255"/>
        <v>0.28316357827913619</v>
      </c>
      <c r="AI1522" s="150" t="str">
        <f t="shared" si="250"/>
        <v/>
      </c>
      <c r="AJ1522" s="173">
        <f t="shared" si="251"/>
        <v>0</v>
      </c>
      <c r="AK1522" s="173" t="str">
        <f t="shared" si="252"/>
        <v/>
      </c>
      <c r="AL1522" s="173" t="str">
        <f t="shared" si="253"/>
        <v/>
      </c>
      <c r="AM1522" s="173"/>
      <c r="AN1522" s="173"/>
      <c r="AO1522" s="173"/>
      <c r="AP1522" s="173"/>
      <c r="AQ1522" s="173"/>
      <c r="AR1522" s="173"/>
      <c r="AS1522" s="173"/>
      <c r="AT1522" s="153"/>
      <c r="AU1522" s="154"/>
      <c r="AV1522" s="153"/>
      <c r="AW1522" s="177"/>
      <c r="AX1522" s="178"/>
      <c r="AY1522" s="179"/>
      <c r="AZ1522" s="179"/>
      <c r="BA1522" s="180"/>
      <c r="BB1522" s="180"/>
      <c r="BC1522" s="155"/>
      <c r="BE1522" s="156">
        <v>770</v>
      </c>
      <c r="BF1522" s="181">
        <f t="shared" ref="BF1522:BF1585" si="257">BF1521+$BI$750</f>
        <v>4.9216000000000752</v>
      </c>
      <c r="BG1522" s="182">
        <f t="shared" ref="BG1522:BG1585" si="258">_xlfn.CHISQ.DIST.RT(BF1522,7)</f>
        <v>0.66953029712528078</v>
      </c>
      <c r="BH1522" s="183">
        <f t="shared" ref="BH1522:BH1585" si="259">BG1522-BG1523</f>
        <v>7.8084254365529127E-4</v>
      </c>
      <c r="BI1522" s="184" t="str">
        <f t="shared" ref="BI1522:BI1585" si="260">IF(BG1522&lt;(1-$BC$757),BH1522,"")</f>
        <v/>
      </c>
      <c r="BJ1522" s="184" t="str">
        <f t="shared" si="256"/>
        <v/>
      </c>
    </row>
    <row r="1523" spans="3:62" ht="20.100000000000001" customHeight="1" x14ac:dyDescent="0.25">
      <c r="C1523" s="12"/>
      <c r="E1523" s="141"/>
      <c r="F1523" s="141"/>
      <c r="P1523" s="156"/>
      <c r="R1523" s="174"/>
      <c r="S1523" s="174"/>
      <c r="W1523" s="175"/>
      <c r="X1523" s="173"/>
      <c r="AC1523" s="156">
        <v>794</v>
      </c>
      <c r="AD1523" s="150">
        <f t="shared" si="247"/>
        <v>-0.82399999999999984</v>
      </c>
      <c r="AE1523" s="174">
        <f t="shared" si="248"/>
        <v>0.28410069801106874</v>
      </c>
      <c r="AF1523" s="174">
        <f t="shared" si="249"/>
        <v>0.20496977898059826</v>
      </c>
      <c r="AG1523" s="150" t="str">
        <f t="shared" si="254"/>
        <v/>
      </c>
      <c r="AH1523" s="150">
        <f t="shared" si="255"/>
        <v>0.28410069801106874</v>
      </c>
      <c r="AI1523" s="150" t="str">
        <f t="shared" si="250"/>
        <v/>
      </c>
      <c r="AJ1523" s="173">
        <f t="shared" si="251"/>
        <v>0</v>
      </c>
      <c r="AK1523" s="173" t="str">
        <f t="shared" si="252"/>
        <v/>
      </c>
      <c r="AL1523" s="173" t="str">
        <f t="shared" si="253"/>
        <v/>
      </c>
      <c r="AM1523" s="173"/>
      <c r="AN1523" s="173"/>
      <c r="AO1523" s="173"/>
      <c r="AP1523" s="173"/>
      <c r="AQ1523" s="173"/>
      <c r="AR1523" s="173"/>
      <c r="AS1523" s="173"/>
      <c r="AT1523" s="153"/>
      <c r="AU1523" s="154"/>
      <c r="AV1523" s="153"/>
      <c r="AW1523" s="177"/>
      <c r="AX1523" s="178"/>
      <c r="AY1523" s="179"/>
      <c r="AZ1523" s="179"/>
      <c r="BA1523" s="180"/>
      <c r="BB1523" s="180"/>
      <c r="BC1523" s="155"/>
      <c r="BE1523" s="156">
        <v>771</v>
      </c>
      <c r="BF1523" s="181">
        <f t="shared" si="257"/>
        <v>4.9280000000000754</v>
      </c>
      <c r="BG1523" s="182">
        <f t="shared" si="258"/>
        <v>0.66874945458162549</v>
      </c>
      <c r="BH1523" s="183">
        <f t="shared" si="259"/>
        <v>7.8087905213275466E-4</v>
      </c>
      <c r="BI1523" s="184" t="str">
        <f t="shared" si="260"/>
        <v/>
      </c>
      <c r="BJ1523" s="184" t="str">
        <f t="shared" si="256"/>
        <v/>
      </c>
    </row>
    <row r="1524" spans="3:62" ht="20.100000000000001" customHeight="1" x14ac:dyDescent="0.25">
      <c r="C1524" s="12"/>
      <c r="E1524" s="141"/>
      <c r="F1524" s="141"/>
      <c r="P1524" s="156"/>
      <c r="R1524" s="174"/>
      <c r="S1524" s="174"/>
      <c r="W1524" s="175"/>
      <c r="X1524" s="173"/>
      <c r="AC1524" s="156">
        <v>795</v>
      </c>
      <c r="AD1524" s="150">
        <f t="shared" si="247"/>
        <v>-0.81999999999999984</v>
      </c>
      <c r="AE1524" s="174">
        <f t="shared" si="248"/>
        <v>0.28503635848900727</v>
      </c>
      <c r="AF1524" s="174">
        <f t="shared" si="249"/>
        <v>0.20610805358581313</v>
      </c>
      <c r="AG1524" s="150" t="str">
        <f t="shared" si="254"/>
        <v/>
      </c>
      <c r="AH1524" s="150">
        <f t="shared" si="255"/>
        <v>0.28503635848900727</v>
      </c>
      <c r="AI1524" s="150" t="str">
        <f t="shared" si="250"/>
        <v/>
      </c>
      <c r="AJ1524" s="173">
        <f t="shared" si="251"/>
        <v>0</v>
      </c>
      <c r="AK1524" s="173" t="str">
        <f t="shared" si="252"/>
        <v/>
      </c>
      <c r="AL1524" s="173" t="str">
        <f t="shared" si="253"/>
        <v/>
      </c>
      <c r="AM1524" s="173"/>
      <c r="AN1524" s="173"/>
      <c r="AO1524" s="173"/>
      <c r="AP1524" s="173"/>
      <c r="AQ1524" s="173"/>
      <c r="AR1524" s="173"/>
      <c r="AS1524" s="173"/>
      <c r="AT1524" s="153"/>
      <c r="AU1524" s="154"/>
      <c r="AV1524" s="153"/>
      <c r="AW1524" s="177"/>
      <c r="AX1524" s="178"/>
      <c r="AY1524" s="179"/>
      <c r="AZ1524" s="179"/>
      <c r="BA1524" s="180"/>
      <c r="BB1524" s="180"/>
      <c r="BC1524" s="155"/>
      <c r="BE1524" s="156">
        <v>772</v>
      </c>
      <c r="BF1524" s="181">
        <f t="shared" si="257"/>
        <v>4.9344000000000756</v>
      </c>
      <c r="BG1524" s="182">
        <f t="shared" si="258"/>
        <v>0.66796857552949274</v>
      </c>
      <c r="BH1524" s="183">
        <f t="shared" si="259"/>
        <v>7.8091227381393846E-4</v>
      </c>
      <c r="BI1524" s="184" t="str">
        <f t="shared" si="260"/>
        <v/>
      </c>
      <c r="BJ1524" s="184" t="str">
        <f t="shared" si="256"/>
        <v/>
      </c>
    </row>
    <row r="1525" spans="3:62" ht="20.100000000000001" customHeight="1" x14ac:dyDescent="0.25">
      <c r="C1525" s="12"/>
      <c r="E1525" s="141"/>
      <c r="F1525" s="141"/>
      <c r="P1525" s="156"/>
      <c r="R1525" s="174"/>
      <c r="S1525" s="174"/>
      <c r="W1525" s="175"/>
      <c r="X1525" s="173"/>
      <c r="AC1525" s="156">
        <v>796</v>
      </c>
      <c r="AD1525" s="150">
        <f t="shared" si="247"/>
        <v>-0.81599999999999984</v>
      </c>
      <c r="AE1525" s="174">
        <f t="shared" si="248"/>
        <v>0.28597052491682845</v>
      </c>
      <c r="AF1525" s="174">
        <f t="shared" si="249"/>
        <v>0.2072500678564454</v>
      </c>
      <c r="AG1525" s="150" t="str">
        <f t="shared" si="254"/>
        <v/>
      </c>
      <c r="AH1525" s="150">
        <f t="shared" si="255"/>
        <v>0.28597052491682845</v>
      </c>
      <c r="AI1525" s="150" t="str">
        <f t="shared" si="250"/>
        <v/>
      </c>
      <c r="AJ1525" s="173">
        <f t="shared" si="251"/>
        <v>0</v>
      </c>
      <c r="AK1525" s="173" t="str">
        <f t="shared" si="252"/>
        <v/>
      </c>
      <c r="AL1525" s="173" t="str">
        <f t="shared" si="253"/>
        <v/>
      </c>
      <c r="AM1525" s="173"/>
      <c r="AN1525" s="173"/>
      <c r="AO1525" s="173"/>
      <c r="AP1525" s="173"/>
      <c r="AQ1525" s="173"/>
      <c r="AR1525" s="173"/>
      <c r="AS1525" s="173"/>
      <c r="AT1525" s="153"/>
      <c r="AU1525" s="154"/>
      <c r="AV1525" s="153"/>
      <c r="AW1525" s="177"/>
      <c r="AX1525" s="178"/>
      <c r="AY1525" s="179"/>
      <c r="AZ1525" s="179"/>
      <c r="BA1525" s="180"/>
      <c r="BB1525" s="180"/>
      <c r="BC1525" s="155"/>
      <c r="BE1525" s="156">
        <v>773</v>
      </c>
      <c r="BF1525" s="181">
        <f t="shared" si="257"/>
        <v>4.9408000000000758</v>
      </c>
      <c r="BG1525" s="182">
        <f t="shared" si="258"/>
        <v>0.6671876632556788</v>
      </c>
      <c r="BH1525" s="183">
        <f t="shared" si="259"/>
        <v>7.8094221679858578E-4</v>
      </c>
      <c r="BI1525" s="184" t="str">
        <f t="shared" si="260"/>
        <v/>
      </c>
      <c r="BJ1525" s="184" t="str">
        <f t="shared" si="256"/>
        <v/>
      </c>
    </row>
    <row r="1526" spans="3:62" ht="20.100000000000001" customHeight="1" x14ac:dyDescent="0.25">
      <c r="C1526" s="12"/>
      <c r="E1526" s="141"/>
      <c r="F1526" s="141"/>
      <c r="P1526" s="156"/>
      <c r="R1526" s="174"/>
      <c r="S1526" s="174"/>
      <c r="W1526" s="175"/>
      <c r="X1526" s="173"/>
      <c r="AC1526" s="156">
        <v>797</v>
      </c>
      <c r="AD1526" s="150">
        <f t="shared" si="247"/>
        <v>-0.81199999999999983</v>
      </c>
      <c r="AE1526" s="174">
        <f t="shared" si="248"/>
        <v>0.28690316245592223</v>
      </c>
      <c r="AF1526" s="174">
        <f t="shared" si="249"/>
        <v>0.20839581574663121</v>
      </c>
      <c r="AG1526" s="150" t="str">
        <f t="shared" si="254"/>
        <v/>
      </c>
      <c r="AH1526" s="150">
        <f t="shared" si="255"/>
        <v>0.28690316245592223</v>
      </c>
      <c r="AI1526" s="150" t="str">
        <f t="shared" si="250"/>
        <v/>
      </c>
      <c r="AJ1526" s="173">
        <f t="shared" si="251"/>
        <v>0</v>
      </c>
      <c r="AK1526" s="173" t="str">
        <f t="shared" si="252"/>
        <v/>
      </c>
      <c r="AL1526" s="173" t="str">
        <f t="shared" si="253"/>
        <v/>
      </c>
      <c r="AM1526" s="173"/>
      <c r="AN1526" s="173"/>
      <c r="AO1526" s="173"/>
      <c r="AP1526" s="173"/>
      <c r="AQ1526" s="173"/>
      <c r="AR1526" s="173"/>
      <c r="AS1526" s="173"/>
      <c r="AT1526" s="153"/>
      <c r="AU1526" s="154"/>
      <c r="AV1526" s="153"/>
      <c r="AW1526" s="177"/>
      <c r="AX1526" s="178"/>
      <c r="AY1526" s="179"/>
      <c r="AZ1526" s="179"/>
      <c r="BA1526" s="180"/>
      <c r="BB1526" s="180"/>
      <c r="BC1526" s="155"/>
      <c r="BE1526" s="156">
        <v>774</v>
      </c>
      <c r="BF1526" s="181">
        <f t="shared" si="257"/>
        <v>4.947200000000076</v>
      </c>
      <c r="BG1526" s="182">
        <f t="shared" si="258"/>
        <v>0.66640672103888021</v>
      </c>
      <c r="BH1526" s="183">
        <f t="shared" si="259"/>
        <v>7.8096888919698682E-4</v>
      </c>
      <c r="BI1526" s="184" t="str">
        <f t="shared" si="260"/>
        <v/>
      </c>
      <c r="BJ1526" s="184" t="str">
        <f t="shared" si="256"/>
        <v/>
      </c>
    </row>
    <row r="1527" spans="3:62" ht="20.100000000000001" customHeight="1" x14ac:dyDescent="0.25">
      <c r="C1527" s="12"/>
      <c r="E1527" s="141"/>
      <c r="F1527" s="141"/>
      <c r="P1527" s="156"/>
      <c r="R1527" s="174"/>
      <c r="S1527" s="174"/>
      <c r="W1527" s="175"/>
      <c r="X1527" s="173"/>
      <c r="AC1527" s="156">
        <v>798</v>
      </c>
      <c r="AD1527" s="150">
        <f t="shared" si="247"/>
        <v>-0.80799999999999983</v>
      </c>
      <c r="AE1527" s="174">
        <f t="shared" si="248"/>
        <v>0.28783423622728582</v>
      </c>
      <c r="AF1527" s="174">
        <f t="shared" si="249"/>
        <v>0.20954529107107084</v>
      </c>
      <c r="AG1527" s="150" t="str">
        <f t="shared" si="254"/>
        <v/>
      </c>
      <c r="AH1527" s="150">
        <f t="shared" si="255"/>
        <v>0.28783423622728582</v>
      </c>
      <c r="AI1527" s="150" t="str">
        <f t="shared" si="250"/>
        <v/>
      </c>
      <c r="AJ1527" s="173">
        <f t="shared" si="251"/>
        <v>0</v>
      </c>
      <c r="AK1527" s="173" t="str">
        <f t="shared" si="252"/>
        <v/>
      </c>
      <c r="AL1527" s="173" t="str">
        <f t="shared" si="253"/>
        <v/>
      </c>
      <c r="AM1527" s="173"/>
      <c r="AN1527" s="173"/>
      <c r="AO1527" s="173"/>
      <c r="AP1527" s="173"/>
      <c r="AQ1527" s="173"/>
      <c r="AR1527" s="173"/>
      <c r="AS1527" s="173"/>
      <c r="AT1527" s="153"/>
      <c r="AU1527" s="154"/>
      <c r="AV1527" s="153"/>
      <c r="AW1527" s="177"/>
      <c r="AX1527" s="178"/>
      <c r="AY1527" s="179"/>
      <c r="AZ1527" s="179"/>
      <c r="BA1527" s="180"/>
      <c r="BB1527" s="180"/>
      <c r="BC1527" s="155"/>
      <c r="BE1527" s="156">
        <v>775</v>
      </c>
      <c r="BF1527" s="181">
        <f t="shared" si="257"/>
        <v>4.9536000000000762</v>
      </c>
      <c r="BG1527" s="182">
        <f t="shared" si="258"/>
        <v>0.66562575214968323</v>
      </c>
      <c r="BH1527" s="183">
        <f t="shared" si="259"/>
        <v>7.8099229912820256E-4</v>
      </c>
      <c r="BI1527" s="184" t="str">
        <f t="shared" si="260"/>
        <v/>
      </c>
      <c r="BJ1527" s="184" t="str">
        <f t="shared" si="256"/>
        <v/>
      </c>
    </row>
    <row r="1528" spans="3:62" ht="20.100000000000001" customHeight="1" x14ac:dyDescent="0.25">
      <c r="C1528" s="12"/>
      <c r="E1528" s="141"/>
      <c r="F1528" s="141"/>
      <c r="P1528" s="156"/>
      <c r="R1528" s="174"/>
      <c r="S1528" s="174"/>
      <c r="W1528" s="175"/>
      <c r="X1528" s="173"/>
      <c r="AC1528" s="156">
        <v>799</v>
      </c>
      <c r="AD1528" s="150">
        <f t="shared" si="247"/>
        <v>-0.80399999999999983</v>
      </c>
      <c r="AE1528" s="174">
        <f t="shared" si="248"/>
        <v>0.28876371131362794</v>
      </c>
      <c r="AF1528" s="174">
        <f t="shared" si="249"/>
        <v>0.21069848750487113</v>
      </c>
      <c r="AG1528" s="150" t="str">
        <f t="shared" si="254"/>
        <v/>
      </c>
      <c r="AH1528" s="150">
        <f t="shared" si="255"/>
        <v>0.28876371131362794</v>
      </c>
      <c r="AI1528" s="150" t="str">
        <f t="shared" si="250"/>
        <v/>
      </c>
      <c r="AJ1528" s="173">
        <f t="shared" si="251"/>
        <v>0</v>
      </c>
      <c r="AK1528" s="173" t="str">
        <f t="shared" si="252"/>
        <v/>
      </c>
      <c r="AL1528" s="173" t="str">
        <f t="shared" si="253"/>
        <v/>
      </c>
      <c r="AM1528" s="173"/>
      <c r="AN1528" s="173"/>
      <c r="AO1528" s="173"/>
      <c r="AP1528" s="173"/>
      <c r="AQ1528" s="173"/>
      <c r="AR1528" s="173"/>
      <c r="AS1528" s="173"/>
      <c r="AT1528" s="153"/>
      <c r="AU1528" s="154"/>
      <c r="AV1528" s="153"/>
      <c r="AW1528" s="177"/>
      <c r="AX1528" s="178"/>
      <c r="AY1528" s="179"/>
      <c r="AZ1528" s="179"/>
      <c r="BA1528" s="180"/>
      <c r="BB1528" s="180"/>
      <c r="BC1528" s="155"/>
      <c r="BE1528" s="156">
        <v>776</v>
      </c>
      <c r="BF1528" s="181">
        <f t="shared" si="257"/>
        <v>4.9600000000000763</v>
      </c>
      <c r="BG1528" s="182">
        <f t="shared" si="258"/>
        <v>0.66484475985055502</v>
      </c>
      <c r="BH1528" s="183">
        <f t="shared" si="259"/>
        <v>7.8101245472039782E-4</v>
      </c>
      <c r="BI1528" s="184" t="str">
        <f t="shared" si="260"/>
        <v/>
      </c>
      <c r="BJ1528" s="184" t="str">
        <f t="shared" si="256"/>
        <v/>
      </c>
    </row>
    <row r="1529" spans="3:62" ht="20.100000000000001" customHeight="1" x14ac:dyDescent="0.25">
      <c r="C1529" s="12"/>
      <c r="E1529" s="141"/>
      <c r="F1529" s="141"/>
      <c r="P1529" s="156"/>
      <c r="R1529" s="174"/>
      <c r="S1529" s="174"/>
      <c r="W1529" s="175"/>
      <c r="X1529" s="173"/>
      <c r="AC1529" s="156">
        <v>800</v>
      </c>
      <c r="AD1529" s="150">
        <f t="shared" si="247"/>
        <v>-0.79999999999999982</v>
      </c>
      <c r="AE1529" s="174">
        <f t="shared" si="248"/>
        <v>0.28969155276148278</v>
      </c>
      <c r="AF1529" s="174">
        <f t="shared" si="249"/>
        <v>0.21185539858339672</v>
      </c>
      <c r="AG1529" s="150" t="str">
        <f t="shared" si="254"/>
        <v/>
      </c>
      <c r="AH1529" s="150">
        <f t="shared" si="255"/>
        <v>0.28969155276148278</v>
      </c>
      <c r="AI1529" s="150" t="str">
        <f t="shared" si="250"/>
        <v/>
      </c>
      <c r="AJ1529" s="173">
        <f t="shared" si="251"/>
        <v>0</v>
      </c>
      <c r="AK1529" s="173" t="str">
        <f t="shared" si="252"/>
        <v/>
      </c>
      <c r="AL1529" s="173" t="str">
        <f t="shared" si="253"/>
        <v/>
      </c>
      <c r="AM1529" s="173"/>
      <c r="AN1529" s="173"/>
      <c r="AO1529" s="173"/>
      <c r="AP1529" s="173"/>
      <c r="AQ1529" s="173"/>
      <c r="AR1529" s="173"/>
      <c r="AS1529" s="173"/>
      <c r="AT1529" s="153"/>
      <c r="AU1529" s="154"/>
      <c r="AV1529" s="153"/>
      <c r="AW1529" s="177"/>
      <c r="AX1529" s="178"/>
      <c r="AY1529" s="179"/>
      <c r="AZ1529" s="179"/>
      <c r="BA1529" s="180"/>
      <c r="BB1529" s="180"/>
      <c r="BC1529" s="155"/>
      <c r="BE1529" s="156">
        <v>777</v>
      </c>
      <c r="BF1529" s="181">
        <f t="shared" si="257"/>
        <v>4.9664000000000765</v>
      </c>
      <c r="BG1529" s="182">
        <f t="shared" si="258"/>
        <v>0.66406374739583462</v>
      </c>
      <c r="BH1529" s="183">
        <f t="shared" si="259"/>
        <v>7.8102936411084123E-4</v>
      </c>
      <c r="BI1529" s="184" t="str">
        <f t="shared" si="260"/>
        <v/>
      </c>
      <c r="BJ1529" s="184" t="str">
        <f t="shared" si="256"/>
        <v/>
      </c>
    </row>
    <row r="1530" spans="3:62" ht="20.100000000000001" customHeight="1" x14ac:dyDescent="0.25">
      <c r="C1530" s="12"/>
      <c r="E1530" s="141"/>
      <c r="F1530" s="141"/>
      <c r="P1530" s="156"/>
      <c r="R1530" s="174"/>
      <c r="S1530" s="174"/>
      <c r="W1530" s="175"/>
      <c r="X1530" s="173"/>
      <c r="AC1530" s="156">
        <v>801</v>
      </c>
      <c r="AD1530" s="150">
        <f t="shared" si="247"/>
        <v>-0.79599999999999982</v>
      </c>
      <c r="AE1530" s="174">
        <f t="shared" si="248"/>
        <v>0.29061772558333382</v>
      </c>
      <c r="AF1530" s="174">
        <f t="shared" si="249"/>
        <v>0.21301601770212972</v>
      </c>
      <c r="AG1530" s="150" t="str">
        <f t="shared" si="254"/>
        <v/>
      </c>
      <c r="AH1530" s="150">
        <f t="shared" si="255"/>
        <v>0.29061772558333382</v>
      </c>
      <c r="AI1530" s="150" t="str">
        <f t="shared" si="250"/>
        <v/>
      </c>
      <c r="AJ1530" s="173">
        <f t="shared" si="251"/>
        <v>0</v>
      </c>
      <c r="AK1530" s="173" t="str">
        <f t="shared" si="252"/>
        <v/>
      </c>
      <c r="AL1530" s="173" t="str">
        <f t="shared" si="253"/>
        <v/>
      </c>
      <c r="AM1530" s="173"/>
      <c r="AN1530" s="173"/>
      <c r="AO1530" s="173"/>
      <c r="AP1530" s="173"/>
      <c r="AQ1530" s="173"/>
      <c r="AR1530" s="173"/>
      <c r="AS1530" s="173"/>
      <c r="AT1530" s="153"/>
      <c r="AU1530" s="154"/>
      <c r="AV1530" s="153"/>
      <c r="AW1530" s="177"/>
      <c r="AX1530" s="178"/>
      <c r="AY1530" s="179"/>
      <c r="AZ1530" s="179"/>
      <c r="BA1530" s="180"/>
      <c r="BB1530" s="180"/>
      <c r="BC1530" s="155"/>
      <c r="BE1530" s="156">
        <v>778</v>
      </c>
      <c r="BF1530" s="181">
        <f t="shared" si="257"/>
        <v>4.9728000000000767</v>
      </c>
      <c r="BG1530" s="182">
        <f t="shared" si="258"/>
        <v>0.66328271803172378</v>
      </c>
      <c r="BH1530" s="183">
        <f t="shared" si="259"/>
        <v>7.8104303544668241E-4</v>
      </c>
      <c r="BI1530" s="184" t="str">
        <f t="shared" si="260"/>
        <v/>
      </c>
      <c r="BJ1530" s="184" t="str">
        <f t="shared" si="256"/>
        <v/>
      </c>
    </row>
    <row r="1531" spans="3:62" ht="20.100000000000001" customHeight="1" x14ac:dyDescent="0.25">
      <c r="C1531" s="12"/>
      <c r="E1531" s="141"/>
      <c r="F1531" s="141"/>
      <c r="P1531" s="156"/>
      <c r="R1531" s="174"/>
      <c r="S1531" s="174"/>
      <c r="W1531" s="175"/>
      <c r="X1531" s="173"/>
      <c r="AC1531" s="156">
        <v>802</v>
      </c>
      <c r="AD1531" s="150">
        <f t="shared" si="247"/>
        <v>-0.79199999999999982</v>
      </c>
      <c r="AE1531" s="174">
        <f t="shared" si="248"/>
        <v>0.29154219475974724</v>
      </c>
      <c r="AF1531" s="174">
        <f t="shared" si="249"/>
        <v>0.2141803381165375</v>
      </c>
      <c r="AG1531" s="150" t="str">
        <f t="shared" si="254"/>
        <v/>
      </c>
      <c r="AH1531" s="150">
        <f t="shared" si="255"/>
        <v>0.29154219475974724</v>
      </c>
      <c r="AI1531" s="150" t="str">
        <f t="shared" si="250"/>
        <v/>
      </c>
      <c r="AJ1531" s="173">
        <f t="shared" si="251"/>
        <v>0</v>
      </c>
      <c r="AK1531" s="173" t="str">
        <f t="shared" si="252"/>
        <v/>
      </c>
      <c r="AL1531" s="173" t="str">
        <f t="shared" si="253"/>
        <v/>
      </c>
      <c r="AM1531" s="173"/>
      <c r="AN1531" s="173"/>
      <c r="AO1531" s="173"/>
      <c r="AP1531" s="173"/>
      <c r="AQ1531" s="173"/>
      <c r="AR1531" s="173"/>
      <c r="AS1531" s="173"/>
      <c r="AT1531" s="153"/>
      <c r="AU1531" s="154"/>
      <c r="AV1531" s="153"/>
      <c r="AW1531" s="177"/>
      <c r="AX1531" s="178"/>
      <c r="AY1531" s="179"/>
      <c r="AZ1531" s="179"/>
      <c r="BA1531" s="180"/>
      <c r="BB1531" s="180"/>
      <c r="BC1531" s="155"/>
      <c r="BE1531" s="156">
        <v>779</v>
      </c>
      <c r="BF1531" s="181">
        <f t="shared" si="257"/>
        <v>4.9792000000000769</v>
      </c>
      <c r="BG1531" s="182">
        <f t="shared" si="258"/>
        <v>0.6625016749962771</v>
      </c>
      <c r="BH1531" s="183">
        <f t="shared" si="259"/>
        <v>7.8105347688184334E-4</v>
      </c>
      <c r="BI1531" s="184" t="str">
        <f t="shared" si="260"/>
        <v/>
      </c>
      <c r="BJ1531" s="184" t="str">
        <f t="shared" si="256"/>
        <v/>
      </c>
    </row>
    <row r="1532" spans="3:62" ht="20.100000000000001" customHeight="1" x14ac:dyDescent="0.25">
      <c r="C1532" s="12"/>
      <c r="E1532" s="141"/>
      <c r="F1532" s="141"/>
      <c r="P1532" s="156"/>
      <c r="R1532" s="174"/>
      <c r="S1532" s="174"/>
      <c r="W1532" s="175"/>
      <c r="X1532" s="173"/>
      <c r="AC1532" s="156">
        <v>803</v>
      </c>
      <c r="AD1532" s="150">
        <f t="shared" si="247"/>
        <v>-0.78799999999999981</v>
      </c>
      <c r="AE1532" s="174">
        <f t="shared" si="248"/>
        <v>0.29246492524151457</v>
      </c>
      <c r="AF1532" s="174">
        <f t="shared" si="249"/>
        <v>0.21534835294194937</v>
      </c>
      <c r="AG1532" s="150" t="str">
        <f t="shared" si="254"/>
        <v/>
      </c>
      <c r="AH1532" s="150">
        <f t="shared" si="255"/>
        <v>0.29246492524151457</v>
      </c>
      <c r="AI1532" s="150" t="str">
        <f t="shared" si="250"/>
        <v/>
      </c>
      <c r="AJ1532" s="173">
        <f t="shared" si="251"/>
        <v>0</v>
      </c>
      <c r="AK1532" s="173" t="str">
        <f t="shared" si="252"/>
        <v/>
      </c>
      <c r="AL1532" s="173" t="str">
        <f t="shared" si="253"/>
        <v/>
      </c>
      <c r="AM1532" s="173"/>
      <c r="AN1532" s="173"/>
      <c r="AO1532" s="173"/>
      <c r="AP1532" s="173"/>
      <c r="AQ1532" s="173"/>
      <c r="AR1532" s="173"/>
      <c r="AS1532" s="173"/>
      <c r="AT1532" s="153"/>
      <c r="AU1532" s="154"/>
      <c r="AV1532" s="153"/>
      <c r="AW1532" s="177"/>
      <c r="AX1532" s="178"/>
      <c r="AY1532" s="179"/>
      <c r="AZ1532" s="179"/>
      <c r="BA1532" s="180"/>
      <c r="BB1532" s="180"/>
      <c r="BC1532" s="155"/>
      <c r="BE1532" s="156">
        <v>780</v>
      </c>
      <c r="BF1532" s="181">
        <f t="shared" si="257"/>
        <v>4.9856000000000771</v>
      </c>
      <c r="BG1532" s="182">
        <f t="shared" si="258"/>
        <v>0.66172062151939526</v>
      </c>
      <c r="BH1532" s="183">
        <f t="shared" si="259"/>
        <v>7.8106069658079313E-4</v>
      </c>
      <c r="BI1532" s="184" t="str">
        <f t="shared" si="260"/>
        <v/>
      </c>
      <c r="BJ1532" s="184" t="str">
        <f t="shared" si="256"/>
        <v/>
      </c>
    </row>
    <row r="1533" spans="3:62" ht="20.100000000000001" customHeight="1" x14ac:dyDescent="0.25">
      <c r="C1533" s="12"/>
      <c r="E1533" s="141"/>
      <c r="F1533" s="141"/>
      <c r="P1533" s="156"/>
      <c r="R1533" s="174"/>
      <c r="S1533" s="174"/>
      <c r="W1533" s="175"/>
      <c r="X1533" s="173"/>
      <c r="AC1533" s="156">
        <v>804</v>
      </c>
      <c r="AD1533" s="150">
        <f t="shared" si="247"/>
        <v>-0.78399999999999981</v>
      </c>
      <c r="AE1533" s="174">
        <f t="shared" si="248"/>
        <v>0.29338588195180482</v>
      </c>
      <c r="AF1533" s="174">
        <f t="shared" si="249"/>
        <v>0.21652005515344208</v>
      </c>
      <c r="AG1533" s="150" t="str">
        <f t="shared" si="254"/>
        <v/>
      </c>
      <c r="AH1533" s="150">
        <f t="shared" si="255"/>
        <v>0.29338588195180482</v>
      </c>
      <c r="AI1533" s="150" t="str">
        <f t="shared" si="250"/>
        <v/>
      </c>
      <c r="AJ1533" s="173">
        <f t="shared" si="251"/>
        <v>0</v>
      </c>
      <c r="AK1533" s="173" t="str">
        <f t="shared" si="252"/>
        <v/>
      </c>
      <c r="AL1533" s="173" t="str">
        <f t="shared" si="253"/>
        <v/>
      </c>
      <c r="AM1533" s="173"/>
      <c r="AN1533" s="173"/>
      <c r="AO1533" s="173"/>
      <c r="AP1533" s="173"/>
      <c r="AQ1533" s="173"/>
      <c r="AR1533" s="173"/>
      <c r="AS1533" s="173"/>
      <c r="AT1533" s="153"/>
      <c r="AU1533" s="154"/>
      <c r="AV1533" s="153"/>
      <c r="AW1533" s="177"/>
      <c r="AX1533" s="178"/>
      <c r="AY1533" s="179"/>
      <c r="AZ1533" s="179"/>
      <c r="BA1533" s="180"/>
      <c r="BB1533" s="180"/>
      <c r="BC1533" s="155"/>
      <c r="BE1533" s="156">
        <v>781</v>
      </c>
      <c r="BF1533" s="181">
        <f t="shared" si="257"/>
        <v>4.9920000000000773</v>
      </c>
      <c r="BG1533" s="182">
        <f t="shared" si="258"/>
        <v>0.66093956082281446</v>
      </c>
      <c r="BH1533" s="183">
        <f t="shared" si="259"/>
        <v>7.8106470271510631E-4</v>
      </c>
      <c r="BI1533" s="184" t="str">
        <f t="shared" si="260"/>
        <v/>
      </c>
      <c r="BJ1533" s="184" t="str">
        <f t="shared" si="256"/>
        <v/>
      </c>
    </row>
    <row r="1534" spans="3:62" ht="20.100000000000001" customHeight="1" x14ac:dyDescent="0.25">
      <c r="C1534" s="12"/>
      <c r="E1534" s="141"/>
      <c r="F1534" s="141"/>
      <c r="P1534" s="156"/>
      <c r="R1534" s="174"/>
      <c r="S1534" s="174"/>
      <c r="W1534" s="175"/>
      <c r="X1534" s="173"/>
      <c r="AC1534" s="156">
        <v>805</v>
      </c>
      <c r="AD1534" s="150">
        <f t="shared" si="247"/>
        <v>-0.7799999999999998</v>
      </c>
      <c r="AE1534" s="174">
        <f t="shared" si="248"/>
        <v>0.29430502978832518</v>
      </c>
      <c r="AF1534" s="174">
        <f t="shared" si="249"/>
        <v>0.21769543758573318</v>
      </c>
      <c r="AG1534" s="150" t="str">
        <f t="shared" si="254"/>
        <v/>
      </c>
      <c r="AH1534" s="150">
        <f t="shared" si="255"/>
        <v>0.29430502978832518</v>
      </c>
      <c r="AI1534" s="150" t="str">
        <f t="shared" si="250"/>
        <v/>
      </c>
      <c r="AJ1534" s="173">
        <f t="shared" si="251"/>
        <v>0</v>
      </c>
      <c r="AK1534" s="173" t="str">
        <f t="shared" si="252"/>
        <v/>
      </c>
      <c r="AL1534" s="173" t="str">
        <f t="shared" si="253"/>
        <v/>
      </c>
      <c r="AM1534" s="173"/>
      <c r="AN1534" s="173"/>
      <c r="AO1534" s="173"/>
      <c r="AP1534" s="173"/>
      <c r="AQ1534" s="173"/>
      <c r="AR1534" s="173"/>
      <c r="AS1534" s="173"/>
      <c r="AT1534" s="153"/>
      <c r="AU1534" s="154"/>
      <c r="AV1534" s="153"/>
      <c r="AW1534" s="177"/>
      <c r="AX1534" s="178"/>
      <c r="AY1534" s="179"/>
      <c r="AZ1534" s="179"/>
      <c r="BA1534" s="180"/>
      <c r="BB1534" s="180"/>
      <c r="BC1534" s="155"/>
      <c r="BE1534" s="156">
        <v>782</v>
      </c>
      <c r="BF1534" s="181">
        <f t="shared" si="257"/>
        <v>4.9984000000000774</v>
      </c>
      <c r="BG1534" s="182">
        <f t="shared" si="258"/>
        <v>0.66015849612009936</v>
      </c>
      <c r="BH1534" s="183">
        <f t="shared" si="259"/>
        <v>7.8106550346401793E-4</v>
      </c>
      <c r="BI1534" s="184" t="str">
        <f t="shared" si="260"/>
        <v/>
      </c>
      <c r="BJ1534" s="184" t="str">
        <f t="shared" si="256"/>
        <v/>
      </c>
    </row>
    <row r="1535" spans="3:62" ht="20.100000000000001" customHeight="1" x14ac:dyDescent="0.25">
      <c r="C1535" s="12"/>
      <c r="E1535" s="141"/>
      <c r="F1535" s="141"/>
      <c r="P1535" s="156"/>
      <c r="R1535" s="174"/>
      <c r="S1535" s="174"/>
      <c r="W1535" s="175"/>
      <c r="X1535" s="173"/>
      <c r="AC1535" s="156">
        <v>806</v>
      </c>
      <c r="AD1535" s="150">
        <f t="shared" si="247"/>
        <v>-0.7759999999999998</v>
      </c>
      <c r="AE1535" s="174">
        <f t="shared" si="248"/>
        <v>0.29522233362549144</v>
      </c>
      <c r="AF1535" s="174">
        <f t="shared" si="249"/>
        <v>0.21887449293308381</v>
      </c>
      <c r="AG1535" s="150" t="str">
        <f t="shared" si="254"/>
        <v/>
      </c>
      <c r="AH1535" s="150">
        <f t="shared" si="255"/>
        <v>0.29522233362549144</v>
      </c>
      <c r="AI1535" s="150" t="str">
        <f t="shared" si="250"/>
        <v/>
      </c>
      <c r="AJ1535" s="173">
        <f t="shared" si="251"/>
        <v>0</v>
      </c>
      <c r="AK1535" s="173" t="str">
        <f t="shared" si="252"/>
        <v/>
      </c>
      <c r="AL1535" s="173" t="str">
        <f t="shared" si="253"/>
        <v/>
      </c>
      <c r="AM1535" s="173"/>
      <c r="AN1535" s="173"/>
      <c r="AO1535" s="173"/>
      <c r="AP1535" s="173"/>
      <c r="AQ1535" s="173"/>
      <c r="AR1535" s="173"/>
      <c r="AS1535" s="173"/>
      <c r="AT1535" s="153"/>
      <c r="AU1535" s="154"/>
      <c r="AV1535" s="153"/>
      <c r="AW1535" s="177"/>
      <c r="AX1535" s="178"/>
      <c r="AY1535" s="179"/>
      <c r="AZ1535" s="179"/>
      <c r="BA1535" s="180"/>
      <c r="BB1535" s="180"/>
      <c r="BC1535" s="155"/>
      <c r="BE1535" s="156">
        <v>783</v>
      </c>
      <c r="BF1535" s="181">
        <f t="shared" si="257"/>
        <v>5.0048000000000776</v>
      </c>
      <c r="BG1535" s="182">
        <f t="shared" si="258"/>
        <v>0.65937743061663534</v>
      </c>
      <c r="BH1535" s="183">
        <f t="shared" si="259"/>
        <v>7.8106310701775428E-4</v>
      </c>
      <c r="BI1535" s="184" t="str">
        <f t="shared" si="260"/>
        <v/>
      </c>
      <c r="BJ1535" s="184" t="str">
        <f t="shared" si="256"/>
        <v/>
      </c>
    </row>
    <row r="1536" spans="3:62" ht="20.100000000000001" customHeight="1" x14ac:dyDescent="0.25">
      <c r="C1536" s="12"/>
      <c r="E1536" s="141"/>
      <c r="F1536" s="141"/>
      <c r="P1536" s="156"/>
      <c r="R1536" s="174"/>
      <c r="S1536" s="174"/>
      <c r="W1536" s="175"/>
      <c r="X1536" s="173"/>
      <c r="AC1536" s="156">
        <v>807</v>
      </c>
      <c r="AD1536" s="150">
        <f t="shared" si="247"/>
        <v>-0.7719999999999998</v>
      </c>
      <c r="AE1536" s="174">
        <f t="shared" si="248"/>
        <v>0.29613775831660594</v>
      </c>
      <c r="AF1536" s="174">
        <f t="shared" si="249"/>
        <v>0.22005721374920986</v>
      </c>
      <c r="AG1536" s="150" t="str">
        <f t="shared" si="254"/>
        <v/>
      </c>
      <c r="AH1536" s="150">
        <f t="shared" si="255"/>
        <v>0.29613775831660594</v>
      </c>
      <c r="AI1536" s="150" t="str">
        <f t="shared" si="250"/>
        <v/>
      </c>
      <c r="AJ1536" s="173">
        <f t="shared" si="251"/>
        <v>0</v>
      </c>
      <c r="AK1536" s="173" t="str">
        <f t="shared" si="252"/>
        <v/>
      </c>
      <c r="AL1536" s="173" t="str">
        <f t="shared" si="253"/>
        <v/>
      </c>
      <c r="AM1536" s="173"/>
      <c r="AN1536" s="173"/>
      <c r="AO1536" s="173"/>
      <c r="AP1536" s="173"/>
      <c r="AQ1536" s="173"/>
      <c r="AR1536" s="173"/>
      <c r="AS1536" s="173"/>
      <c r="AT1536" s="153"/>
      <c r="AU1536" s="154"/>
      <c r="AV1536" s="153"/>
      <c r="AW1536" s="177"/>
      <c r="AX1536" s="178"/>
      <c r="AY1536" s="179"/>
      <c r="AZ1536" s="179"/>
      <c r="BA1536" s="180"/>
      <c r="BB1536" s="180"/>
      <c r="BC1536" s="155"/>
      <c r="BE1536" s="156">
        <v>784</v>
      </c>
      <c r="BF1536" s="181">
        <f t="shared" si="257"/>
        <v>5.0112000000000778</v>
      </c>
      <c r="BG1536" s="182">
        <f t="shared" si="258"/>
        <v>0.65859636750961759</v>
      </c>
      <c r="BH1536" s="183">
        <f t="shared" si="259"/>
        <v>7.8105752156998332E-4</v>
      </c>
      <c r="BI1536" s="184" t="str">
        <f t="shared" si="260"/>
        <v/>
      </c>
      <c r="BJ1536" s="184" t="str">
        <f t="shared" si="256"/>
        <v/>
      </c>
    </row>
    <row r="1537" spans="3:62" ht="20.100000000000001" customHeight="1" x14ac:dyDescent="0.25">
      <c r="C1537" s="12"/>
      <c r="E1537" s="141"/>
      <c r="F1537" s="141"/>
      <c r="P1537" s="156"/>
      <c r="R1537" s="174"/>
      <c r="S1537" s="174"/>
      <c r="W1537" s="175"/>
      <c r="X1537" s="173"/>
      <c r="AC1537" s="156">
        <v>808</v>
      </c>
      <c r="AD1537" s="150">
        <f t="shared" si="247"/>
        <v>-0.76799999999999979</v>
      </c>
      <c r="AE1537" s="174">
        <f t="shared" si="248"/>
        <v>0.2970512686960452</v>
      </c>
      <c r="AF1537" s="174">
        <f t="shared" si="249"/>
        <v>0.22124359244720193</v>
      </c>
      <c r="AG1537" s="150" t="str">
        <f t="shared" si="254"/>
        <v/>
      </c>
      <c r="AH1537" s="150">
        <f t="shared" si="255"/>
        <v>0.2970512686960452</v>
      </c>
      <c r="AI1537" s="150" t="str">
        <f t="shared" si="250"/>
        <v/>
      </c>
      <c r="AJ1537" s="173">
        <f t="shared" si="251"/>
        <v>0</v>
      </c>
      <c r="AK1537" s="173" t="str">
        <f t="shared" si="252"/>
        <v/>
      </c>
      <c r="AL1537" s="173" t="str">
        <f t="shared" si="253"/>
        <v/>
      </c>
      <c r="AM1537" s="173"/>
      <c r="AN1537" s="173"/>
      <c r="AO1537" s="173"/>
      <c r="AP1537" s="173"/>
      <c r="AQ1537" s="173"/>
      <c r="AR1537" s="173"/>
      <c r="AS1537" s="173"/>
      <c r="AT1537" s="153"/>
      <c r="AU1537" s="154"/>
      <c r="AV1537" s="153"/>
      <c r="AW1537" s="177"/>
      <c r="AX1537" s="178"/>
      <c r="AY1537" s="179"/>
      <c r="AZ1537" s="179"/>
      <c r="BA1537" s="180"/>
      <c r="BB1537" s="180"/>
      <c r="BC1537" s="155"/>
      <c r="BE1537" s="156">
        <v>785</v>
      </c>
      <c r="BF1537" s="181">
        <f t="shared" si="257"/>
        <v>5.017600000000078</v>
      </c>
      <c r="BG1537" s="182">
        <f t="shared" si="258"/>
        <v>0.6578153099880476</v>
      </c>
      <c r="BH1537" s="183">
        <f t="shared" si="259"/>
        <v>7.810487553252532E-4</v>
      </c>
      <c r="BI1537" s="184" t="str">
        <f t="shared" si="260"/>
        <v/>
      </c>
      <c r="BJ1537" s="184" t="str">
        <f t="shared" si="256"/>
        <v/>
      </c>
    </row>
    <row r="1538" spans="3:62" ht="20.100000000000001" customHeight="1" x14ac:dyDescent="0.25">
      <c r="C1538" s="12"/>
      <c r="E1538" s="141"/>
      <c r="F1538" s="141"/>
      <c r="P1538" s="156"/>
      <c r="R1538" s="174"/>
      <c r="S1538" s="174"/>
      <c r="W1538" s="175"/>
      <c r="X1538" s="173"/>
      <c r="AC1538" s="156">
        <v>809</v>
      </c>
      <c r="AD1538" s="150">
        <f t="shared" si="247"/>
        <v>-0.76399999999999979</v>
      </c>
      <c r="AE1538" s="174">
        <f t="shared" si="248"/>
        <v>0.29796282958145465</v>
      </c>
      <c r="AF1538" s="174">
        <f t="shared" si="249"/>
        <v>0.22243362129945354</v>
      </c>
      <c r="AG1538" s="150" t="str">
        <f t="shared" si="254"/>
        <v/>
      </c>
      <c r="AH1538" s="150">
        <f t="shared" si="255"/>
        <v>0.29796282958145465</v>
      </c>
      <c r="AI1538" s="150" t="str">
        <f t="shared" si="250"/>
        <v/>
      </c>
      <c r="AJ1538" s="173">
        <f t="shared" si="251"/>
        <v>0</v>
      </c>
      <c r="AK1538" s="173" t="str">
        <f t="shared" si="252"/>
        <v/>
      </c>
      <c r="AL1538" s="173" t="str">
        <f t="shared" si="253"/>
        <v/>
      </c>
      <c r="AM1538" s="173"/>
      <c r="AN1538" s="173"/>
      <c r="AO1538" s="173"/>
      <c r="AP1538" s="173"/>
      <c r="AQ1538" s="173"/>
      <c r="AR1538" s="173"/>
      <c r="AS1538" s="173"/>
      <c r="AT1538" s="153"/>
      <c r="AU1538" s="154"/>
      <c r="AV1538" s="153"/>
      <c r="AW1538" s="177"/>
      <c r="AX1538" s="178"/>
      <c r="AY1538" s="179"/>
      <c r="AZ1538" s="179"/>
      <c r="BA1538" s="180"/>
      <c r="BB1538" s="180"/>
      <c r="BC1538" s="155"/>
      <c r="BE1538" s="156">
        <v>786</v>
      </c>
      <c r="BF1538" s="181">
        <f t="shared" si="257"/>
        <v>5.0240000000000782</v>
      </c>
      <c r="BG1538" s="182">
        <f t="shared" si="258"/>
        <v>0.65703426123272235</v>
      </c>
      <c r="BH1538" s="183">
        <f t="shared" si="259"/>
        <v>7.8103681649432932E-4</v>
      </c>
      <c r="BI1538" s="184" t="str">
        <f t="shared" si="260"/>
        <v/>
      </c>
      <c r="BJ1538" s="184" t="str">
        <f t="shared" si="256"/>
        <v/>
      </c>
    </row>
    <row r="1539" spans="3:62" ht="20.100000000000001" customHeight="1" x14ac:dyDescent="0.25">
      <c r="C1539" s="12"/>
      <c r="E1539" s="141"/>
      <c r="F1539" s="141"/>
      <c r="P1539" s="156"/>
      <c r="R1539" s="174"/>
      <c r="S1539" s="174"/>
      <c r="W1539" s="175"/>
      <c r="X1539" s="173"/>
      <c r="AC1539" s="156">
        <v>810</v>
      </c>
      <c r="AD1539" s="150">
        <f t="shared" si="247"/>
        <v>-0.75999999999999979</v>
      </c>
      <c r="AE1539" s="174">
        <f t="shared" si="248"/>
        <v>0.29887240577595287</v>
      </c>
      <c r="AF1539" s="174">
        <f t="shared" si="249"/>
        <v>0.22362729243759949</v>
      </c>
      <c r="AG1539" s="150" t="str">
        <f t="shared" si="254"/>
        <v/>
      </c>
      <c r="AH1539" s="150">
        <f t="shared" si="255"/>
        <v>0.29887240577595287</v>
      </c>
      <c r="AI1539" s="150" t="str">
        <f t="shared" si="250"/>
        <v/>
      </c>
      <c r="AJ1539" s="173">
        <f t="shared" si="251"/>
        <v>0</v>
      </c>
      <c r="AK1539" s="173" t="str">
        <f t="shared" si="252"/>
        <v/>
      </c>
      <c r="AL1539" s="173" t="str">
        <f t="shared" si="253"/>
        <v/>
      </c>
      <c r="AM1539" s="173"/>
      <c r="AN1539" s="173"/>
      <c r="AO1539" s="173"/>
      <c r="AP1539" s="173"/>
      <c r="AQ1539" s="173"/>
      <c r="AR1539" s="173"/>
      <c r="AS1539" s="173"/>
      <c r="AT1539" s="153"/>
      <c r="AU1539" s="154"/>
      <c r="AV1539" s="153"/>
      <c r="AW1539" s="177"/>
      <c r="AX1539" s="178"/>
      <c r="AY1539" s="179"/>
      <c r="AZ1539" s="179"/>
      <c r="BA1539" s="180"/>
      <c r="BB1539" s="180"/>
      <c r="BC1539" s="155"/>
      <c r="BE1539" s="156">
        <v>787</v>
      </c>
      <c r="BF1539" s="181">
        <f t="shared" si="257"/>
        <v>5.0304000000000784</v>
      </c>
      <c r="BG1539" s="182">
        <f t="shared" si="258"/>
        <v>0.65625322441622802</v>
      </c>
      <c r="BH1539" s="183">
        <f t="shared" si="259"/>
        <v>7.8102171329619274E-4</v>
      </c>
      <c r="BI1539" s="184" t="str">
        <f t="shared" si="260"/>
        <v/>
      </c>
      <c r="BJ1539" s="184" t="str">
        <f t="shared" si="256"/>
        <v/>
      </c>
    </row>
    <row r="1540" spans="3:62" ht="20.100000000000001" customHeight="1" x14ac:dyDescent="0.25">
      <c r="C1540" s="12"/>
      <c r="E1540" s="141"/>
      <c r="F1540" s="141"/>
      <c r="P1540" s="156"/>
      <c r="R1540" s="174"/>
      <c r="S1540" s="174"/>
      <c r="W1540" s="175"/>
      <c r="X1540" s="173"/>
      <c r="AC1540" s="156">
        <v>811</v>
      </c>
      <c r="AD1540" s="150">
        <f t="shared" si="247"/>
        <v>-0.75599999999999978</v>
      </c>
      <c r="AE1540" s="174">
        <f t="shared" si="248"/>
        <v>0.29977996207034235</v>
      </c>
      <c r="AF1540" s="174">
        <f t="shared" si="249"/>
        <v>0.22482459785246145</v>
      </c>
      <c r="AG1540" s="150" t="str">
        <f t="shared" si="254"/>
        <v/>
      </c>
      <c r="AH1540" s="150">
        <f t="shared" si="255"/>
        <v>0.29977996207034235</v>
      </c>
      <c r="AI1540" s="150" t="str">
        <f t="shared" si="250"/>
        <v/>
      </c>
      <c r="AJ1540" s="173">
        <f t="shared" si="251"/>
        <v>0</v>
      </c>
      <c r="AK1540" s="173" t="str">
        <f t="shared" si="252"/>
        <v/>
      </c>
      <c r="AL1540" s="173" t="str">
        <f t="shared" si="253"/>
        <v/>
      </c>
      <c r="AM1540" s="173"/>
      <c r="AN1540" s="173"/>
      <c r="AO1540" s="173"/>
      <c r="AP1540" s="173"/>
      <c r="AQ1540" s="173"/>
      <c r="AR1540" s="173"/>
      <c r="AS1540" s="173"/>
      <c r="AT1540" s="153"/>
      <c r="AU1540" s="154"/>
      <c r="AV1540" s="153"/>
      <c r="AW1540" s="177"/>
      <c r="AX1540" s="178"/>
      <c r="AY1540" s="179"/>
      <c r="AZ1540" s="179"/>
      <c r="BA1540" s="180"/>
      <c r="BB1540" s="180"/>
      <c r="BC1540" s="155"/>
      <c r="BE1540" s="156">
        <v>788</v>
      </c>
      <c r="BF1540" s="181">
        <f t="shared" si="257"/>
        <v>5.0368000000000785</v>
      </c>
      <c r="BG1540" s="182">
        <f t="shared" si="258"/>
        <v>0.65547220270293183</v>
      </c>
      <c r="BH1540" s="183">
        <f t="shared" si="259"/>
        <v>7.8100345395493154E-4</v>
      </c>
      <c r="BI1540" s="184" t="str">
        <f t="shared" si="260"/>
        <v/>
      </c>
      <c r="BJ1540" s="184" t="str">
        <f t="shared" si="256"/>
        <v/>
      </c>
    </row>
    <row r="1541" spans="3:62" ht="20.100000000000001" customHeight="1" x14ac:dyDescent="0.25">
      <c r="C1541" s="12"/>
      <c r="E1541" s="141"/>
      <c r="F1541" s="141"/>
      <c r="P1541" s="156"/>
      <c r="R1541" s="174"/>
      <c r="S1541" s="174"/>
      <c r="W1541" s="175"/>
      <c r="X1541" s="173"/>
      <c r="AC1541" s="156">
        <v>812</v>
      </c>
      <c r="AD1541" s="150">
        <f t="shared" si="247"/>
        <v>-0.75199999999999978</v>
      </c>
      <c r="AE1541" s="174">
        <f t="shared" si="248"/>
        <v>0.3006854632453293</v>
      </c>
      <c r="AF1541" s="174">
        <f t="shared" si="249"/>
        <v>0.22602552939400333</v>
      </c>
      <c r="AG1541" s="150" t="str">
        <f t="shared" si="254"/>
        <v/>
      </c>
      <c r="AH1541" s="150">
        <f t="shared" si="255"/>
        <v>0.3006854632453293</v>
      </c>
      <c r="AI1541" s="150" t="str">
        <f t="shared" si="250"/>
        <v/>
      </c>
      <c r="AJ1541" s="173">
        <f t="shared" si="251"/>
        <v>0</v>
      </c>
      <c r="AK1541" s="173" t="str">
        <f t="shared" si="252"/>
        <v/>
      </c>
      <c r="AL1541" s="173" t="str">
        <f t="shared" si="253"/>
        <v/>
      </c>
      <c r="AM1541" s="173"/>
      <c r="AN1541" s="173"/>
      <c r="AO1541" s="173"/>
      <c r="AP1541" s="173"/>
      <c r="AQ1541" s="173"/>
      <c r="AR1541" s="173"/>
      <c r="AS1541" s="173"/>
      <c r="AT1541" s="153"/>
      <c r="AU1541" s="154"/>
      <c r="AV1541" s="153"/>
      <c r="AW1541" s="177"/>
      <c r="AX1541" s="178"/>
      <c r="AY1541" s="179"/>
      <c r="AZ1541" s="179"/>
      <c r="BA1541" s="180"/>
      <c r="BB1541" s="180"/>
      <c r="BC1541" s="155"/>
      <c r="BE1541" s="156">
        <v>789</v>
      </c>
      <c r="BF1541" s="181">
        <f t="shared" si="257"/>
        <v>5.0432000000000787</v>
      </c>
      <c r="BG1541" s="182">
        <f t="shared" si="258"/>
        <v>0.6546911992489769</v>
      </c>
      <c r="BH1541" s="183">
        <f t="shared" si="259"/>
        <v>7.8098204670429272E-4</v>
      </c>
      <c r="BI1541" s="184" t="str">
        <f t="shared" si="260"/>
        <v/>
      </c>
      <c r="BJ1541" s="184" t="str">
        <f t="shared" si="256"/>
        <v/>
      </c>
    </row>
    <row r="1542" spans="3:62" ht="20.100000000000001" customHeight="1" x14ac:dyDescent="0.25">
      <c r="C1542" s="12"/>
      <c r="E1542" s="141"/>
      <c r="F1542" s="141"/>
      <c r="P1542" s="156"/>
      <c r="R1542" s="174"/>
      <c r="S1542" s="174"/>
      <c r="W1542" s="175"/>
      <c r="X1542" s="173"/>
      <c r="AC1542" s="156">
        <v>813</v>
      </c>
      <c r="AD1542" s="150">
        <f t="shared" si="247"/>
        <v>-0.74799999999999978</v>
      </c>
      <c r="AE1542" s="174">
        <f t="shared" si="248"/>
        <v>0.30158887407374985</v>
      </c>
      <c r="AF1542" s="174">
        <f t="shared" si="249"/>
        <v>0.22723007877129556</v>
      </c>
      <c r="AG1542" s="150" t="str">
        <f t="shared" si="254"/>
        <v/>
      </c>
      <c r="AH1542" s="150">
        <f t="shared" si="255"/>
        <v>0.30158887407374985</v>
      </c>
      <c r="AI1542" s="150" t="str">
        <f t="shared" si="250"/>
        <v/>
      </c>
      <c r="AJ1542" s="173">
        <f t="shared" si="251"/>
        <v>0</v>
      </c>
      <c r="AK1542" s="173" t="str">
        <f t="shared" si="252"/>
        <v/>
      </c>
      <c r="AL1542" s="173" t="str">
        <f t="shared" si="253"/>
        <v/>
      </c>
      <c r="AM1542" s="173"/>
      <c r="AN1542" s="173"/>
      <c r="AO1542" s="173"/>
      <c r="AP1542" s="173"/>
      <c r="AQ1542" s="173"/>
      <c r="AR1542" s="173"/>
      <c r="AS1542" s="173"/>
      <c r="AT1542" s="153"/>
      <c r="AU1542" s="154"/>
      <c r="AV1542" s="153"/>
      <c r="AW1542" s="177"/>
      <c r="AX1542" s="178"/>
      <c r="AY1542" s="179"/>
      <c r="AZ1542" s="179"/>
      <c r="BA1542" s="180"/>
      <c r="BB1542" s="180"/>
      <c r="BC1542" s="155"/>
      <c r="BE1542" s="156">
        <v>790</v>
      </c>
      <c r="BF1542" s="181">
        <f t="shared" si="257"/>
        <v>5.0496000000000789</v>
      </c>
      <c r="BG1542" s="182">
        <f t="shared" si="258"/>
        <v>0.6539102172022726</v>
      </c>
      <c r="BH1542" s="183">
        <f t="shared" si="259"/>
        <v>7.8095749978235318E-4</v>
      </c>
      <c r="BI1542" s="184" t="str">
        <f t="shared" si="260"/>
        <v/>
      </c>
      <c r="BJ1542" s="184" t="str">
        <f t="shared" si="256"/>
        <v/>
      </c>
    </row>
    <row r="1543" spans="3:62" ht="20.100000000000001" customHeight="1" x14ac:dyDescent="0.25">
      <c r="C1543" s="12"/>
      <c r="E1543" s="141"/>
      <c r="F1543" s="141"/>
      <c r="P1543" s="156"/>
      <c r="R1543" s="174"/>
      <c r="S1543" s="174"/>
      <c r="W1543" s="175"/>
      <c r="X1543" s="173"/>
      <c r="AC1543" s="156">
        <v>814</v>
      </c>
      <c r="AD1543" s="150">
        <f t="shared" si="247"/>
        <v>-0.74399999999999977</v>
      </c>
      <c r="AE1543" s="174">
        <f t="shared" si="248"/>
        <v>0.30249015932280471</v>
      </c>
      <c r="AF1543" s="174">
        <f t="shared" si="249"/>
        <v>0.22843823755248766</v>
      </c>
      <c r="AG1543" s="150" t="str">
        <f t="shared" si="254"/>
        <v/>
      </c>
      <c r="AH1543" s="150">
        <f t="shared" si="255"/>
        <v>0.30249015932280471</v>
      </c>
      <c r="AI1543" s="150" t="str">
        <f t="shared" si="250"/>
        <v/>
      </c>
      <c r="AJ1543" s="173">
        <f t="shared" si="251"/>
        <v>0</v>
      </c>
      <c r="AK1543" s="173" t="str">
        <f t="shared" si="252"/>
        <v/>
      </c>
      <c r="AL1543" s="173" t="str">
        <f t="shared" si="253"/>
        <v/>
      </c>
      <c r="AM1543" s="173"/>
      <c r="AN1543" s="173"/>
      <c r="AO1543" s="173"/>
      <c r="AP1543" s="173"/>
      <c r="AQ1543" s="173"/>
      <c r="AR1543" s="173"/>
      <c r="AS1543" s="173"/>
      <c r="AT1543" s="153"/>
      <c r="AU1543" s="154"/>
      <c r="AV1543" s="153"/>
      <c r="AW1543" s="177"/>
      <c r="AX1543" s="178"/>
      <c r="AY1543" s="179"/>
      <c r="AZ1543" s="179"/>
      <c r="BA1543" s="180"/>
      <c r="BB1543" s="180"/>
      <c r="BC1543" s="155"/>
      <c r="BE1543" s="156">
        <v>791</v>
      </c>
      <c r="BF1543" s="181">
        <f t="shared" si="257"/>
        <v>5.0560000000000791</v>
      </c>
      <c r="BG1543" s="182">
        <f t="shared" si="258"/>
        <v>0.65312925970249025</v>
      </c>
      <c r="BH1543" s="183">
        <f t="shared" si="259"/>
        <v>7.8092982143596057E-4</v>
      </c>
      <c r="BI1543" s="184" t="str">
        <f t="shared" si="260"/>
        <v/>
      </c>
      <c r="BJ1543" s="184" t="str">
        <f t="shared" si="256"/>
        <v/>
      </c>
    </row>
    <row r="1544" spans="3:62" ht="20.100000000000001" customHeight="1" x14ac:dyDescent="0.25">
      <c r="C1544" s="12"/>
      <c r="E1544" s="141"/>
      <c r="F1544" s="141"/>
      <c r="P1544" s="156"/>
      <c r="R1544" s="174"/>
      <c r="S1544" s="174"/>
      <c r="W1544" s="175"/>
      <c r="X1544" s="173"/>
      <c r="AC1544" s="156">
        <v>815</v>
      </c>
      <c r="AD1544" s="150">
        <f t="shared" si="247"/>
        <v>-0.73999999999999977</v>
      </c>
      <c r="AE1544" s="174">
        <f t="shared" si="248"/>
        <v>0.3033892837563002</v>
      </c>
      <c r="AF1544" s="174">
        <f t="shared" si="249"/>
        <v>0.22964999716479059</v>
      </c>
      <c r="AG1544" s="150" t="str">
        <f t="shared" si="254"/>
        <v/>
      </c>
      <c r="AH1544" s="150">
        <f t="shared" si="255"/>
        <v>0.3033892837563002</v>
      </c>
      <c r="AI1544" s="150" t="str">
        <f t="shared" si="250"/>
        <v/>
      </c>
      <c r="AJ1544" s="173">
        <f t="shared" si="251"/>
        <v>0</v>
      </c>
      <c r="AK1544" s="173" t="str">
        <f t="shared" si="252"/>
        <v/>
      </c>
      <c r="AL1544" s="173" t="str">
        <f t="shared" si="253"/>
        <v/>
      </c>
      <c r="AM1544" s="173"/>
      <c r="AN1544" s="173"/>
      <c r="AO1544" s="173"/>
      <c r="AP1544" s="173"/>
      <c r="AQ1544" s="173"/>
      <c r="AR1544" s="173"/>
      <c r="AS1544" s="173"/>
      <c r="AT1544" s="153"/>
      <c r="AU1544" s="154"/>
      <c r="AV1544" s="153"/>
      <c r="AW1544" s="177"/>
      <c r="AX1544" s="178"/>
      <c r="AY1544" s="179"/>
      <c r="AZ1544" s="179"/>
      <c r="BA1544" s="180"/>
      <c r="BB1544" s="180"/>
      <c r="BC1544" s="155"/>
      <c r="BE1544" s="156">
        <v>792</v>
      </c>
      <c r="BF1544" s="181">
        <f t="shared" si="257"/>
        <v>5.0624000000000793</v>
      </c>
      <c r="BG1544" s="182">
        <f t="shared" si="258"/>
        <v>0.65234832988105429</v>
      </c>
      <c r="BH1544" s="183">
        <f t="shared" si="259"/>
        <v>7.8089901991662547E-4</v>
      </c>
      <c r="BI1544" s="184" t="str">
        <f t="shared" si="260"/>
        <v/>
      </c>
      <c r="BJ1544" s="184" t="str">
        <f t="shared" si="256"/>
        <v/>
      </c>
    </row>
    <row r="1545" spans="3:62" ht="20.100000000000001" customHeight="1" x14ac:dyDescent="0.25">
      <c r="C1545" s="12"/>
      <c r="E1545" s="141"/>
      <c r="F1545" s="141"/>
      <c r="P1545" s="156"/>
      <c r="R1545" s="174"/>
      <c r="S1545" s="174"/>
      <c r="W1545" s="175"/>
      <c r="X1545" s="173"/>
      <c r="AC1545" s="156">
        <v>816</v>
      </c>
      <c r="AD1545" s="150">
        <f t="shared" si="247"/>
        <v>-0.73599999999999977</v>
      </c>
      <c r="AE1545" s="174">
        <f t="shared" si="248"/>
        <v>0.30428621213689644</v>
      </c>
      <c r="AF1545" s="174">
        <f t="shared" si="249"/>
        <v>0.23086534889446758</v>
      </c>
      <c r="AG1545" s="150" t="str">
        <f t="shared" si="254"/>
        <v/>
      </c>
      <c r="AH1545" s="150">
        <f t="shared" si="255"/>
        <v>0.30428621213689644</v>
      </c>
      <c r="AI1545" s="150" t="str">
        <f t="shared" si="250"/>
        <v/>
      </c>
      <c r="AJ1545" s="173">
        <f t="shared" si="251"/>
        <v>0</v>
      </c>
      <c r="AK1545" s="173" t="str">
        <f t="shared" si="252"/>
        <v/>
      </c>
      <c r="AL1545" s="173" t="str">
        <f t="shared" si="253"/>
        <v/>
      </c>
      <c r="AM1545" s="173"/>
      <c r="AN1545" s="173"/>
      <c r="AO1545" s="173"/>
      <c r="AP1545" s="173"/>
      <c r="AQ1545" s="173"/>
      <c r="AR1545" s="173"/>
      <c r="AS1545" s="173"/>
      <c r="AT1545" s="153"/>
      <c r="AU1545" s="154"/>
      <c r="AV1545" s="153"/>
      <c r="AW1545" s="177"/>
      <c r="AX1545" s="178"/>
      <c r="AY1545" s="179"/>
      <c r="AZ1545" s="179"/>
      <c r="BA1545" s="180"/>
      <c r="BB1545" s="180"/>
      <c r="BC1545" s="155"/>
      <c r="BE1545" s="156">
        <v>793</v>
      </c>
      <c r="BF1545" s="181">
        <f t="shared" si="257"/>
        <v>5.0688000000000795</v>
      </c>
      <c r="BG1545" s="182">
        <f t="shared" si="258"/>
        <v>0.65156743086113766</v>
      </c>
      <c r="BH1545" s="183">
        <f t="shared" si="259"/>
        <v>7.8086510348329696E-4</v>
      </c>
      <c r="BI1545" s="184" t="str">
        <f t="shared" si="260"/>
        <v/>
      </c>
      <c r="BJ1545" s="184" t="str">
        <f t="shared" si="256"/>
        <v/>
      </c>
    </row>
    <row r="1546" spans="3:62" ht="20.100000000000001" customHeight="1" x14ac:dyDescent="0.25">
      <c r="C1546" s="12"/>
      <c r="E1546" s="141"/>
      <c r="F1546" s="141"/>
      <c r="P1546" s="156"/>
      <c r="R1546" s="174"/>
      <c r="S1546" s="174"/>
      <c r="W1546" s="175"/>
      <c r="X1546" s="173"/>
      <c r="AC1546" s="156">
        <v>817</v>
      </c>
      <c r="AD1546" s="150">
        <f t="shared" si="247"/>
        <v>-0.73199999999999976</v>
      </c>
      <c r="AE1546" s="174">
        <f t="shared" si="248"/>
        <v>0.30518090922836283</v>
      </c>
      <c r="AF1546" s="174">
        <f t="shared" si="249"/>
        <v>0.23208428388683353</v>
      </c>
      <c r="AG1546" s="150" t="str">
        <f t="shared" si="254"/>
        <v/>
      </c>
      <c r="AH1546" s="150">
        <f t="shared" si="255"/>
        <v>0.30518090922836283</v>
      </c>
      <c r="AI1546" s="150" t="str">
        <f t="shared" si="250"/>
        <v/>
      </c>
      <c r="AJ1546" s="173">
        <f t="shared" si="251"/>
        <v>0</v>
      </c>
      <c r="AK1546" s="173" t="str">
        <f t="shared" si="252"/>
        <v/>
      </c>
      <c r="AL1546" s="173" t="str">
        <f t="shared" si="253"/>
        <v/>
      </c>
      <c r="AM1546" s="173"/>
      <c r="AN1546" s="173"/>
      <c r="AO1546" s="173"/>
      <c r="AP1546" s="173"/>
      <c r="AQ1546" s="173"/>
      <c r="AR1546" s="173"/>
      <c r="AS1546" s="173"/>
      <c r="AT1546" s="153"/>
      <c r="AU1546" s="154"/>
      <c r="AV1546" s="153"/>
      <c r="AW1546" s="177"/>
      <c r="AX1546" s="178"/>
      <c r="AY1546" s="179"/>
      <c r="AZ1546" s="179"/>
      <c r="BA1546" s="180"/>
      <c r="BB1546" s="180"/>
      <c r="BC1546" s="155"/>
      <c r="BE1546" s="156">
        <v>794</v>
      </c>
      <c r="BF1546" s="181">
        <f t="shared" si="257"/>
        <v>5.0752000000000796</v>
      </c>
      <c r="BG1546" s="182">
        <f t="shared" si="258"/>
        <v>0.65078656575765437</v>
      </c>
      <c r="BH1546" s="183">
        <f t="shared" si="259"/>
        <v>7.8082808040014218E-4</v>
      </c>
      <c r="BI1546" s="184" t="str">
        <f t="shared" si="260"/>
        <v/>
      </c>
      <c r="BJ1546" s="184" t="str">
        <f t="shared" si="256"/>
        <v/>
      </c>
    </row>
    <row r="1547" spans="3:62" ht="20.100000000000001" customHeight="1" x14ac:dyDescent="0.25">
      <c r="C1547" s="12"/>
      <c r="E1547" s="141"/>
      <c r="F1547" s="141"/>
      <c r="P1547" s="156"/>
      <c r="R1547" s="174"/>
      <c r="S1547" s="174"/>
      <c r="W1547" s="175"/>
      <c r="X1547" s="173"/>
      <c r="AC1547" s="156">
        <v>818</v>
      </c>
      <c r="AD1547" s="150">
        <f t="shared" si="247"/>
        <v>-0.72799999999999976</v>
      </c>
      <c r="AE1547" s="174">
        <f t="shared" si="248"/>
        <v>0.30607333979783952</v>
      </c>
      <c r="AF1547" s="174">
        <f t="shared" si="249"/>
        <v>0.23330679314626487</v>
      </c>
      <c r="AG1547" s="150" t="str">
        <f t="shared" si="254"/>
        <v/>
      </c>
      <c r="AH1547" s="150">
        <f t="shared" si="255"/>
        <v>0.30607333979783952</v>
      </c>
      <c r="AI1547" s="150" t="str">
        <f t="shared" si="250"/>
        <v/>
      </c>
      <c r="AJ1547" s="173">
        <f t="shared" si="251"/>
        <v>0</v>
      </c>
      <c r="AK1547" s="173" t="str">
        <f t="shared" si="252"/>
        <v/>
      </c>
      <c r="AL1547" s="173" t="str">
        <f t="shared" si="253"/>
        <v/>
      </c>
      <c r="AM1547" s="173"/>
      <c r="AN1547" s="173"/>
      <c r="AO1547" s="173"/>
      <c r="AP1547" s="173"/>
      <c r="AQ1547" s="173"/>
      <c r="AR1547" s="173"/>
      <c r="AS1547" s="173"/>
      <c r="AT1547" s="153"/>
      <c r="AU1547" s="154"/>
      <c r="AV1547" s="153"/>
      <c r="AW1547" s="177"/>
      <c r="AX1547" s="178"/>
      <c r="AY1547" s="179"/>
      <c r="AZ1547" s="179"/>
      <c r="BA1547" s="180"/>
      <c r="BB1547" s="180"/>
      <c r="BC1547" s="155"/>
      <c r="BE1547" s="156">
        <v>795</v>
      </c>
      <c r="BF1547" s="181">
        <f t="shared" si="257"/>
        <v>5.0816000000000798</v>
      </c>
      <c r="BG1547" s="182">
        <f t="shared" si="258"/>
        <v>0.65000573767725423</v>
      </c>
      <c r="BH1547" s="183">
        <f t="shared" si="259"/>
        <v>7.8078795893843367E-4</v>
      </c>
      <c r="BI1547" s="184" t="str">
        <f t="shared" si="260"/>
        <v/>
      </c>
      <c r="BJ1547" s="184" t="str">
        <f t="shared" si="256"/>
        <v/>
      </c>
    </row>
    <row r="1548" spans="3:62" ht="20.100000000000001" customHeight="1" x14ac:dyDescent="0.25">
      <c r="C1548" s="12"/>
      <c r="E1548" s="141"/>
      <c r="F1548" s="141"/>
      <c r="P1548" s="156"/>
      <c r="R1548" s="174"/>
      <c r="S1548" s="174"/>
      <c r="W1548" s="175"/>
      <c r="X1548" s="173"/>
      <c r="AC1548" s="156">
        <v>819</v>
      </c>
      <c r="AD1548" s="150">
        <f t="shared" si="247"/>
        <v>-0.72399999999999975</v>
      </c>
      <c r="AE1548" s="174">
        <f t="shared" si="248"/>
        <v>0.30696346861810547</v>
      </c>
      <c r="AF1548" s="174">
        <f t="shared" si="249"/>
        <v>0.23453286753621694</v>
      </c>
      <c r="AG1548" s="150" t="str">
        <f t="shared" si="254"/>
        <v/>
      </c>
      <c r="AH1548" s="150">
        <f t="shared" si="255"/>
        <v>0.30696346861810547</v>
      </c>
      <c r="AI1548" s="150" t="str">
        <f t="shared" si="250"/>
        <v/>
      </c>
      <c r="AJ1548" s="173">
        <f t="shared" si="251"/>
        <v>0</v>
      </c>
      <c r="AK1548" s="173" t="str">
        <f t="shared" si="252"/>
        <v/>
      </c>
      <c r="AL1548" s="173" t="str">
        <f t="shared" si="253"/>
        <v/>
      </c>
      <c r="AM1548" s="173"/>
      <c r="AN1548" s="173"/>
      <c r="AO1548" s="173"/>
      <c r="AP1548" s="173"/>
      <c r="AQ1548" s="173"/>
      <c r="AR1548" s="173"/>
      <c r="AS1548" s="173"/>
      <c r="AT1548" s="153"/>
      <c r="AU1548" s="154"/>
      <c r="AV1548" s="153"/>
      <c r="AW1548" s="177"/>
      <c r="AX1548" s="178"/>
      <c r="AY1548" s="179"/>
      <c r="AZ1548" s="179"/>
      <c r="BA1548" s="180"/>
      <c r="BB1548" s="180"/>
      <c r="BC1548" s="155"/>
      <c r="BE1548" s="156">
        <v>796</v>
      </c>
      <c r="BF1548" s="181">
        <f t="shared" si="257"/>
        <v>5.08800000000008</v>
      </c>
      <c r="BG1548" s="182">
        <f t="shared" si="258"/>
        <v>0.64922494971831579</v>
      </c>
      <c r="BH1548" s="183">
        <f t="shared" si="259"/>
        <v>7.8074474737466204E-4</v>
      </c>
      <c r="BI1548" s="184" t="str">
        <f t="shared" si="260"/>
        <v/>
      </c>
      <c r="BJ1548" s="184" t="str">
        <f t="shared" si="256"/>
        <v/>
      </c>
    </row>
    <row r="1549" spans="3:62" ht="20.100000000000001" customHeight="1" x14ac:dyDescent="0.25">
      <c r="C1549" s="12"/>
      <c r="E1549" s="141"/>
      <c r="F1549" s="141"/>
      <c r="P1549" s="156"/>
      <c r="R1549" s="174"/>
      <c r="S1549" s="174"/>
      <c r="W1549" s="175"/>
      <c r="X1549" s="173"/>
      <c r="AC1549" s="156">
        <v>820</v>
      </c>
      <c r="AD1549" s="150">
        <f t="shared" si="247"/>
        <v>-0.71999999999999975</v>
      </c>
      <c r="AE1549" s="174">
        <f t="shared" si="248"/>
        <v>0.30785126046985301</v>
      </c>
      <c r="AF1549" s="174">
        <f t="shared" si="249"/>
        <v>0.23576249777925121</v>
      </c>
      <c r="AG1549" s="150" t="str">
        <f t="shared" si="254"/>
        <v/>
      </c>
      <c r="AH1549" s="150">
        <f t="shared" si="255"/>
        <v>0.30785126046985301</v>
      </c>
      <c r="AI1549" s="150" t="str">
        <f t="shared" si="250"/>
        <v/>
      </c>
      <c r="AJ1549" s="173">
        <f t="shared" si="251"/>
        <v>0</v>
      </c>
      <c r="AK1549" s="173" t="str">
        <f t="shared" si="252"/>
        <v/>
      </c>
      <c r="AL1549" s="173" t="str">
        <f t="shared" si="253"/>
        <v/>
      </c>
      <c r="AM1549" s="173"/>
      <c r="AN1549" s="173"/>
      <c r="AO1549" s="173"/>
      <c r="AP1549" s="173"/>
      <c r="AQ1549" s="173"/>
      <c r="AR1549" s="173"/>
      <c r="AS1549" s="173"/>
      <c r="AT1549" s="153"/>
      <c r="AU1549" s="154"/>
      <c r="AV1549" s="153"/>
      <c r="AW1549" s="177"/>
      <c r="AX1549" s="178"/>
      <c r="AY1549" s="179"/>
      <c r="AZ1549" s="179"/>
      <c r="BA1549" s="180"/>
      <c r="BB1549" s="180"/>
      <c r="BC1549" s="155"/>
      <c r="BE1549" s="156">
        <v>797</v>
      </c>
      <c r="BF1549" s="181">
        <f t="shared" si="257"/>
        <v>5.0944000000000802</v>
      </c>
      <c r="BG1549" s="182">
        <f t="shared" si="258"/>
        <v>0.64844420497094113</v>
      </c>
      <c r="BH1549" s="183">
        <f t="shared" si="259"/>
        <v>7.8069845398975879E-4</v>
      </c>
      <c r="BI1549" s="184" t="str">
        <f t="shared" si="260"/>
        <v/>
      </c>
      <c r="BJ1549" s="184" t="str">
        <f t="shared" si="256"/>
        <v/>
      </c>
    </row>
    <row r="1550" spans="3:62" ht="20.100000000000001" customHeight="1" x14ac:dyDescent="0.25">
      <c r="C1550" s="12"/>
      <c r="E1550" s="141"/>
      <c r="F1550" s="141"/>
      <c r="P1550" s="156"/>
      <c r="R1550" s="174"/>
      <c r="S1550" s="174"/>
      <c r="W1550" s="175"/>
      <c r="X1550" s="173"/>
      <c r="AC1550" s="156">
        <v>821</v>
      </c>
      <c r="AD1550" s="150">
        <f t="shared" si="247"/>
        <v>-0.71599999999999975</v>
      </c>
      <c r="AE1550" s="174">
        <f t="shared" si="248"/>
        <v>0.30873668014396771</v>
      </c>
      <c r="AF1550" s="174">
        <f t="shared" si="249"/>
        <v>0.2369956744570717</v>
      </c>
      <c r="AG1550" s="150" t="str">
        <f t="shared" si="254"/>
        <v/>
      </c>
      <c r="AH1550" s="150">
        <f t="shared" si="255"/>
        <v>0.30873668014396771</v>
      </c>
      <c r="AI1550" s="150" t="str">
        <f t="shared" si="250"/>
        <v/>
      </c>
      <c r="AJ1550" s="173">
        <f t="shared" si="251"/>
        <v>0</v>
      </c>
      <c r="AK1550" s="173" t="str">
        <f t="shared" si="252"/>
        <v/>
      </c>
      <c r="AL1550" s="173" t="str">
        <f t="shared" si="253"/>
        <v/>
      </c>
      <c r="AM1550" s="173"/>
      <c r="AN1550" s="173"/>
      <c r="AO1550" s="173"/>
      <c r="AP1550" s="173"/>
      <c r="AQ1550" s="173"/>
      <c r="AR1550" s="173"/>
      <c r="AS1550" s="173"/>
      <c r="AT1550" s="153"/>
      <c r="AU1550" s="154"/>
      <c r="AV1550" s="153"/>
      <c r="AW1550" s="177"/>
      <c r="AX1550" s="178"/>
      <c r="AY1550" s="179"/>
      <c r="AZ1550" s="179"/>
      <c r="BA1550" s="180"/>
      <c r="BB1550" s="180"/>
      <c r="BC1550" s="155"/>
      <c r="BE1550" s="156">
        <v>798</v>
      </c>
      <c r="BF1550" s="181">
        <f t="shared" si="257"/>
        <v>5.1008000000000804</v>
      </c>
      <c r="BG1550" s="182">
        <f t="shared" si="258"/>
        <v>0.64766350651695137</v>
      </c>
      <c r="BH1550" s="183">
        <f t="shared" si="259"/>
        <v>7.8064908707287106E-4</v>
      </c>
      <c r="BI1550" s="184" t="str">
        <f t="shared" si="260"/>
        <v/>
      </c>
      <c r="BJ1550" s="184" t="str">
        <f t="shared" si="256"/>
        <v/>
      </c>
    </row>
    <row r="1551" spans="3:62" ht="20.100000000000001" customHeight="1" x14ac:dyDescent="0.25">
      <c r="C1551" s="12"/>
      <c r="E1551" s="141"/>
      <c r="F1551" s="141"/>
      <c r="P1551" s="156"/>
      <c r="R1551" s="174"/>
      <c r="S1551" s="174"/>
      <c r="W1551" s="175"/>
      <c r="X1551" s="173"/>
      <c r="AC1551" s="156">
        <v>822</v>
      </c>
      <c r="AD1551" s="150">
        <f t="shared" si="247"/>
        <v>-0.71199999999999974</v>
      </c>
      <c r="AE1551" s="174">
        <f t="shared" si="248"/>
        <v>0.30961969244381499</v>
      </c>
      <c r="AF1551" s="174">
        <f t="shared" si="249"/>
        <v>0.23823238801056992</v>
      </c>
      <c r="AG1551" s="150" t="str">
        <f t="shared" si="254"/>
        <v/>
      </c>
      <c r="AH1551" s="150">
        <f t="shared" si="255"/>
        <v>0.30961969244381499</v>
      </c>
      <c r="AI1551" s="150" t="str">
        <f t="shared" si="250"/>
        <v/>
      </c>
      <c r="AJ1551" s="173">
        <f t="shared" si="251"/>
        <v>0</v>
      </c>
      <c r="AK1551" s="173" t="str">
        <f t="shared" si="252"/>
        <v/>
      </c>
      <c r="AL1551" s="173" t="str">
        <f t="shared" si="253"/>
        <v/>
      </c>
      <c r="AM1551" s="173"/>
      <c r="AN1551" s="173"/>
      <c r="AO1551" s="173"/>
      <c r="AP1551" s="173"/>
      <c r="AQ1551" s="173"/>
      <c r="AR1551" s="173"/>
      <c r="AS1551" s="173"/>
      <c r="AT1551" s="153"/>
      <c r="AU1551" s="154"/>
      <c r="AV1551" s="153"/>
      <c r="AW1551" s="177"/>
      <c r="AX1551" s="178"/>
      <c r="AY1551" s="179"/>
      <c r="AZ1551" s="179"/>
      <c r="BA1551" s="180"/>
      <c r="BB1551" s="180"/>
      <c r="BC1551" s="155"/>
      <c r="BE1551" s="156">
        <v>799</v>
      </c>
      <c r="BF1551" s="181">
        <f t="shared" si="257"/>
        <v>5.1072000000000806</v>
      </c>
      <c r="BG1551" s="182">
        <f t="shared" si="258"/>
        <v>0.6468828574298785</v>
      </c>
      <c r="BH1551" s="183">
        <f t="shared" si="259"/>
        <v>7.8059665491558849E-4</v>
      </c>
      <c r="BI1551" s="184" t="str">
        <f t="shared" si="260"/>
        <v/>
      </c>
      <c r="BJ1551" s="184" t="str">
        <f t="shared" si="256"/>
        <v/>
      </c>
    </row>
    <row r="1552" spans="3:62" ht="20.100000000000001" customHeight="1" x14ac:dyDescent="0.25">
      <c r="C1552" s="12"/>
      <c r="E1552" s="141"/>
      <c r="F1552" s="141"/>
      <c r="P1552" s="156"/>
      <c r="R1552" s="174"/>
      <c r="S1552" s="174"/>
      <c r="W1552" s="175"/>
      <c r="X1552" s="173"/>
      <c r="AC1552" s="156">
        <v>823</v>
      </c>
      <c r="AD1552" s="150">
        <f t="shared" si="247"/>
        <v>-0.70799999999999974</v>
      </c>
      <c r="AE1552" s="174">
        <f t="shared" si="248"/>
        <v>0.3105002621875313</v>
      </c>
      <c r="AF1552" s="174">
        <f t="shared" si="249"/>
        <v>0.23947262873987996</v>
      </c>
      <c r="AG1552" s="150" t="str">
        <f t="shared" si="254"/>
        <v/>
      </c>
      <c r="AH1552" s="150">
        <f t="shared" si="255"/>
        <v>0.3105002621875313</v>
      </c>
      <c r="AI1552" s="150" t="str">
        <f t="shared" si="250"/>
        <v/>
      </c>
      <c r="AJ1552" s="173">
        <f t="shared" si="251"/>
        <v>0</v>
      </c>
      <c r="AK1552" s="173" t="str">
        <f t="shared" si="252"/>
        <v/>
      </c>
      <c r="AL1552" s="173" t="str">
        <f t="shared" si="253"/>
        <v/>
      </c>
      <c r="AM1552" s="173"/>
      <c r="AN1552" s="173"/>
      <c r="AO1552" s="173"/>
      <c r="AP1552" s="173"/>
      <c r="AQ1552" s="173"/>
      <c r="AR1552" s="173"/>
      <c r="AS1552" s="173"/>
      <c r="AT1552" s="153"/>
      <c r="AU1552" s="154"/>
      <c r="AV1552" s="153"/>
      <c r="AW1552" s="177"/>
      <c r="AX1552" s="178"/>
      <c r="AY1552" s="179"/>
      <c r="AZ1552" s="179"/>
      <c r="BA1552" s="180"/>
      <c r="BB1552" s="180"/>
      <c r="BC1552" s="155"/>
      <c r="BE1552" s="156">
        <v>800</v>
      </c>
      <c r="BF1552" s="181">
        <f t="shared" si="257"/>
        <v>5.1136000000000807</v>
      </c>
      <c r="BG1552" s="182">
        <f t="shared" si="258"/>
        <v>0.64610226077496291</v>
      </c>
      <c r="BH1552" s="183">
        <f t="shared" si="259"/>
        <v>7.8054116581660615E-4</v>
      </c>
      <c r="BI1552" s="184" t="str">
        <f t="shared" si="260"/>
        <v/>
      </c>
      <c r="BJ1552" s="184" t="str">
        <f t="shared" si="256"/>
        <v/>
      </c>
    </row>
    <row r="1553" spans="3:62" ht="20.100000000000001" customHeight="1" x14ac:dyDescent="0.25">
      <c r="C1553" s="12"/>
      <c r="E1553" s="141"/>
      <c r="F1553" s="141"/>
      <c r="P1553" s="156"/>
      <c r="R1553" s="174"/>
      <c r="S1553" s="174"/>
      <c r="W1553" s="175"/>
      <c r="X1553" s="173"/>
      <c r="AC1553" s="156">
        <v>824</v>
      </c>
      <c r="AD1553" s="150">
        <f t="shared" si="247"/>
        <v>-0.70399999999999974</v>
      </c>
      <c r="AE1553" s="174">
        <f t="shared" si="248"/>
        <v>0.31137835421032156</v>
      </c>
      <c r="AF1553" s="174">
        <f t="shared" si="249"/>
        <v>0.24071638680444141</v>
      </c>
      <c r="AG1553" s="150" t="str">
        <f t="shared" si="254"/>
        <v/>
      </c>
      <c r="AH1553" s="150">
        <f t="shared" si="255"/>
        <v>0.31137835421032156</v>
      </c>
      <c r="AI1553" s="150" t="str">
        <f t="shared" si="250"/>
        <v/>
      </c>
      <c r="AJ1553" s="173">
        <f t="shared" si="251"/>
        <v>0</v>
      </c>
      <c r="AK1553" s="173" t="str">
        <f t="shared" si="252"/>
        <v/>
      </c>
      <c r="AL1553" s="173" t="str">
        <f t="shared" si="253"/>
        <v/>
      </c>
      <c r="AM1553" s="173"/>
      <c r="AN1553" s="173"/>
      <c r="AO1553" s="173"/>
      <c r="AP1553" s="173"/>
      <c r="AQ1553" s="173"/>
      <c r="AR1553" s="173"/>
      <c r="AS1553" s="173"/>
      <c r="AT1553" s="153"/>
      <c r="AU1553" s="154"/>
      <c r="AV1553" s="153"/>
      <c r="AW1553" s="177"/>
      <c r="AX1553" s="178"/>
      <c r="AY1553" s="179"/>
      <c r="AZ1553" s="179"/>
      <c r="BA1553" s="180"/>
      <c r="BB1553" s="180"/>
      <c r="BC1553" s="155"/>
      <c r="BE1553" s="156">
        <v>801</v>
      </c>
      <c r="BF1553" s="181">
        <f t="shared" si="257"/>
        <v>5.1200000000000809</v>
      </c>
      <c r="BG1553" s="182">
        <f t="shared" si="258"/>
        <v>0.6453217196091463</v>
      </c>
      <c r="BH1553" s="183">
        <f t="shared" si="259"/>
        <v>7.8048262807828284E-4</v>
      </c>
      <c r="BI1553" s="184" t="str">
        <f t="shared" si="260"/>
        <v/>
      </c>
      <c r="BJ1553" s="184" t="str">
        <f t="shared" si="256"/>
        <v/>
      </c>
    </row>
    <row r="1554" spans="3:62" ht="20.100000000000001" customHeight="1" x14ac:dyDescent="0.25">
      <c r="C1554" s="12"/>
      <c r="E1554" s="141"/>
      <c r="F1554" s="141"/>
      <c r="P1554" s="156"/>
      <c r="R1554" s="174"/>
      <c r="S1554" s="174"/>
      <c r="W1554" s="175"/>
      <c r="X1554" s="173"/>
      <c r="AC1554" s="156">
        <v>825</v>
      </c>
      <c r="AD1554" s="150">
        <f t="shared" si="247"/>
        <v>-0.69999999999999973</v>
      </c>
      <c r="AE1554" s="174">
        <f t="shared" si="248"/>
        <v>0.31225393336676138</v>
      </c>
      <c r="AF1554" s="174">
        <f t="shared" si="249"/>
        <v>0.24196365222307309</v>
      </c>
      <c r="AG1554" s="150" t="str">
        <f t="shared" si="254"/>
        <v/>
      </c>
      <c r="AH1554" s="150">
        <f t="shared" si="255"/>
        <v>0.31225393336676138</v>
      </c>
      <c r="AI1554" s="150" t="str">
        <f t="shared" si="250"/>
        <v/>
      </c>
      <c r="AJ1554" s="173">
        <f t="shared" si="251"/>
        <v>0</v>
      </c>
      <c r="AK1554" s="173" t="str">
        <f t="shared" si="252"/>
        <v/>
      </c>
      <c r="AL1554" s="173" t="str">
        <f t="shared" si="253"/>
        <v/>
      </c>
      <c r="AM1554" s="173"/>
      <c r="AN1554" s="173"/>
      <c r="AO1554" s="173"/>
      <c r="AP1554" s="173"/>
      <c r="AQ1554" s="173"/>
      <c r="AR1554" s="173"/>
      <c r="AS1554" s="173"/>
      <c r="AT1554" s="153"/>
      <c r="AU1554" s="154"/>
      <c r="AV1554" s="153"/>
      <c r="AW1554" s="177"/>
      <c r="AX1554" s="178"/>
      <c r="AY1554" s="179"/>
      <c r="AZ1554" s="179"/>
      <c r="BA1554" s="180"/>
      <c r="BB1554" s="180"/>
      <c r="BC1554" s="155"/>
      <c r="BE1554" s="156">
        <v>802</v>
      </c>
      <c r="BF1554" s="181">
        <f t="shared" si="257"/>
        <v>5.1264000000000811</v>
      </c>
      <c r="BG1554" s="182">
        <f t="shared" si="258"/>
        <v>0.64454123698106802</v>
      </c>
      <c r="BH1554" s="183">
        <f t="shared" si="259"/>
        <v>7.8042105000941664E-4</v>
      </c>
      <c r="BI1554" s="184" t="str">
        <f t="shared" si="260"/>
        <v/>
      </c>
      <c r="BJ1554" s="184" t="str">
        <f t="shared" si="256"/>
        <v/>
      </c>
    </row>
    <row r="1555" spans="3:62" ht="20.100000000000001" customHeight="1" x14ac:dyDescent="0.25">
      <c r="C1555" s="12"/>
      <c r="E1555" s="141"/>
      <c r="F1555" s="141"/>
      <c r="P1555" s="156"/>
      <c r="R1555" s="174"/>
      <c r="S1555" s="174"/>
      <c r="W1555" s="175"/>
      <c r="X1555" s="173"/>
      <c r="AC1555" s="156">
        <v>826</v>
      </c>
      <c r="AD1555" s="150">
        <f t="shared" si="247"/>
        <v>-0.69599999999999973</v>
      </c>
      <c r="AE1555" s="174">
        <f t="shared" si="248"/>
        <v>0.3131269645331039</v>
      </c>
      <c r="AF1555" s="174">
        <f t="shared" si="249"/>
        <v>0.24321441487405426</v>
      </c>
      <c r="AG1555" s="150" t="str">
        <f t="shared" si="254"/>
        <v/>
      </c>
      <c r="AH1555" s="150">
        <f t="shared" si="255"/>
        <v>0.3131269645331039</v>
      </c>
      <c r="AI1555" s="150" t="str">
        <f t="shared" si="250"/>
        <v/>
      </c>
      <c r="AJ1555" s="173">
        <f t="shared" si="251"/>
        <v>0</v>
      </c>
      <c r="AK1555" s="173" t="str">
        <f t="shared" si="252"/>
        <v/>
      </c>
      <c r="AL1555" s="173" t="str">
        <f t="shared" si="253"/>
        <v/>
      </c>
      <c r="AM1555" s="173"/>
      <c r="AN1555" s="173"/>
      <c r="AO1555" s="173"/>
      <c r="AP1555" s="173"/>
      <c r="AQ1555" s="173"/>
      <c r="AR1555" s="173"/>
      <c r="AS1555" s="173"/>
      <c r="AT1555" s="153"/>
      <c r="AU1555" s="154"/>
      <c r="AV1555" s="153"/>
      <c r="AW1555" s="177"/>
      <c r="AX1555" s="178"/>
      <c r="AY1555" s="179"/>
      <c r="AZ1555" s="179"/>
      <c r="BA1555" s="180"/>
      <c r="BB1555" s="180"/>
      <c r="BC1555" s="155"/>
      <c r="BE1555" s="156">
        <v>803</v>
      </c>
      <c r="BF1555" s="181">
        <f t="shared" si="257"/>
        <v>5.1328000000000813</v>
      </c>
      <c r="BG1555" s="182">
        <f t="shared" si="258"/>
        <v>0.64376081593105861</v>
      </c>
      <c r="BH1555" s="183">
        <f t="shared" si="259"/>
        <v>7.8035643992191428E-4</v>
      </c>
      <c r="BI1555" s="184" t="str">
        <f t="shared" si="260"/>
        <v/>
      </c>
      <c r="BJ1555" s="184" t="str">
        <f t="shared" si="256"/>
        <v/>
      </c>
    </row>
    <row r="1556" spans="3:62" ht="20.100000000000001" customHeight="1" x14ac:dyDescent="0.25">
      <c r="C1556" s="12"/>
      <c r="E1556" s="141"/>
      <c r="F1556" s="141"/>
      <c r="P1556" s="156"/>
      <c r="R1556" s="174"/>
      <c r="S1556" s="174"/>
      <c r="W1556" s="175"/>
      <c r="X1556" s="173"/>
      <c r="AC1556" s="156">
        <v>827</v>
      </c>
      <c r="AD1556" s="150">
        <f t="shared" si="247"/>
        <v>-0.69199999999999973</v>
      </c>
      <c r="AE1556" s="174">
        <f t="shared" si="248"/>
        <v>0.31399741260959252</v>
      </c>
      <c r="AF1556" s="174">
        <f t="shared" si="249"/>
        <v>0.24446866449521693</v>
      </c>
      <c r="AG1556" s="150" t="str">
        <f t="shared" si="254"/>
        <v/>
      </c>
      <c r="AH1556" s="150">
        <f t="shared" si="255"/>
        <v>0.31399741260959252</v>
      </c>
      <c r="AI1556" s="150" t="str">
        <f t="shared" si="250"/>
        <v/>
      </c>
      <c r="AJ1556" s="173">
        <f t="shared" si="251"/>
        <v>0</v>
      </c>
      <c r="AK1556" s="173" t="str">
        <f t="shared" si="252"/>
        <v/>
      </c>
      <c r="AL1556" s="173" t="str">
        <f t="shared" si="253"/>
        <v/>
      </c>
      <c r="AM1556" s="173"/>
      <c r="AN1556" s="173"/>
      <c r="AO1556" s="173"/>
      <c r="AP1556" s="173"/>
      <c r="AQ1556" s="173"/>
      <c r="AR1556" s="173"/>
      <c r="AS1556" s="173"/>
      <c r="AT1556" s="153"/>
      <c r="AU1556" s="154"/>
      <c r="AV1556" s="153"/>
      <c r="AW1556" s="177"/>
      <c r="AX1556" s="178"/>
      <c r="AY1556" s="179"/>
      <c r="AZ1556" s="179"/>
      <c r="BA1556" s="180"/>
      <c r="BB1556" s="180"/>
      <c r="BC1556" s="155"/>
      <c r="BE1556" s="156">
        <v>804</v>
      </c>
      <c r="BF1556" s="181">
        <f t="shared" si="257"/>
        <v>5.1392000000000815</v>
      </c>
      <c r="BG1556" s="182">
        <f t="shared" si="258"/>
        <v>0.64298045949113669</v>
      </c>
      <c r="BH1556" s="183">
        <f t="shared" si="259"/>
        <v>7.8028880613223439E-4</v>
      </c>
      <c r="BI1556" s="184" t="str">
        <f t="shared" si="260"/>
        <v/>
      </c>
      <c r="BJ1556" s="184" t="str">
        <f t="shared" si="256"/>
        <v/>
      </c>
    </row>
    <row r="1557" spans="3:62" ht="20.100000000000001" customHeight="1" x14ac:dyDescent="0.25">
      <c r="C1557" s="12"/>
      <c r="E1557" s="141"/>
      <c r="F1557" s="141"/>
      <c r="P1557" s="156"/>
      <c r="R1557" s="174"/>
      <c r="S1557" s="174"/>
      <c r="W1557" s="175"/>
      <c r="X1557" s="173"/>
      <c r="AC1557" s="156">
        <v>828</v>
      </c>
      <c r="AD1557" s="150">
        <f t="shared" si="247"/>
        <v>-0.68799999999999972</v>
      </c>
      <c r="AE1557" s="174">
        <f t="shared" si="248"/>
        <v>0.31486524252277687</v>
      </c>
      <c r="AF1557" s="174">
        <f t="shared" si="249"/>
        <v>0.24572639068404534</v>
      </c>
      <c r="AG1557" s="150" t="str">
        <f t="shared" si="254"/>
        <v/>
      </c>
      <c r="AH1557" s="150">
        <f t="shared" si="255"/>
        <v>0.31486524252277687</v>
      </c>
      <c r="AI1557" s="150" t="str">
        <f t="shared" si="250"/>
        <v/>
      </c>
      <c r="AJ1557" s="173">
        <f t="shared" si="251"/>
        <v>0</v>
      </c>
      <c r="AK1557" s="173" t="str">
        <f t="shared" si="252"/>
        <v/>
      </c>
      <c r="AL1557" s="173" t="str">
        <f t="shared" si="253"/>
        <v/>
      </c>
      <c r="AM1557" s="173"/>
      <c r="AN1557" s="173"/>
      <c r="AO1557" s="173"/>
      <c r="AP1557" s="173"/>
      <c r="AQ1557" s="173"/>
      <c r="AR1557" s="173"/>
      <c r="AS1557" s="173"/>
      <c r="AT1557" s="153"/>
      <c r="AU1557" s="154"/>
      <c r="AV1557" s="153"/>
      <c r="AW1557" s="177"/>
      <c r="AX1557" s="178"/>
      <c r="AY1557" s="179"/>
      <c r="AZ1557" s="179"/>
      <c r="BA1557" s="180"/>
      <c r="BB1557" s="180"/>
      <c r="BC1557" s="155"/>
      <c r="BE1557" s="156">
        <v>805</v>
      </c>
      <c r="BF1557" s="181">
        <f t="shared" si="257"/>
        <v>5.1456000000000817</v>
      </c>
      <c r="BG1557" s="182">
        <f t="shared" si="258"/>
        <v>0.64220017068500446</v>
      </c>
      <c r="BH1557" s="183">
        <f t="shared" si="259"/>
        <v>7.8021815696338592E-4</v>
      </c>
      <c r="BI1557" s="184" t="str">
        <f t="shared" si="260"/>
        <v/>
      </c>
      <c r="BJ1557" s="184" t="str">
        <f t="shared" si="256"/>
        <v/>
      </c>
    </row>
    <row r="1558" spans="3:62" ht="20.100000000000001" customHeight="1" x14ac:dyDescent="0.25">
      <c r="C1558" s="12"/>
      <c r="E1558" s="141"/>
      <c r="F1558" s="141"/>
      <c r="P1558" s="156"/>
      <c r="R1558" s="174"/>
      <c r="S1558" s="174"/>
      <c r="W1558" s="175"/>
      <c r="X1558" s="173"/>
      <c r="AC1558" s="156">
        <v>829</v>
      </c>
      <c r="AD1558" s="150">
        <f t="shared" si="247"/>
        <v>-0.68399999999999972</v>
      </c>
      <c r="AE1558" s="174">
        <f t="shared" si="248"/>
        <v>0.31573041922783385</v>
      </c>
      <c r="AF1558" s="174">
        <f t="shared" si="249"/>
        <v>0.24698758289778688</v>
      </c>
      <c r="AG1558" s="150" t="str">
        <f t="shared" si="254"/>
        <v/>
      </c>
      <c r="AH1558" s="150">
        <f t="shared" si="255"/>
        <v>0.31573041922783385</v>
      </c>
      <c r="AI1558" s="150" t="str">
        <f t="shared" si="250"/>
        <v/>
      </c>
      <c r="AJ1558" s="173">
        <f t="shared" si="251"/>
        <v>0</v>
      </c>
      <c r="AK1558" s="173" t="str">
        <f t="shared" si="252"/>
        <v/>
      </c>
      <c r="AL1558" s="173" t="str">
        <f t="shared" si="253"/>
        <v/>
      </c>
      <c r="AM1558" s="173"/>
      <c r="AN1558" s="173"/>
      <c r="AO1558" s="173"/>
      <c r="AP1558" s="173"/>
      <c r="AQ1558" s="173"/>
      <c r="AR1558" s="173"/>
      <c r="AS1558" s="173"/>
      <c r="AT1558" s="153"/>
      <c r="AU1558" s="154"/>
      <c r="AV1558" s="153"/>
      <c r="AW1558" s="177"/>
      <c r="AX1558" s="178"/>
      <c r="AY1558" s="179"/>
      <c r="AZ1558" s="179"/>
      <c r="BA1558" s="180"/>
      <c r="BB1558" s="180"/>
      <c r="BC1558" s="155"/>
      <c r="BE1558" s="156">
        <v>806</v>
      </c>
      <c r="BF1558" s="181">
        <f t="shared" si="257"/>
        <v>5.1520000000000818</v>
      </c>
      <c r="BG1558" s="182">
        <f t="shared" si="258"/>
        <v>0.64141995252804107</v>
      </c>
      <c r="BH1558" s="183">
        <f t="shared" si="259"/>
        <v>7.8014450073871089E-4</v>
      </c>
      <c r="BI1558" s="184" t="str">
        <f t="shared" si="260"/>
        <v/>
      </c>
      <c r="BJ1558" s="184" t="str">
        <f t="shared" si="256"/>
        <v/>
      </c>
    </row>
    <row r="1559" spans="3:62" ht="20.100000000000001" customHeight="1" x14ac:dyDescent="0.25">
      <c r="C1559" s="12"/>
      <c r="E1559" s="141"/>
      <c r="F1559" s="141"/>
      <c r="P1559" s="156"/>
      <c r="R1559" s="174"/>
      <c r="S1559" s="174"/>
      <c r="W1559" s="175"/>
      <c r="X1559" s="173"/>
      <c r="AC1559" s="156">
        <v>830</v>
      </c>
      <c r="AD1559" s="150">
        <f t="shared" si="247"/>
        <v>-0.67999999999999972</v>
      </c>
      <c r="AE1559" s="174">
        <f t="shared" si="248"/>
        <v>0.31659290771089288</v>
      </c>
      <c r="AF1559" s="174">
        <f t="shared" si="249"/>
        <v>0.24825223045357059</v>
      </c>
      <c r="AG1559" s="150" t="str">
        <f t="shared" si="254"/>
        <v/>
      </c>
      <c r="AH1559" s="150">
        <f t="shared" si="255"/>
        <v>0.31659290771089288</v>
      </c>
      <c r="AI1559" s="150" t="str">
        <f t="shared" si="250"/>
        <v/>
      </c>
      <c r="AJ1559" s="173">
        <f t="shared" si="251"/>
        <v>0</v>
      </c>
      <c r="AK1559" s="173" t="str">
        <f t="shared" si="252"/>
        <v/>
      </c>
      <c r="AL1559" s="173" t="str">
        <f t="shared" si="253"/>
        <v/>
      </c>
      <c r="AM1559" s="173"/>
      <c r="AN1559" s="173"/>
      <c r="AO1559" s="173"/>
      <c r="AP1559" s="173"/>
      <c r="AQ1559" s="173"/>
      <c r="AR1559" s="173"/>
      <c r="AS1559" s="173"/>
      <c r="AT1559" s="153"/>
      <c r="AU1559" s="154"/>
      <c r="AV1559" s="153"/>
      <c r="AW1559" s="177"/>
      <c r="AX1559" s="178"/>
      <c r="AY1559" s="179"/>
      <c r="AZ1559" s="179"/>
      <c r="BA1559" s="180"/>
      <c r="BB1559" s="180"/>
      <c r="BC1559" s="155"/>
      <c r="BE1559" s="156">
        <v>807</v>
      </c>
      <c r="BF1559" s="181">
        <f t="shared" si="257"/>
        <v>5.158400000000082</v>
      </c>
      <c r="BG1559" s="182">
        <f t="shared" si="258"/>
        <v>0.64063980802730236</v>
      </c>
      <c r="BH1559" s="183">
        <f t="shared" si="259"/>
        <v>7.8006784579076616E-4</v>
      </c>
      <c r="BI1559" s="184" t="str">
        <f t="shared" si="260"/>
        <v/>
      </c>
      <c r="BJ1559" s="184" t="str">
        <f t="shared" si="256"/>
        <v/>
      </c>
    </row>
    <row r="1560" spans="3:62" ht="20.100000000000001" customHeight="1" x14ac:dyDescent="0.25">
      <c r="C1560" s="12"/>
      <c r="E1560" s="141"/>
      <c r="F1560" s="141"/>
      <c r="P1560" s="156"/>
      <c r="R1560" s="174"/>
      <c r="S1560" s="174"/>
      <c r="W1560" s="175"/>
      <c r="X1560" s="173"/>
      <c r="AC1560" s="156">
        <v>831</v>
      </c>
      <c r="AD1560" s="150">
        <f t="shared" si="247"/>
        <v>-0.67599999999999971</v>
      </c>
      <c r="AE1560" s="174">
        <f t="shared" si="248"/>
        <v>0.3174526729913647</v>
      </c>
      <c r="AF1560" s="174">
        <f t="shared" si="249"/>
        <v>0.24952032252853573</v>
      </c>
      <c r="AG1560" s="150" t="str">
        <f t="shared" si="254"/>
        <v/>
      </c>
      <c r="AH1560" s="150">
        <f t="shared" si="255"/>
        <v>0.3174526729913647</v>
      </c>
      <c r="AI1560" s="150" t="str">
        <f t="shared" si="250"/>
        <v/>
      </c>
      <c r="AJ1560" s="173">
        <f t="shared" si="251"/>
        <v>0</v>
      </c>
      <c r="AK1560" s="173" t="str">
        <f t="shared" si="252"/>
        <v/>
      </c>
      <c r="AL1560" s="173" t="str">
        <f t="shared" si="253"/>
        <v/>
      </c>
      <c r="AM1560" s="173"/>
      <c r="AN1560" s="173"/>
      <c r="AO1560" s="173"/>
      <c r="AP1560" s="173"/>
      <c r="AQ1560" s="173"/>
      <c r="AR1560" s="173"/>
      <c r="AS1560" s="173"/>
      <c r="AT1560" s="153"/>
      <c r="AU1560" s="154"/>
      <c r="AV1560" s="153"/>
      <c r="AW1560" s="177"/>
      <c r="AX1560" s="178"/>
      <c r="AY1560" s="179"/>
      <c r="AZ1560" s="179"/>
      <c r="BA1560" s="180"/>
      <c r="BB1560" s="180"/>
      <c r="BC1560" s="155"/>
      <c r="BE1560" s="156">
        <v>808</v>
      </c>
      <c r="BF1560" s="181">
        <f t="shared" si="257"/>
        <v>5.1648000000000822</v>
      </c>
      <c r="BG1560" s="182">
        <f t="shared" si="258"/>
        <v>0.63985974018151159</v>
      </c>
      <c r="BH1560" s="183">
        <f t="shared" si="259"/>
        <v>7.7998820045044326E-4</v>
      </c>
      <c r="BI1560" s="184" t="str">
        <f t="shared" si="260"/>
        <v/>
      </c>
      <c r="BJ1560" s="184" t="str">
        <f t="shared" si="256"/>
        <v/>
      </c>
    </row>
    <row r="1561" spans="3:62" ht="20.100000000000001" customHeight="1" x14ac:dyDescent="0.25">
      <c r="C1561" s="12"/>
      <c r="E1561" s="141"/>
      <c r="F1561" s="141"/>
      <c r="P1561" s="156"/>
      <c r="R1561" s="174"/>
      <c r="S1561" s="174"/>
      <c r="W1561" s="175"/>
      <c r="X1561" s="173"/>
      <c r="AC1561" s="156">
        <v>832</v>
      </c>
      <c r="AD1561" s="150">
        <f t="shared" ref="AD1561:AD1624" si="261">AD$723+(AC1561*AD$726)</f>
        <v>-0.67199999999999971</v>
      </c>
      <c r="AE1561" s="174">
        <f t="shared" ref="AE1561:AE1624" si="262">_xlfn.NORM.DIST(AD1561,AD$720,AD$721,0)</f>
        <v>0.3183096801242743</v>
      </c>
      <c r="AF1561" s="174">
        <f t="shared" ref="AF1561:AF1624" si="263">_xlfn.NORM.DIST(AD1561,AD$720,AD$721,1)</f>
        <v>0.25079184815996969</v>
      </c>
      <c r="AG1561" s="150" t="str">
        <f t="shared" si="254"/>
        <v/>
      </c>
      <c r="AH1561" s="150">
        <f t="shared" si="255"/>
        <v>0.3183096801242743</v>
      </c>
      <c r="AI1561" s="150" t="str">
        <f t="shared" ref="AI1561:AI1624" si="264">IF(AE1561=MAX(AE$729:AE$2729),AE1561,"")</f>
        <v/>
      </c>
      <c r="AJ1561" s="173">
        <f t="shared" ref="AJ1561:AJ1624" si="265">_xlfn.NORM.DIST(AC1561,AH$721,AH$722,0)</f>
        <v>0</v>
      </c>
      <c r="AK1561" s="173" t="str">
        <f t="shared" ref="AK1561:AK1624" si="266">IF(AJ1561=MAX(AJ$729:AJ$2729),AE1561,"")</f>
        <v/>
      </c>
      <c r="AL1561" s="173" t="str">
        <f t="shared" ref="AL1561:AL1624" si="267">IF(AK1561=MIN(AK$729:AK$2729),AK1561,"")</f>
        <v/>
      </c>
      <c r="AM1561" s="173"/>
      <c r="AN1561" s="173"/>
      <c r="AO1561" s="173"/>
      <c r="AP1561" s="173"/>
      <c r="AQ1561" s="173"/>
      <c r="AR1561" s="173"/>
      <c r="AS1561" s="173"/>
      <c r="AT1561" s="153"/>
      <c r="AU1561" s="154"/>
      <c r="AV1561" s="153"/>
      <c r="AW1561" s="177"/>
      <c r="AX1561" s="178"/>
      <c r="AY1561" s="179"/>
      <c r="AZ1561" s="179"/>
      <c r="BA1561" s="180"/>
      <c r="BB1561" s="180"/>
      <c r="BC1561" s="155"/>
      <c r="BE1561" s="156">
        <v>809</v>
      </c>
      <c r="BF1561" s="181">
        <f t="shared" si="257"/>
        <v>5.1712000000000824</v>
      </c>
      <c r="BG1561" s="182">
        <f t="shared" si="258"/>
        <v>0.63907975198106115</v>
      </c>
      <c r="BH1561" s="183">
        <f t="shared" si="259"/>
        <v>7.7990557305618324E-4</v>
      </c>
      <c r="BI1561" s="184" t="str">
        <f t="shared" si="260"/>
        <v/>
      </c>
      <c r="BJ1561" s="184" t="str">
        <f t="shared" si="256"/>
        <v/>
      </c>
    </row>
    <row r="1562" spans="3:62" ht="20.100000000000001" customHeight="1" x14ac:dyDescent="0.25">
      <c r="C1562" s="12"/>
      <c r="E1562" s="141"/>
      <c r="F1562" s="141"/>
      <c r="P1562" s="156"/>
      <c r="R1562" s="174"/>
      <c r="S1562" s="174"/>
      <c r="W1562" s="175"/>
      <c r="X1562" s="173"/>
      <c r="AC1562" s="156">
        <v>833</v>
      </c>
      <c r="AD1562" s="150">
        <f t="shared" si="261"/>
        <v>-0.66800000000000015</v>
      </c>
      <c r="AE1562" s="174">
        <f t="shared" si="262"/>
        <v>0.31916389420259672</v>
      </c>
      <c r="AF1562" s="174">
        <f t="shared" si="263"/>
        <v>0.25206679624545525</v>
      </c>
      <c r="AG1562" s="150" t="str">
        <f t="shared" ref="AG1562:AG1625" si="268">IF(OR(AF1562&lt;$AH$725,AF1562&gt;$AH$726),AE1562,"")</f>
        <v/>
      </c>
      <c r="AH1562" s="150">
        <f t="shared" ref="AH1562:AH1625" si="269">IF(AND(AF1562&gt;$AH$725,AF1562&lt;$AH$726),AE1562,"")</f>
        <v>0.31916389420259672</v>
      </c>
      <c r="AI1562" s="150" t="str">
        <f t="shared" si="264"/>
        <v/>
      </c>
      <c r="AJ1562" s="173">
        <f t="shared" si="265"/>
        <v>0</v>
      </c>
      <c r="AK1562" s="173" t="str">
        <f t="shared" si="266"/>
        <v/>
      </c>
      <c r="AL1562" s="173" t="str">
        <f t="shared" si="267"/>
        <v/>
      </c>
      <c r="AM1562" s="173"/>
      <c r="AN1562" s="173"/>
      <c r="AO1562" s="173"/>
      <c r="AP1562" s="173"/>
      <c r="AQ1562" s="173"/>
      <c r="AR1562" s="173"/>
      <c r="AS1562" s="173"/>
      <c r="AT1562" s="153"/>
      <c r="AU1562" s="154"/>
      <c r="AV1562" s="153"/>
      <c r="AW1562" s="177"/>
      <c r="AX1562" s="178"/>
      <c r="AY1562" s="179"/>
      <c r="AZ1562" s="179"/>
      <c r="BA1562" s="180"/>
      <c r="BB1562" s="180"/>
      <c r="BC1562" s="155"/>
      <c r="BE1562" s="156">
        <v>810</v>
      </c>
      <c r="BF1562" s="181">
        <f t="shared" si="257"/>
        <v>5.1776000000000826</v>
      </c>
      <c r="BG1562" s="182">
        <f t="shared" si="258"/>
        <v>0.63829984640800497</v>
      </c>
      <c r="BH1562" s="183">
        <f t="shared" si="259"/>
        <v>7.7981997194931374E-4</v>
      </c>
      <c r="BI1562" s="184" t="str">
        <f t="shared" si="260"/>
        <v/>
      </c>
      <c r="BJ1562" s="184" t="str">
        <f t="shared" si="256"/>
        <v/>
      </c>
    </row>
    <row r="1563" spans="3:62" ht="20.100000000000001" customHeight="1" x14ac:dyDescent="0.25">
      <c r="C1563" s="12"/>
      <c r="E1563" s="141"/>
      <c r="F1563" s="141"/>
      <c r="P1563" s="156"/>
      <c r="R1563" s="174"/>
      <c r="S1563" s="174"/>
      <c r="W1563" s="175"/>
      <c r="X1563" s="173"/>
      <c r="AC1563" s="156">
        <v>834</v>
      </c>
      <c r="AD1563" s="150">
        <f t="shared" si="261"/>
        <v>-0.66400000000000015</v>
      </c>
      <c r="AE1563" s="174">
        <f t="shared" si="262"/>
        <v>0.32001528035959703</v>
      </c>
      <c r="AF1563" s="174">
        <f t="shared" si="263"/>
        <v>0.25334515554302672</v>
      </c>
      <c r="AG1563" s="150" t="str">
        <f t="shared" si="268"/>
        <v/>
      </c>
      <c r="AH1563" s="150">
        <f t="shared" si="269"/>
        <v>0.32001528035959703</v>
      </c>
      <c r="AI1563" s="150" t="str">
        <f t="shared" si="264"/>
        <v/>
      </c>
      <c r="AJ1563" s="173">
        <f t="shared" si="265"/>
        <v>0</v>
      </c>
      <c r="AK1563" s="173" t="str">
        <f t="shared" si="266"/>
        <v/>
      </c>
      <c r="AL1563" s="173" t="str">
        <f t="shared" si="267"/>
        <v/>
      </c>
      <c r="AM1563" s="173"/>
      <c r="AN1563" s="173"/>
      <c r="AO1563" s="173"/>
      <c r="AP1563" s="173"/>
      <c r="AQ1563" s="173"/>
      <c r="AR1563" s="173"/>
      <c r="AS1563" s="173"/>
      <c r="AT1563" s="153"/>
      <c r="AU1563" s="154"/>
      <c r="AV1563" s="153"/>
      <c r="AW1563" s="177"/>
      <c r="AX1563" s="178"/>
      <c r="AY1563" s="179"/>
      <c r="AZ1563" s="179"/>
      <c r="BA1563" s="180"/>
      <c r="BB1563" s="180"/>
      <c r="BC1563" s="155"/>
      <c r="BE1563" s="156">
        <v>811</v>
      </c>
      <c r="BF1563" s="181">
        <f t="shared" si="257"/>
        <v>5.1840000000000828</v>
      </c>
      <c r="BG1563" s="182">
        <f t="shared" si="258"/>
        <v>0.63752002643605565</v>
      </c>
      <c r="BH1563" s="183">
        <f t="shared" si="259"/>
        <v>7.7973140547371589E-4</v>
      </c>
      <c r="BI1563" s="184" t="str">
        <f t="shared" si="260"/>
        <v/>
      </c>
      <c r="BJ1563" s="184" t="str">
        <f t="shared" si="256"/>
        <v/>
      </c>
    </row>
    <row r="1564" spans="3:62" ht="20.100000000000001" customHeight="1" x14ac:dyDescent="0.25">
      <c r="C1564" s="12"/>
      <c r="E1564" s="141"/>
      <c r="F1564" s="141"/>
      <c r="P1564" s="156"/>
      <c r="R1564" s="174"/>
      <c r="S1564" s="174"/>
      <c r="W1564" s="175"/>
      <c r="X1564" s="173"/>
      <c r="AC1564" s="156">
        <v>835</v>
      </c>
      <c r="AD1564" s="150">
        <f t="shared" si="261"/>
        <v>-0.66000000000000014</v>
      </c>
      <c r="AE1564" s="174">
        <f t="shared" si="262"/>
        <v>0.32086380377117246</v>
      </c>
      <c r="AF1564" s="174">
        <f t="shared" si="263"/>
        <v>0.25462691467133608</v>
      </c>
      <c r="AG1564" s="150" t="str">
        <f t="shared" si="268"/>
        <v/>
      </c>
      <c r="AH1564" s="150">
        <f t="shared" si="269"/>
        <v>0.32086380377117246</v>
      </c>
      <c r="AI1564" s="150" t="str">
        <f t="shared" si="264"/>
        <v/>
      </c>
      <c r="AJ1564" s="173">
        <f t="shared" si="265"/>
        <v>0</v>
      </c>
      <c r="AK1564" s="173" t="str">
        <f t="shared" si="266"/>
        <v/>
      </c>
      <c r="AL1564" s="173" t="str">
        <f t="shared" si="267"/>
        <v/>
      </c>
      <c r="AM1564" s="173"/>
      <c r="AN1564" s="173"/>
      <c r="AO1564" s="173"/>
      <c r="AP1564" s="173"/>
      <c r="AQ1564" s="173"/>
      <c r="AR1564" s="173"/>
      <c r="AS1564" s="173"/>
      <c r="AT1564" s="153"/>
      <c r="AU1564" s="154"/>
      <c r="AV1564" s="153"/>
      <c r="AW1564" s="177"/>
      <c r="AX1564" s="178"/>
      <c r="AY1564" s="179"/>
      <c r="AZ1564" s="179"/>
      <c r="BA1564" s="180"/>
      <c r="BB1564" s="180"/>
      <c r="BC1564" s="155"/>
      <c r="BE1564" s="156">
        <v>812</v>
      </c>
      <c r="BF1564" s="181">
        <f t="shared" si="257"/>
        <v>5.1904000000000829</v>
      </c>
      <c r="BG1564" s="182">
        <f t="shared" si="258"/>
        <v>0.63674029503058194</v>
      </c>
      <c r="BH1564" s="183">
        <f t="shared" si="259"/>
        <v>7.7963988197704559E-4</v>
      </c>
      <c r="BI1564" s="184" t="str">
        <f t="shared" si="260"/>
        <v/>
      </c>
      <c r="BJ1564" s="184" t="str">
        <f t="shared" si="256"/>
        <v/>
      </c>
    </row>
    <row r="1565" spans="3:62" ht="20.100000000000001" customHeight="1" x14ac:dyDescent="0.25">
      <c r="C1565" s="12"/>
      <c r="E1565" s="141"/>
      <c r="F1565" s="141"/>
      <c r="P1565" s="156"/>
      <c r="R1565" s="174"/>
      <c r="S1565" s="174"/>
      <c r="W1565" s="175"/>
      <c r="X1565" s="173"/>
      <c r="AC1565" s="156">
        <v>836</v>
      </c>
      <c r="AD1565" s="150">
        <f t="shared" si="261"/>
        <v>-0.65600000000000014</v>
      </c>
      <c r="AE1565" s="174">
        <f t="shared" si="262"/>
        <v>0.32170942965819821</v>
      </c>
      <c r="AF1565" s="174">
        <f t="shared" si="263"/>
        <v>0.25591206210982798</v>
      </c>
      <c r="AG1565" s="150" t="str">
        <f t="shared" si="268"/>
        <v/>
      </c>
      <c r="AH1565" s="150">
        <f t="shared" si="269"/>
        <v>0.32170942965819821</v>
      </c>
      <c r="AI1565" s="150" t="str">
        <f t="shared" si="264"/>
        <v/>
      </c>
      <c r="AJ1565" s="173">
        <f t="shared" si="265"/>
        <v>0</v>
      </c>
      <c r="AK1565" s="173" t="str">
        <f t="shared" si="266"/>
        <v/>
      </c>
      <c r="AL1565" s="173" t="str">
        <f t="shared" si="267"/>
        <v/>
      </c>
      <c r="AM1565" s="173"/>
      <c r="AN1565" s="173"/>
      <c r="AO1565" s="173"/>
      <c r="AP1565" s="173"/>
      <c r="AQ1565" s="173"/>
      <c r="AR1565" s="173"/>
      <c r="AS1565" s="173"/>
      <c r="AT1565" s="153"/>
      <c r="AU1565" s="154"/>
      <c r="AV1565" s="153"/>
      <c r="AW1565" s="177"/>
      <c r="AX1565" s="178"/>
      <c r="AY1565" s="179"/>
      <c r="AZ1565" s="179"/>
      <c r="BA1565" s="180"/>
      <c r="BB1565" s="180"/>
      <c r="BC1565" s="155"/>
      <c r="BE1565" s="156">
        <v>813</v>
      </c>
      <c r="BF1565" s="181">
        <f t="shared" si="257"/>
        <v>5.1968000000000831</v>
      </c>
      <c r="BG1565" s="182">
        <f t="shared" si="258"/>
        <v>0.63596065514860489</v>
      </c>
      <c r="BH1565" s="183">
        <f t="shared" si="259"/>
        <v>7.7954540981017839E-4</v>
      </c>
      <c r="BI1565" s="184" t="str">
        <f t="shared" si="260"/>
        <v/>
      </c>
      <c r="BJ1565" s="184" t="str">
        <f t="shared" si="256"/>
        <v/>
      </c>
    </row>
    <row r="1566" spans="3:62" ht="20.100000000000001" customHeight="1" x14ac:dyDescent="0.25">
      <c r="C1566" s="12"/>
      <c r="E1566" s="141"/>
      <c r="F1566" s="141"/>
      <c r="P1566" s="156"/>
      <c r="R1566" s="174"/>
      <c r="S1566" s="174"/>
      <c r="W1566" s="175"/>
      <c r="X1566" s="173"/>
      <c r="AC1566" s="156">
        <v>837</v>
      </c>
      <c r="AD1566" s="150">
        <f t="shared" si="261"/>
        <v>-0.65200000000000014</v>
      </c>
      <c r="AE1566" s="174">
        <f t="shared" si="262"/>
        <v>0.32255212328887495</v>
      </c>
      <c r="AF1566" s="174">
        <f t="shared" si="263"/>
        <v>0.25720058619892433</v>
      </c>
      <c r="AG1566" s="150" t="str">
        <f t="shared" si="268"/>
        <v/>
      </c>
      <c r="AH1566" s="150">
        <f t="shared" si="269"/>
        <v>0.32255212328887495</v>
      </c>
      <c r="AI1566" s="150" t="str">
        <f t="shared" si="264"/>
        <v/>
      </c>
      <c r="AJ1566" s="173">
        <f t="shared" si="265"/>
        <v>0</v>
      </c>
      <c r="AK1566" s="173" t="str">
        <f t="shared" si="266"/>
        <v/>
      </c>
      <c r="AL1566" s="173" t="str">
        <f t="shared" si="267"/>
        <v/>
      </c>
      <c r="AM1566" s="173"/>
      <c r="AN1566" s="173"/>
      <c r="AO1566" s="173"/>
      <c r="AP1566" s="173"/>
      <c r="AQ1566" s="173"/>
      <c r="AR1566" s="173"/>
      <c r="AS1566" s="173"/>
      <c r="AT1566" s="153"/>
      <c r="AU1566" s="154"/>
      <c r="AV1566" s="153"/>
      <c r="AW1566" s="177"/>
      <c r="AX1566" s="178"/>
      <c r="AY1566" s="179"/>
      <c r="AZ1566" s="179"/>
      <c r="BA1566" s="180"/>
      <c r="BB1566" s="180"/>
      <c r="BC1566" s="155"/>
      <c r="BE1566" s="156">
        <v>814</v>
      </c>
      <c r="BF1566" s="181">
        <f t="shared" si="257"/>
        <v>5.2032000000000833</v>
      </c>
      <c r="BG1566" s="182">
        <f t="shared" si="258"/>
        <v>0.63518110973879471</v>
      </c>
      <c r="BH1566" s="183">
        <f t="shared" si="259"/>
        <v>7.7944799732754255E-4</v>
      </c>
      <c r="BI1566" s="184" t="str">
        <f t="shared" si="260"/>
        <v/>
      </c>
      <c r="BJ1566" s="184" t="str">
        <f t="shared" si="256"/>
        <v/>
      </c>
    </row>
    <row r="1567" spans="3:62" ht="20.100000000000001" customHeight="1" x14ac:dyDescent="0.25">
      <c r="C1567" s="12"/>
      <c r="E1567" s="141"/>
      <c r="F1567" s="141"/>
      <c r="P1567" s="156"/>
      <c r="R1567" s="174"/>
      <c r="S1567" s="174"/>
      <c r="W1567" s="175"/>
      <c r="X1567" s="173"/>
      <c r="AC1567" s="156">
        <v>838</v>
      </c>
      <c r="AD1567" s="150">
        <f t="shared" si="261"/>
        <v>-0.64800000000000013</v>
      </c>
      <c r="AE1567" s="174">
        <f t="shared" si="262"/>
        <v>0.32339184998107989</v>
      </c>
      <c r="AF1567" s="174">
        <f t="shared" si="263"/>
        <v>0.25849247514021867</v>
      </c>
      <c r="AG1567" s="150" t="str">
        <f t="shared" si="268"/>
        <v/>
      </c>
      <c r="AH1567" s="150">
        <f t="shared" si="269"/>
        <v>0.32339184998107989</v>
      </c>
      <c r="AI1567" s="150" t="str">
        <f t="shared" si="264"/>
        <v/>
      </c>
      <c r="AJ1567" s="173">
        <f t="shared" si="265"/>
        <v>0</v>
      </c>
      <c r="AK1567" s="173" t="str">
        <f t="shared" si="266"/>
        <v/>
      </c>
      <c r="AL1567" s="173" t="str">
        <f t="shared" si="267"/>
        <v/>
      </c>
      <c r="AM1567" s="173"/>
      <c r="AN1567" s="173"/>
      <c r="AO1567" s="173"/>
      <c r="AP1567" s="173"/>
      <c r="AQ1567" s="173"/>
      <c r="AR1567" s="173"/>
      <c r="AS1567" s="173"/>
      <c r="AT1567" s="153"/>
      <c r="AU1567" s="154"/>
      <c r="AV1567" s="153"/>
      <c r="AW1567" s="177"/>
      <c r="AX1567" s="178"/>
      <c r="AY1567" s="179"/>
      <c r="AZ1567" s="179"/>
      <c r="BA1567" s="180"/>
      <c r="BB1567" s="180"/>
      <c r="BC1567" s="155"/>
      <c r="BE1567" s="156">
        <v>815</v>
      </c>
      <c r="BF1567" s="181">
        <f t="shared" si="257"/>
        <v>5.2096000000000835</v>
      </c>
      <c r="BG1567" s="182">
        <f t="shared" si="258"/>
        <v>0.63440166174146717</v>
      </c>
      <c r="BH1567" s="183">
        <f t="shared" si="259"/>
        <v>7.7934765288500962E-4</v>
      </c>
      <c r="BI1567" s="184" t="str">
        <f t="shared" si="260"/>
        <v/>
      </c>
      <c r="BJ1567" s="184" t="str">
        <f t="shared" si="256"/>
        <v/>
      </c>
    </row>
    <row r="1568" spans="3:62" ht="20.100000000000001" customHeight="1" x14ac:dyDescent="0.25">
      <c r="C1568" s="12"/>
      <c r="E1568" s="141"/>
      <c r="F1568" s="141"/>
      <c r="P1568" s="156"/>
      <c r="R1568" s="174"/>
      <c r="S1568" s="174"/>
      <c r="W1568" s="175"/>
      <c r="X1568" s="173"/>
      <c r="AC1568" s="156">
        <v>839</v>
      </c>
      <c r="AD1568" s="150">
        <f t="shared" si="261"/>
        <v>-0.64400000000000013</v>
      </c>
      <c r="AE1568" s="174">
        <f t="shared" si="262"/>
        <v>0.32422857510471909</v>
      </c>
      <c r="AF1568" s="174">
        <f t="shared" si="263"/>
        <v>0.25978771699667913</v>
      </c>
      <c r="AG1568" s="150" t="str">
        <f t="shared" si="268"/>
        <v/>
      </c>
      <c r="AH1568" s="150">
        <f t="shared" si="269"/>
        <v>0.32422857510471909</v>
      </c>
      <c r="AI1568" s="150" t="str">
        <f t="shared" si="264"/>
        <v/>
      </c>
      <c r="AJ1568" s="173">
        <f t="shared" si="265"/>
        <v>0</v>
      </c>
      <c r="AK1568" s="173" t="str">
        <f t="shared" si="266"/>
        <v/>
      </c>
      <c r="AL1568" s="173" t="str">
        <f t="shared" si="267"/>
        <v/>
      </c>
      <c r="AM1568" s="173"/>
      <c r="AN1568" s="173"/>
      <c r="AO1568" s="173"/>
      <c r="AP1568" s="173"/>
      <c r="AQ1568" s="173"/>
      <c r="AR1568" s="173"/>
      <c r="AS1568" s="173"/>
      <c r="AT1568" s="153"/>
      <c r="AU1568" s="154"/>
      <c r="AV1568" s="153"/>
      <c r="AW1568" s="177"/>
      <c r="AX1568" s="178"/>
      <c r="AY1568" s="179"/>
      <c r="AZ1568" s="179"/>
      <c r="BA1568" s="180"/>
      <c r="BB1568" s="180"/>
      <c r="BC1568" s="155"/>
      <c r="BE1568" s="156">
        <v>816</v>
      </c>
      <c r="BF1568" s="181">
        <f t="shared" si="257"/>
        <v>5.2160000000000837</v>
      </c>
      <c r="BG1568" s="182">
        <f t="shared" si="258"/>
        <v>0.63362231408858216</v>
      </c>
      <c r="BH1568" s="183">
        <f t="shared" si="259"/>
        <v>7.7924438484200387E-4</v>
      </c>
      <c r="BI1568" s="184" t="str">
        <f t="shared" si="260"/>
        <v/>
      </c>
      <c r="BJ1568" s="184" t="str">
        <f t="shared" si="256"/>
        <v/>
      </c>
    </row>
    <row r="1569" spans="3:62" ht="20.100000000000001" customHeight="1" x14ac:dyDescent="0.25">
      <c r="C1569" s="12"/>
      <c r="E1569" s="141"/>
      <c r="F1569" s="141"/>
      <c r="P1569" s="156"/>
      <c r="R1569" s="174"/>
      <c r="S1569" s="174"/>
      <c r="W1569" s="175"/>
      <c r="X1569" s="173"/>
      <c r="AC1569" s="156">
        <v>840</v>
      </c>
      <c r="AD1569" s="150">
        <f t="shared" si="261"/>
        <v>-0.64000000000000012</v>
      </c>
      <c r="AE1569" s="174">
        <f t="shared" si="262"/>
        <v>0.32506226408408212</v>
      </c>
      <c r="AF1569" s="174">
        <f t="shared" si="263"/>
        <v>0.26108629969286151</v>
      </c>
      <c r="AG1569" s="150" t="str">
        <f t="shared" si="268"/>
        <v/>
      </c>
      <c r="AH1569" s="150">
        <f t="shared" si="269"/>
        <v>0.32506226408408212</v>
      </c>
      <c r="AI1569" s="150" t="str">
        <f t="shared" si="264"/>
        <v/>
      </c>
      <c r="AJ1569" s="173">
        <f t="shared" si="265"/>
        <v>0</v>
      </c>
      <c r="AK1569" s="173" t="str">
        <f t="shared" si="266"/>
        <v/>
      </c>
      <c r="AL1569" s="173" t="str">
        <f t="shared" si="267"/>
        <v/>
      </c>
      <c r="AM1569" s="173"/>
      <c r="AN1569" s="173"/>
      <c r="AO1569" s="173"/>
      <c r="AP1569" s="173"/>
      <c r="AQ1569" s="173"/>
      <c r="AR1569" s="173"/>
      <c r="AS1569" s="173"/>
      <c r="AT1569" s="153"/>
      <c r="AU1569" s="154"/>
      <c r="AV1569" s="153"/>
      <c r="AW1569" s="177"/>
      <c r="AX1569" s="178"/>
      <c r="AY1569" s="179"/>
      <c r="AZ1569" s="179"/>
      <c r="BA1569" s="180"/>
      <c r="BB1569" s="180"/>
      <c r="BC1569" s="155"/>
      <c r="BE1569" s="156">
        <v>817</v>
      </c>
      <c r="BF1569" s="181">
        <f t="shared" si="257"/>
        <v>5.2224000000000839</v>
      </c>
      <c r="BG1569" s="182">
        <f t="shared" si="258"/>
        <v>0.63284306970374016</v>
      </c>
      <c r="BH1569" s="183">
        <f t="shared" si="259"/>
        <v>7.7913820156205738E-4</v>
      </c>
      <c r="BI1569" s="184" t="str">
        <f t="shared" si="260"/>
        <v/>
      </c>
      <c r="BJ1569" s="184" t="str">
        <f t="shared" si="256"/>
        <v/>
      </c>
    </row>
    <row r="1570" spans="3:62" ht="20.100000000000001" customHeight="1" x14ac:dyDescent="0.25">
      <c r="C1570" s="12"/>
      <c r="E1570" s="141"/>
      <c r="F1570" s="141"/>
      <c r="P1570" s="156"/>
      <c r="R1570" s="174"/>
      <c r="S1570" s="174"/>
      <c r="W1570" s="175"/>
      <c r="X1570" s="173"/>
      <c r="AC1570" s="156">
        <v>841</v>
      </c>
      <c r="AD1570" s="150">
        <f t="shared" si="261"/>
        <v>-0.63600000000000012</v>
      </c>
      <c r="AE1570" s="174">
        <f t="shared" si="262"/>
        <v>0.32589288240019854</v>
      </c>
      <c r="AF1570" s="174">
        <f t="shared" si="263"/>
        <v>0.26238821101513154</v>
      </c>
      <c r="AG1570" s="150" t="str">
        <f t="shared" si="268"/>
        <v/>
      </c>
      <c r="AH1570" s="150">
        <f t="shared" si="269"/>
        <v>0.32589288240019854</v>
      </c>
      <c r="AI1570" s="150" t="str">
        <f t="shared" si="264"/>
        <v/>
      </c>
      <c r="AJ1570" s="173">
        <f t="shared" si="265"/>
        <v>0</v>
      </c>
      <c r="AK1570" s="173" t="str">
        <f t="shared" si="266"/>
        <v/>
      </c>
      <c r="AL1570" s="173" t="str">
        <f t="shared" si="267"/>
        <v/>
      </c>
      <c r="AM1570" s="173"/>
      <c r="AN1570" s="173"/>
      <c r="AO1570" s="173"/>
      <c r="AP1570" s="173"/>
      <c r="AQ1570" s="173"/>
      <c r="AR1570" s="173"/>
      <c r="AS1570" s="173"/>
      <c r="AT1570" s="153"/>
      <c r="AU1570" s="154"/>
      <c r="AV1570" s="153"/>
      <c r="AW1570" s="177"/>
      <c r="AX1570" s="178"/>
      <c r="AY1570" s="179"/>
      <c r="AZ1570" s="179"/>
      <c r="BA1570" s="180"/>
      <c r="BB1570" s="180"/>
      <c r="BC1570" s="155"/>
      <c r="BE1570" s="156">
        <v>818</v>
      </c>
      <c r="BF1570" s="181">
        <f t="shared" si="257"/>
        <v>5.228800000000084</v>
      </c>
      <c r="BG1570" s="182">
        <f t="shared" si="258"/>
        <v>0.6320639315021781</v>
      </c>
      <c r="BH1570" s="183">
        <f t="shared" si="259"/>
        <v>7.7902911140759201E-4</v>
      </c>
      <c r="BI1570" s="184" t="str">
        <f t="shared" si="260"/>
        <v/>
      </c>
      <c r="BJ1570" s="184" t="str">
        <f t="shared" si="256"/>
        <v/>
      </c>
    </row>
    <row r="1571" spans="3:62" ht="20.100000000000001" customHeight="1" x14ac:dyDescent="0.25">
      <c r="C1571" s="12"/>
      <c r="E1571" s="141"/>
      <c r="F1571" s="141"/>
      <c r="P1571" s="156"/>
      <c r="R1571" s="174"/>
      <c r="S1571" s="174"/>
      <c r="W1571" s="175"/>
      <c r="X1571" s="173"/>
      <c r="AC1571" s="156">
        <v>842</v>
      </c>
      <c r="AD1571" s="150">
        <f t="shared" si="261"/>
        <v>-0.63200000000000012</v>
      </c>
      <c r="AE1571" s="174">
        <f t="shared" si="262"/>
        <v>0.32672039559319566</v>
      </c>
      <c r="AF1571" s="174">
        <f t="shared" si="263"/>
        <v>0.2636934386118962</v>
      </c>
      <c r="AG1571" s="150" t="str">
        <f t="shared" si="268"/>
        <v/>
      </c>
      <c r="AH1571" s="150">
        <f t="shared" si="269"/>
        <v>0.32672039559319566</v>
      </c>
      <c r="AI1571" s="150" t="str">
        <f t="shared" si="264"/>
        <v/>
      </c>
      <c r="AJ1571" s="173">
        <f t="shared" si="265"/>
        <v>0</v>
      </c>
      <c r="AK1571" s="173" t="str">
        <f t="shared" si="266"/>
        <v/>
      </c>
      <c r="AL1571" s="173" t="str">
        <f t="shared" si="267"/>
        <v/>
      </c>
      <c r="AM1571" s="173"/>
      <c r="AN1571" s="173"/>
      <c r="AO1571" s="173"/>
      <c r="AP1571" s="173"/>
      <c r="AQ1571" s="173"/>
      <c r="AR1571" s="173"/>
      <c r="AS1571" s="173"/>
      <c r="AT1571" s="153"/>
      <c r="AU1571" s="154"/>
      <c r="AV1571" s="153"/>
      <c r="AW1571" s="177"/>
      <c r="AX1571" s="178"/>
      <c r="AY1571" s="179"/>
      <c r="AZ1571" s="179"/>
      <c r="BA1571" s="180"/>
      <c r="BB1571" s="180"/>
      <c r="BC1571" s="155"/>
      <c r="BE1571" s="156">
        <v>819</v>
      </c>
      <c r="BF1571" s="181">
        <f t="shared" si="257"/>
        <v>5.2352000000000842</v>
      </c>
      <c r="BG1571" s="182">
        <f t="shared" si="258"/>
        <v>0.63128490239077051</v>
      </c>
      <c r="BH1571" s="183">
        <f t="shared" si="259"/>
        <v>7.7891712274646974E-4</v>
      </c>
      <c r="BI1571" s="184" t="str">
        <f t="shared" si="260"/>
        <v/>
      </c>
      <c r="BJ1571" s="184" t="str">
        <f t="shared" si="256"/>
        <v/>
      </c>
    </row>
    <row r="1572" spans="3:62" ht="20.100000000000001" customHeight="1" x14ac:dyDescent="0.25">
      <c r="C1572" s="12"/>
      <c r="E1572" s="141"/>
      <c r="F1572" s="141"/>
      <c r="P1572" s="156"/>
      <c r="R1572" s="174"/>
      <c r="S1572" s="174"/>
      <c r="W1572" s="175"/>
      <c r="X1572" s="173"/>
      <c r="AC1572" s="156">
        <v>843</v>
      </c>
      <c r="AD1572" s="150">
        <f t="shared" si="261"/>
        <v>-0.62800000000000011</v>
      </c>
      <c r="AE1572" s="174">
        <f t="shared" si="262"/>
        <v>0.32754476926465803</v>
      </c>
      <c r="AF1572" s="174">
        <f t="shared" si="263"/>
        <v>0.26500196999384551</v>
      </c>
      <c r="AG1572" s="150" t="str">
        <f t="shared" si="268"/>
        <v/>
      </c>
      <c r="AH1572" s="150">
        <f t="shared" si="269"/>
        <v>0.32754476926465803</v>
      </c>
      <c r="AI1572" s="150" t="str">
        <f t="shared" si="264"/>
        <v/>
      </c>
      <c r="AJ1572" s="173">
        <f t="shared" si="265"/>
        <v>0</v>
      </c>
      <c r="AK1572" s="173" t="str">
        <f t="shared" si="266"/>
        <v/>
      </c>
      <c r="AL1572" s="173" t="str">
        <f t="shared" si="267"/>
        <v/>
      </c>
      <c r="AM1572" s="173"/>
      <c r="AN1572" s="173"/>
      <c r="AO1572" s="173"/>
      <c r="AP1572" s="173"/>
      <c r="AQ1572" s="173"/>
      <c r="AR1572" s="173"/>
      <c r="AS1572" s="173"/>
      <c r="AT1572" s="153"/>
      <c r="AU1572" s="154"/>
      <c r="AV1572" s="153"/>
      <c r="AW1572" s="177"/>
      <c r="AX1572" s="178"/>
      <c r="AY1572" s="179"/>
      <c r="AZ1572" s="179"/>
      <c r="BA1572" s="180"/>
      <c r="BB1572" s="180"/>
      <c r="BC1572" s="155"/>
      <c r="BE1572" s="156">
        <v>820</v>
      </c>
      <c r="BF1572" s="181">
        <f t="shared" si="257"/>
        <v>5.2416000000000844</v>
      </c>
      <c r="BG1572" s="182">
        <f t="shared" si="258"/>
        <v>0.63050598526802404</v>
      </c>
      <c r="BH1572" s="183">
        <f t="shared" si="259"/>
        <v>7.7880224394710762E-4</v>
      </c>
      <c r="BI1572" s="184" t="str">
        <f t="shared" si="260"/>
        <v/>
      </c>
      <c r="BJ1572" s="184" t="str">
        <f t="shared" si="256"/>
        <v/>
      </c>
    </row>
    <row r="1573" spans="3:62" ht="20.100000000000001" customHeight="1" x14ac:dyDescent="0.25">
      <c r="C1573" s="12"/>
      <c r="E1573" s="141"/>
      <c r="F1573" s="141"/>
      <c r="P1573" s="156"/>
      <c r="R1573" s="174"/>
      <c r="S1573" s="174"/>
      <c r="W1573" s="175"/>
      <c r="X1573" s="173"/>
      <c r="AC1573" s="156">
        <v>844</v>
      </c>
      <c r="AD1573" s="150">
        <f t="shared" si="261"/>
        <v>-0.62400000000000011</v>
      </c>
      <c r="AE1573" s="174">
        <f t="shared" si="262"/>
        <v>0.32836596907998755</v>
      </c>
      <c r="AF1573" s="174">
        <f t="shared" si="263"/>
        <v>0.2663137925342024</v>
      </c>
      <c r="AG1573" s="150" t="str">
        <f t="shared" si="268"/>
        <v/>
      </c>
      <c r="AH1573" s="150">
        <f t="shared" si="269"/>
        <v>0.32836596907998755</v>
      </c>
      <c r="AI1573" s="150" t="str">
        <f t="shared" si="264"/>
        <v/>
      </c>
      <c r="AJ1573" s="173">
        <f t="shared" si="265"/>
        <v>0</v>
      </c>
      <c r="AK1573" s="173" t="str">
        <f t="shared" si="266"/>
        <v/>
      </c>
      <c r="AL1573" s="173" t="str">
        <f t="shared" si="267"/>
        <v/>
      </c>
      <c r="AM1573" s="173"/>
      <c r="AN1573" s="173"/>
      <c r="AO1573" s="173"/>
      <c r="AP1573" s="173"/>
      <c r="AQ1573" s="173"/>
      <c r="AR1573" s="173"/>
      <c r="AS1573" s="173"/>
      <c r="AT1573" s="153"/>
      <c r="AU1573" s="154"/>
      <c r="AV1573" s="153"/>
      <c r="AW1573" s="177"/>
      <c r="AX1573" s="178"/>
      <c r="AY1573" s="179"/>
      <c r="AZ1573" s="179"/>
      <c r="BA1573" s="180"/>
      <c r="BB1573" s="180"/>
      <c r="BC1573" s="155"/>
      <c r="BE1573" s="156">
        <v>821</v>
      </c>
      <c r="BF1573" s="181">
        <f t="shared" si="257"/>
        <v>5.2480000000000846</v>
      </c>
      <c r="BG1573" s="182">
        <f t="shared" si="258"/>
        <v>0.62972718302407693</v>
      </c>
      <c r="BH1573" s="183">
        <f t="shared" si="259"/>
        <v>7.7868448338092033E-4</v>
      </c>
      <c r="BI1573" s="184" t="str">
        <f t="shared" si="260"/>
        <v/>
      </c>
      <c r="BJ1573" s="184" t="str">
        <f t="shared" si="256"/>
        <v/>
      </c>
    </row>
    <row r="1574" spans="3:62" ht="20.100000000000001" customHeight="1" x14ac:dyDescent="0.25">
      <c r="C1574" s="12"/>
      <c r="E1574" s="141"/>
      <c r="F1574" s="141"/>
      <c r="P1574" s="156"/>
      <c r="R1574" s="174"/>
      <c r="S1574" s="174"/>
      <c r="W1574" s="175"/>
      <c r="X1574" s="173"/>
      <c r="AC1574" s="156">
        <v>845</v>
      </c>
      <c r="AD1574" s="150">
        <f t="shared" si="261"/>
        <v>-0.62000000000000011</v>
      </c>
      <c r="AE1574" s="174">
        <f t="shared" si="262"/>
        <v>0.32918396077076478</v>
      </c>
      <c r="AF1574" s="174">
        <f t="shared" si="263"/>
        <v>0.267628893468983</v>
      </c>
      <c r="AG1574" s="150" t="str">
        <f t="shared" si="268"/>
        <v/>
      </c>
      <c r="AH1574" s="150">
        <f t="shared" si="269"/>
        <v>0.32918396077076478</v>
      </c>
      <c r="AI1574" s="150" t="str">
        <f t="shared" si="264"/>
        <v/>
      </c>
      <c r="AJ1574" s="173">
        <f t="shared" si="265"/>
        <v>0</v>
      </c>
      <c r="AK1574" s="173" t="str">
        <f t="shared" si="266"/>
        <v/>
      </c>
      <c r="AL1574" s="173" t="str">
        <f t="shared" si="267"/>
        <v/>
      </c>
      <c r="AM1574" s="173"/>
      <c r="AN1574" s="173"/>
      <c r="AO1574" s="173"/>
      <c r="AP1574" s="173"/>
      <c r="AQ1574" s="173"/>
      <c r="AR1574" s="173"/>
      <c r="AS1574" s="173"/>
      <c r="AT1574" s="153"/>
      <c r="AU1574" s="154"/>
      <c r="AV1574" s="153"/>
      <c r="AW1574" s="177"/>
      <c r="AX1574" s="178"/>
      <c r="AY1574" s="179"/>
      <c r="AZ1574" s="179"/>
      <c r="BA1574" s="180"/>
      <c r="BB1574" s="180"/>
      <c r="BC1574" s="155"/>
      <c r="BE1574" s="156">
        <v>822</v>
      </c>
      <c r="BF1574" s="181">
        <f t="shared" si="257"/>
        <v>5.2544000000000848</v>
      </c>
      <c r="BG1574" s="182">
        <f t="shared" si="258"/>
        <v>0.62894849854069601</v>
      </c>
      <c r="BH1574" s="183">
        <f t="shared" si="259"/>
        <v>7.7856384942009971E-4</v>
      </c>
      <c r="BI1574" s="184" t="str">
        <f t="shared" si="260"/>
        <v/>
      </c>
      <c r="BJ1574" s="184" t="str">
        <f t="shared" si="256"/>
        <v/>
      </c>
    </row>
    <row r="1575" spans="3:62" ht="20.100000000000001" customHeight="1" x14ac:dyDescent="0.25">
      <c r="C1575" s="12"/>
      <c r="E1575" s="141"/>
      <c r="F1575" s="141"/>
      <c r="P1575" s="156"/>
      <c r="R1575" s="174"/>
      <c r="S1575" s="174"/>
      <c r="W1575" s="175"/>
      <c r="X1575" s="173"/>
      <c r="AC1575" s="156">
        <v>846</v>
      </c>
      <c r="AD1575" s="150">
        <f t="shared" si="261"/>
        <v>-0.6160000000000001</v>
      </c>
      <c r="AE1575" s="174">
        <f t="shared" si="262"/>
        <v>0.32999871013711052</v>
      </c>
      <c r="AF1575" s="174">
        <f t="shared" si="263"/>
        <v>0.26894725989726609</v>
      </c>
      <c r="AG1575" s="150" t="str">
        <f t="shared" si="268"/>
        <v/>
      </c>
      <c r="AH1575" s="150">
        <f t="shared" si="269"/>
        <v>0.32999871013711052</v>
      </c>
      <c r="AI1575" s="150" t="str">
        <f t="shared" si="264"/>
        <v/>
      </c>
      <c r="AJ1575" s="173">
        <f t="shared" si="265"/>
        <v>0</v>
      </c>
      <c r="AK1575" s="173" t="str">
        <f t="shared" si="266"/>
        <v/>
      </c>
      <c r="AL1575" s="173" t="str">
        <f t="shared" si="267"/>
        <v/>
      </c>
      <c r="AM1575" s="173"/>
      <c r="AN1575" s="173"/>
      <c r="AO1575" s="173"/>
      <c r="AP1575" s="173"/>
      <c r="AQ1575" s="173"/>
      <c r="AR1575" s="173"/>
      <c r="AS1575" s="173"/>
      <c r="AT1575" s="153"/>
      <c r="AU1575" s="154"/>
      <c r="AV1575" s="153"/>
      <c r="AW1575" s="177"/>
      <c r="AX1575" s="178"/>
      <c r="AY1575" s="179"/>
      <c r="AZ1575" s="179"/>
      <c r="BA1575" s="180"/>
      <c r="BB1575" s="180"/>
      <c r="BC1575" s="155"/>
      <c r="BE1575" s="156">
        <v>823</v>
      </c>
      <c r="BF1575" s="181">
        <f t="shared" si="257"/>
        <v>5.260800000000085</v>
      </c>
      <c r="BG1575" s="182">
        <f t="shared" si="258"/>
        <v>0.62816993469127591</v>
      </c>
      <c r="BH1575" s="183">
        <f t="shared" si="259"/>
        <v>7.7844035043894699E-4</v>
      </c>
      <c r="BI1575" s="184" t="str">
        <f t="shared" si="260"/>
        <v/>
      </c>
      <c r="BJ1575" s="184" t="str">
        <f t="shared" si="256"/>
        <v/>
      </c>
    </row>
    <row r="1576" spans="3:62" ht="20.100000000000001" customHeight="1" x14ac:dyDescent="0.25">
      <c r="C1576" s="12"/>
      <c r="E1576" s="141"/>
      <c r="F1576" s="141"/>
      <c r="P1576" s="156"/>
      <c r="R1576" s="174"/>
      <c r="S1576" s="174"/>
      <c r="W1576" s="175"/>
      <c r="X1576" s="173"/>
      <c r="AC1576" s="156">
        <v>847</v>
      </c>
      <c r="AD1576" s="150">
        <f t="shared" si="261"/>
        <v>-0.6120000000000001</v>
      </c>
      <c r="AE1576" s="174">
        <f t="shared" si="262"/>
        <v>0.33081018305004833</v>
      </c>
      <c r="AF1576" s="174">
        <f t="shared" si="263"/>
        <v>0.2702688787814721</v>
      </c>
      <c r="AG1576" s="150" t="str">
        <f t="shared" si="268"/>
        <v/>
      </c>
      <c r="AH1576" s="150">
        <f t="shared" si="269"/>
        <v>0.33081018305004833</v>
      </c>
      <c r="AI1576" s="150" t="str">
        <f t="shared" si="264"/>
        <v/>
      </c>
      <c r="AJ1576" s="173">
        <f t="shared" si="265"/>
        <v>0</v>
      </c>
      <c r="AK1576" s="173" t="str">
        <f t="shared" si="266"/>
        <v/>
      </c>
      <c r="AL1576" s="173" t="str">
        <f t="shared" si="267"/>
        <v/>
      </c>
      <c r="AM1576" s="173"/>
      <c r="AN1576" s="173"/>
      <c r="AO1576" s="173"/>
      <c r="AP1576" s="173"/>
      <c r="AQ1576" s="173"/>
      <c r="AR1576" s="173"/>
      <c r="AS1576" s="173"/>
      <c r="AT1576" s="153"/>
      <c r="AU1576" s="154"/>
      <c r="AV1576" s="153"/>
      <c r="AW1576" s="177"/>
      <c r="AX1576" s="178"/>
      <c r="AY1576" s="179"/>
      <c r="AZ1576" s="179"/>
      <c r="BA1576" s="180"/>
      <c r="BB1576" s="180"/>
      <c r="BC1576" s="155"/>
      <c r="BE1576" s="156">
        <v>824</v>
      </c>
      <c r="BF1576" s="181">
        <f t="shared" si="257"/>
        <v>5.2672000000000851</v>
      </c>
      <c r="BG1576" s="182">
        <f t="shared" si="258"/>
        <v>0.62739149434083696</v>
      </c>
      <c r="BH1576" s="183">
        <f t="shared" si="259"/>
        <v>7.78313994814539E-4</v>
      </c>
      <c r="BI1576" s="184" t="str">
        <f t="shared" si="260"/>
        <v/>
      </c>
      <c r="BJ1576" s="184" t="str">
        <f t="shared" si="256"/>
        <v/>
      </c>
    </row>
    <row r="1577" spans="3:62" ht="20.100000000000001" customHeight="1" x14ac:dyDescent="0.25">
      <c r="C1577" s="12"/>
      <c r="E1577" s="141"/>
      <c r="F1577" s="141"/>
      <c r="P1577" s="156"/>
      <c r="R1577" s="174"/>
      <c r="S1577" s="174"/>
      <c r="W1577" s="175"/>
      <c r="X1577" s="173"/>
      <c r="AC1577" s="156">
        <v>848</v>
      </c>
      <c r="AD1577" s="150">
        <f t="shared" si="261"/>
        <v>-0.6080000000000001</v>
      </c>
      <c r="AE1577" s="174">
        <f t="shared" si="262"/>
        <v>0.33161834545386687</v>
      </c>
      <c r="AF1577" s="174">
        <f t="shared" si="263"/>
        <v>0.27159373694765093</v>
      </c>
      <c r="AG1577" s="150" t="str">
        <f t="shared" si="268"/>
        <v/>
      </c>
      <c r="AH1577" s="150">
        <f t="shared" si="269"/>
        <v>0.33161834545386687</v>
      </c>
      <c r="AI1577" s="150" t="str">
        <f t="shared" si="264"/>
        <v/>
      </c>
      <c r="AJ1577" s="173">
        <f t="shared" si="265"/>
        <v>0</v>
      </c>
      <c r="AK1577" s="173" t="str">
        <f t="shared" si="266"/>
        <v/>
      </c>
      <c r="AL1577" s="173" t="str">
        <f t="shared" si="267"/>
        <v/>
      </c>
      <c r="AM1577" s="173"/>
      <c r="AN1577" s="173"/>
      <c r="AO1577" s="173"/>
      <c r="AP1577" s="173"/>
      <c r="AQ1577" s="173"/>
      <c r="AR1577" s="173"/>
      <c r="AS1577" s="173"/>
      <c r="AT1577" s="153"/>
      <c r="AU1577" s="154"/>
      <c r="AV1577" s="153"/>
      <c r="AW1577" s="177"/>
      <c r="AX1577" s="178"/>
      <c r="AY1577" s="179"/>
      <c r="AZ1577" s="179"/>
      <c r="BA1577" s="180"/>
      <c r="BB1577" s="180"/>
      <c r="BC1577" s="155"/>
      <c r="BE1577" s="156">
        <v>825</v>
      </c>
      <c r="BF1577" s="181">
        <f t="shared" si="257"/>
        <v>5.2736000000000853</v>
      </c>
      <c r="BG1577" s="182">
        <f t="shared" si="258"/>
        <v>0.62661318034602242</v>
      </c>
      <c r="BH1577" s="183">
        <f t="shared" si="259"/>
        <v>7.781847909227313E-4</v>
      </c>
      <c r="BI1577" s="184" t="str">
        <f t="shared" si="260"/>
        <v/>
      </c>
      <c r="BJ1577" s="184" t="str">
        <f t="shared" si="256"/>
        <v/>
      </c>
    </row>
    <row r="1578" spans="3:62" ht="20.100000000000001" customHeight="1" x14ac:dyDescent="0.25">
      <c r="C1578" s="12"/>
      <c r="E1578" s="141"/>
      <c r="F1578" s="141"/>
      <c r="P1578" s="156"/>
      <c r="R1578" s="174"/>
      <c r="S1578" s="174"/>
      <c r="W1578" s="175"/>
      <c r="X1578" s="173"/>
      <c r="AC1578" s="156">
        <v>849</v>
      </c>
      <c r="AD1578" s="150">
        <f t="shared" si="261"/>
        <v>-0.60400000000000009</v>
      </c>
      <c r="AE1578" s="174">
        <f t="shared" si="262"/>
        <v>0.3324231633684821</v>
      </c>
      <c r="AF1578" s="174">
        <f t="shared" si="263"/>
        <v>0.27292182108578056</v>
      </c>
      <c r="AG1578" s="150" t="str">
        <f t="shared" si="268"/>
        <v/>
      </c>
      <c r="AH1578" s="150">
        <f t="shared" si="269"/>
        <v>0.3324231633684821</v>
      </c>
      <c r="AI1578" s="150" t="str">
        <f t="shared" si="264"/>
        <v/>
      </c>
      <c r="AJ1578" s="173">
        <f t="shared" si="265"/>
        <v>0</v>
      </c>
      <c r="AK1578" s="173" t="str">
        <f t="shared" si="266"/>
        <v/>
      </c>
      <c r="AL1578" s="173" t="str">
        <f t="shared" si="267"/>
        <v/>
      </c>
      <c r="AM1578" s="173"/>
      <c r="AN1578" s="173"/>
      <c r="AO1578" s="173"/>
      <c r="AP1578" s="173"/>
      <c r="AQ1578" s="173"/>
      <c r="AR1578" s="173"/>
      <c r="AS1578" s="173"/>
      <c r="AT1578" s="153"/>
      <c r="AU1578" s="154"/>
      <c r="AV1578" s="153"/>
      <c r="AW1578" s="177"/>
      <c r="AX1578" s="178"/>
      <c r="AY1578" s="179"/>
      <c r="AZ1578" s="179"/>
      <c r="BA1578" s="180"/>
      <c r="BB1578" s="180"/>
      <c r="BC1578" s="155"/>
      <c r="BE1578" s="156">
        <v>826</v>
      </c>
      <c r="BF1578" s="181">
        <f t="shared" si="257"/>
        <v>5.2800000000000855</v>
      </c>
      <c r="BG1578" s="182">
        <f t="shared" si="258"/>
        <v>0.62583499555509969</v>
      </c>
      <c r="BH1578" s="183">
        <f t="shared" si="259"/>
        <v>7.780527471441534E-4</v>
      </c>
      <c r="BI1578" s="184" t="str">
        <f t="shared" si="260"/>
        <v/>
      </c>
      <c r="BJ1578" s="184" t="str">
        <f t="shared" si="256"/>
        <v/>
      </c>
    </row>
    <row r="1579" spans="3:62" ht="20.100000000000001" customHeight="1" x14ac:dyDescent="0.25">
      <c r="C1579" s="12"/>
      <c r="E1579" s="141"/>
      <c r="F1579" s="141"/>
      <c r="P1579" s="156"/>
      <c r="R1579" s="174"/>
      <c r="S1579" s="174"/>
      <c r="W1579" s="175"/>
      <c r="X1579" s="173"/>
      <c r="AC1579" s="156">
        <v>850</v>
      </c>
      <c r="AD1579" s="150">
        <f t="shared" si="261"/>
        <v>-0.60000000000000009</v>
      </c>
      <c r="AE1579" s="174">
        <f t="shared" si="262"/>
        <v>0.33322460289179967</v>
      </c>
      <c r="AF1579" s="174">
        <f t="shared" si="263"/>
        <v>0.27425311775007355</v>
      </c>
      <c r="AG1579" s="150" t="str">
        <f t="shared" si="268"/>
        <v/>
      </c>
      <c r="AH1579" s="150">
        <f t="shared" si="269"/>
        <v>0.33322460289179967</v>
      </c>
      <c r="AI1579" s="150" t="str">
        <f t="shared" si="264"/>
        <v/>
      </c>
      <c r="AJ1579" s="173">
        <f t="shared" si="265"/>
        <v>0</v>
      </c>
      <c r="AK1579" s="173" t="str">
        <f t="shared" si="266"/>
        <v/>
      </c>
      <c r="AL1579" s="173" t="str">
        <f t="shared" si="267"/>
        <v/>
      </c>
      <c r="AM1579" s="173"/>
      <c r="AN1579" s="173"/>
      <c r="AO1579" s="173"/>
      <c r="AP1579" s="173"/>
      <c r="AQ1579" s="173"/>
      <c r="AR1579" s="173"/>
      <c r="AS1579" s="173"/>
      <c r="AT1579" s="153"/>
      <c r="AU1579" s="154"/>
      <c r="AV1579" s="153"/>
      <c r="AW1579" s="177"/>
      <c r="AX1579" s="178"/>
      <c r="AY1579" s="179"/>
      <c r="AZ1579" s="179"/>
      <c r="BA1579" s="180"/>
      <c r="BB1579" s="180"/>
      <c r="BC1579" s="155"/>
      <c r="BE1579" s="156">
        <v>827</v>
      </c>
      <c r="BF1579" s="181">
        <f t="shared" si="257"/>
        <v>5.2864000000000857</v>
      </c>
      <c r="BG1579" s="182">
        <f t="shared" si="258"/>
        <v>0.62505694280795554</v>
      </c>
      <c r="BH1579" s="183">
        <f t="shared" si="259"/>
        <v>7.7791787185710337E-4</v>
      </c>
      <c r="BI1579" s="184" t="str">
        <f t="shared" si="260"/>
        <v/>
      </c>
      <c r="BJ1579" s="184" t="str">
        <f t="shared" si="256"/>
        <v/>
      </c>
    </row>
    <row r="1580" spans="3:62" ht="20.100000000000001" customHeight="1" x14ac:dyDescent="0.25">
      <c r="C1580" s="12"/>
      <c r="E1580" s="141"/>
      <c r="F1580" s="141"/>
      <c r="P1580" s="156"/>
      <c r="R1580" s="174"/>
      <c r="S1580" s="174"/>
      <c r="W1580" s="175"/>
      <c r="X1580" s="173"/>
      <c r="AC1580" s="156">
        <v>851</v>
      </c>
      <c r="AD1580" s="150">
        <f t="shared" si="261"/>
        <v>-0.59600000000000009</v>
      </c>
      <c r="AE1580" s="174">
        <f t="shared" si="262"/>
        <v>0.33402263020207623</v>
      </c>
      <c r="AF1580" s="174">
        <f t="shared" si="263"/>
        <v>0.27558761335929394</v>
      </c>
      <c r="AG1580" s="150" t="str">
        <f t="shared" si="268"/>
        <v/>
      </c>
      <c r="AH1580" s="150">
        <f t="shared" si="269"/>
        <v>0.33402263020207623</v>
      </c>
      <c r="AI1580" s="150" t="str">
        <f t="shared" si="264"/>
        <v/>
      </c>
      <c r="AJ1580" s="173">
        <f t="shared" si="265"/>
        <v>0</v>
      </c>
      <c r="AK1580" s="173" t="str">
        <f t="shared" si="266"/>
        <v/>
      </c>
      <c r="AL1580" s="173" t="str">
        <f t="shared" si="267"/>
        <v/>
      </c>
      <c r="AM1580" s="173"/>
      <c r="AN1580" s="173"/>
      <c r="AO1580" s="173"/>
      <c r="AP1580" s="173"/>
      <c r="AQ1580" s="173"/>
      <c r="AR1580" s="173"/>
      <c r="AS1580" s="173"/>
      <c r="AT1580" s="153"/>
      <c r="AU1580" s="154"/>
      <c r="AV1580" s="153"/>
      <c r="AW1580" s="177"/>
      <c r="AX1580" s="178"/>
      <c r="AY1580" s="179"/>
      <c r="AZ1580" s="179"/>
      <c r="BA1580" s="180"/>
      <c r="BB1580" s="180"/>
      <c r="BC1580" s="155"/>
      <c r="BE1580" s="156">
        <v>828</v>
      </c>
      <c r="BF1580" s="181">
        <f t="shared" si="257"/>
        <v>5.2928000000000859</v>
      </c>
      <c r="BG1580" s="182">
        <f t="shared" si="258"/>
        <v>0.62427902493609844</v>
      </c>
      <c r="BH1580" s="183">
        <f t="shared" si="259"/>
        <v>7.77780173443543E-4</v>
      </c>
      <c r="BI1580" s="184" t="str">
        <f t="shared" si="260"/>
        <v/>
      </c>
      <c r="BJ1580" s="184" t="str">
        <f t="shared" si="256"/>
        <v/>
      </c>
    </row>
    <row r="1581" spans="3:62" ht="20.100000000000001" customHeight="1" x14ac:dyDescent="0.25">
      <c r="C1581" s="12"/>
      <c r="E1581" s="141"/>
      <c r="F1581" s="141"/>
      <c r="P1581" s="156"/>
      <c r="R1581" s="174"/>
      <c r="S1581" s="174"/>
      <c r="W1581" s="175"/>
      <c r="X1581" s="173"/>
      <c r="AC1581" s="156">
        <v>852</v>
      </c>
      <c r="AD1581" s="150">
        <f t="shared" si="261"/>
        <v>-0.59200000000000008</v>
      </c>
      <c r="AE1581" s="174">
        <f t="shared" si="262"/>
        <v>0.33481721156028077</v>
      </c>
      <c r="AF1581" s="174">
        <f t="shared" si="263"/>
        <v>0.27692529419708356</v>
      </c>
      <c r="AG1581" s="150" t="str">
        <f t="shared" si="268"/>
        <v/>
      </c>
      <c r="AH1581" s="150">
        <f t="shared" si="269"/>
        <v>0.33481721156028077</v>
      </c>
      <c r="AI1581" s="150" t="str">
        <f t="shared" si="264"/>
        <v/>
      </c>
      <c r="AJ1581" s="173">
        <f t="shared" si="265"/>
        <v>0</v>
      </c>
      <c r="AK1581" s="173" t="str">
        <f t="shared" si="266"/>
        <v/>
      </c>
      <c r="AL1581" s="173" t="str">
        <f t="shared" si="267"/>
        <v/>
      </c>
      <c r="AM1581" s="173"/>
      <c r="AN1581" s="173"/>
      <c r="AO1581" s="173"/>
      <c r="AP1581" s="173"/>
      <c r="AQ1581" s="173"/>
      <c r="AR1581" s="173"/>
      <c r="AS1581" s="173"/>
      <c r="AT1581" s="153"/>
      <c r="AU1581" s="154"/>
      <c r="AV1581" s="153"/>
      <c r="AW1581" s="177"/>
      <c r="AX1581" s="178"/>
      <c r="AY1581" s="179"/>
      <c r="AZ1581" s="179"/>
      <c r="BA1581" s="180"/>
      <c r="BB1581" s="180"/>
      <c r="BC1581" s="155"/>
      <c r="BE1581" s="156">
        <v>829</v>
      </c>
      <c r="BF1581" s="181">
        <f t="shared" si="257"/>
        <v>5.2992000000000861</v>
      </c>
      <c r="BG1581" s="182">
        <f t="shared" si="258"/>
        <v>0.62350124476265489</v>
      </c>
      <c r="BH1581" s="183">
        <f t="shared" si="259"/>
        <v>7.7763966028510101E-4</v>
      </c>
      <c r="BI1581" s="184" t="str">
        <f t="shared" si="260"/>
        <v/>
      </c>
      <c r="BJ1581" s="184" t="str">
        <f t="shared" si="256"/>
        <v/>
      </c>
    </row>
    <row r="1582" spans="3:62" ht="20.100000000000001" customHeight="1" x14ac:dyDescent="0.25">
      <c r="C1582" s="12"/>
      <c r="E1582" s="141"/>
      <c r="F1582" s="141"/>
      <c r="P1582" s="156"/>
      <c r="R1582" s="174"/>
      <c r="S1582" s="174"/>
      <c r="W1582" s="175"/>
      <c r="X1582" s="173"/>
      <c r="AC1582" s="156">
        <v>853</v>
      </c>
      <c r="AD1582" s="150">
        <f t="shared" si="261"/>
        <v>-0.58800000000000008</v>
      </c>
      <c r="AE1582" s="174">
        <f t="shared" si="262"/>
        <v>0.33560831331245394</v>
      </c>
      <c r="AF1582" s="174">
        <f t="shared" si="263"/>
        <v>0.27826614641229752</v>
      </c>
      <c r="AG1582" s="150" t="str">
        <f t="shared" si="268"/>
        <v/>
      </c>
      <c r="AH1582" s="150">
        <f t="shared" si="269"/>
        <v>0.33560831331245394</v>
      </c>
      <c r="AI1582" s="150" t="str">
        <f t="shared" si="264"/>
        <v/>
      </c>
      <c r="AJ1582" s="173">
        <f t="shared" si="265"/>
        <v>0</v>
      </c>
      <c r="AK1582" s="173" t="str">
        <f t="shared" si="266"/>
        <v/>
      </c>
      <c r="AL1582" s="173" t="str">
        <f t="shared" si="267"/>
        <v/>
      </c>
      <c r="AM1582" s="173"/>
      <c r="AN1582" s="173"/>
      <c r="AO1582" s="173"/>
      <c r="AP1582" s="173"/>
      <c r="AQ1582" s="173"/>
      <c r="AR1582" s="173"/>
      <c r="AS1582" s="173"/>
      <c r="AT1582" s="153"/>
      <c r="AU1582" s="154"/>
      <c r="AV1582" s="153"/>
      <c r="AW1582" s="177"/>
      <c r="AX1582" s="178"/>
      <c r="AY1582" s="179"/>
      <c r="AZ1582" s="179"/>
      <c r="BA1582" s="180"/>
      <c r="BB1582" s="180"/>
      <c r="BC1582" s="155"/>
      <c r="BE1582" s="156">
        <v>830</v>
      </c>
      <c r="BF1582" s="181">
        <f t="shared" si="257"/>
        <v>5.3056000000000862</v>
      </c>
      <c r="BG1582" s="182">
        <f t="shared" si="258"/>
        <v>0.62272360510236979</v>
      </c>
      <c r="BH1582" s="183">
        <f t="shared" si="259"/>
        <v>7.7749634076440532E-4</v>
      </c>
      <c r="BI1582" s="184" t="str">
        <f t="shared" si="260"/>
        <v/>
      </c>
      <c r="BJ1582" s="184" t="str">
        <f t="shared" si="256"/>
        <v/>
      </c>
    </row>
    <row r="1583" spans="3:62" ht="20.100000000000001" customHeight="1" x14ac:dyDescent="0.25">
      <c r="C1583" s="12"/>
      <c r="E1583" s="141"/>
      <c r="F1583" s="141"/>
      <c r="P1583" s="156"/>
      <c r="R1583" s="174"/>
      <c r="S1583" s="174"/>
      <c r="W1583" s="175"/>
      <c r="X1583" s="173"/>
      <c r="AC1583" s="156">
        <v>854</v>
      </c>
      <c r="AD1583" s="150">
        <f t="shared" si="261"/>
        <v>-0.58400000000000007</v>
      </c>
      <c r="AE1583" s="174">
        <f t="shared" si="262"/>
        <v>0.33639590189206731</v>
      </c>
      <c r="AF1583" s="174">
        <f t="shared" si="263"/>
        <v>0.27961015601934913</v>
      </c>
      <c r="AG1583" s="150" t="str">
        <f t="shared" si="268"/>
        <v/>
      </c>
      <c r="AH1583" s="150">
        <f t="shared" si="269"/>
        <v>0.33639590189206731</v>
      </c>
      <c r="AI1583" s="150" t="str">
        <f t="shared" si="264"/>
        <v/>
      </c>
      <c r="AJ1583" s="173">
        <f t="shared" si="265"/>
        <v>0</v>
      </c>
      <c r="AK1583" s="173" t="str">
        <f t="shared" si="266"/>
        <v/>
      </c>
      <c r="AL1583" s="173" t="str">
        <f t="shared" si="267"/>
        <v/>
      </c>
      <c r="AM1583" s="173"/>
      <c r="AN1583" s="173"/>
      <c r="AO1583" s="173"/>
      <c r="AP1583" s="173"/>
      <c r="AQ1583" s="173"/>
      <c r="AR1583" s="173"/>
      <c r="AS1583" s="173"/>
      <c r="AT1583" s="153"/>
      <c r="AU1583" s="154"/>
      <c r="AV1583" s="153"/>
      <c r="AW1583" s="177"/>
      <c r="AX1583" s="178"/>
      <c r="AY1583" s="179"/>
      <c r="AZ1583" s="179"/>
      <c r="BA1583" s="180"/>
      <c r="BB1583" s="180"/>
      <c r="BC1583" s="155"/>
      <c r="BE1583" s="156">
        <v>831</v>
      </c>
      <c r="BF1583" s="181">
        <f t="shared" si="257"/>
        <v>5.3120000000000864</v>
      </c>
      <c r="BG1583" s="182">
        <f t="shared" si="258"/>
        <v>0.62194610876160539</v>
      </c>
      <c r="BH1583" s="183">
        <f t="shared" si="259"/>
        <v>7.7735022326463898E-4</v>
      </c>
      <c r="BI1583" s="184" t="str">
        <f t="shared" si="260"/>
        <v/>
      </c>
      <c r="BJ1583" s="184" t="str">
        <f t="shared" si="256"/>
        <v/>
      </c>
    </row>
    <row r="1584" spans="3:62" ht="20.100000000000001" customHeight="1" x14ac:dyDescent="0.25">
      <c r="C1584" s="12"/>
      <c r="E1584" s="141"/>
      <c r="F1584" s="141"/>
      <c r="P1584" s="156"/>
      <c r="R1584" s="174"/>
      <c r="S1584" s="174"/>
      <c r="W1584" s="175"/>
      <c r="X1584" s="173"/>
      <c r="AC1584" s="156">
        <v>855</v>
      </c>
      <c r="AD1584" s="150">
        <f t="shared" si="261"/>
        <v>-0.58000000000000007</v>
      </c>
      <c r="AE1584" s="174">
        <f t="shared" si="262"/>
        <v>0.33717994382238053</v>
      </c>
      <c r="AF1584" s="174">
        <f t="shared" si="263"/>
        <v>0.2809573088985643</v>
      </c>
      <c r="AG1584" s="150" t="str">
        <f t="shared" si="268"/>
        <v/>
      </c>
      <c r="AH1584" s="150">
        <f t="shared" si="269"/>
        <v>0.33717994382238053</v>
      </c>
      <c r="AI1584" s="150" t="str">
        <f t="shared" si="264"/>
        <v/>
      </c>
      <c r="AJ1584" s="173">
        <f t="shared" si="265"/>
        <v>0</v>
      </c>
      <c r="AK1584" s="173" t="str">
        <f t="shared" si="266"/>
        <v/>
      </c>
      <c r="AL1584" s="173" t="str">
        <f t="shared" si="267"/>
        <v/>
      </c>
      <c r="AM1584" s="173"/>
      <c r="AN1584" s="173"/>
      <c r="AO1584" s="173"/>
      <c r="AP1584" s="173"/>
      <c r="AQ1584" s="173"/>
      <c r="AR1584" s="173"/>
      <c r="AS1584" s="173"/>
      <c r="AT1584" s="153"/>
      <c r="AU1584" s="154"/>
      <c r="AV1584" s="153"/>
      <c r="AW1584" s="177"/>
      <c r="AX1584" s="178"/>
      <c r="AY1584" s="179"/>
      <c r="AZ1584" s="179"/>
      <c r="BA1584" s="180"/>
      <c r="BB1584" s="180"/>
      <c r="BC1584" s="155"/>
      <c r="BE1584" s="156">
        <v>832</v>
      </c>
      <c r="BF1584" s="181">
        <f t="shared" si="257"/>
        <v>5.3184000000000866</v>
      </c>
      <c r="BG1584" s="182">
        <f t="shared" si="258"/>
        <v>0.62116875853834075</v>
      </c>
      <c r="BH1584" s="183">
        <f t="shared" si="259"/>
        <v>7.7720131616976218E-4</v>
      </c>
      <c r="BI1584" s="184" t="str">
        <f t="shared" si="260"/>
        <v/>
      </c>
      <c r="BJ1584" s="184" t="str">
        <f t="shared" si="256"/>
        <v/>
      </c>
    </row>
    <row r="1585" spans="3:62" ht="20.100000000000001" customHeight="1" x14ac:dyDescent="0.25">
      <c r="C1585" s="12"/>
      <c r="E1585" s="141"/>
      <c r="F1585" s="141"/>
      <c r="P1585" s="156"/>
      <c r="R1585" s="174"/>
      <c r="S1585" s="174"/>
      <c r="W1585" s="175"/>
      <c r="X1585" s="173"/>
      <c r="AC1585" s="156">
        <v>856</v>
      </c>
      <c r="AD1585" s="150">
        <f t="shared" si="261"/>
        <v>-0.57600000000000007</v>
      </c>
      <c r="AE1585" s="174">
        <f t="shared" si="262"/>
        <v>0.3379604057187971</v>
      </c>
      <c r="AF1585" s="174">
        <f t="shared" si="263"/>
        <v>0.28230759079654544</v>
      </c>
      <c r="AG1585" s="150" t="str">
        <f t="shared" si="268"/>
        <v/>
      </c>
      <c r="AH1585" s="150">
        <f t="shared" si="269"/>
        <v>0.3379604057187971</v>
      </c>
      <c r="AI1585" s="150" t="str">
        <f t="shared" si="264"/>
        <v/>
      </c>
      <c r="AJ1585" s="173">
        <f t="shared" si="265"/>
        <v>0</v>
      </c>
      <c r="AK1585" s="173" t="str">
        <f t="shared" si="266"/>
        <v/>
      </c>
      <c r="AL1585" s="173" t="str">
        <f t="shared" si="267"/>
        <v/>
      </c>
      <c r="AM1585" s="173"/>
      <c r="AN1585" s="173"/>
      <c r="AO1585" s="173"/>
      <c r="AP1585" s="173"/>
      <c r="AQ1585" s="173"/>
      <c r="AR1585" s="173"/>
      <c r="AS1585" s="173"/>
      <c r="AT1585" s="153"/>
      <c r="AU1585" s="154"/>
      <c r="AV1585" s="153"/>
      <c r="AW1585" s="177"/>
      <c r="AX1585" s="178"/>
      <c r="AY1585" s="179"/>
      <c r="AZ1585" s="179"/>
      <c r="BA1585" s="180"/>
      <c r="BB1585" s="180"/>
      <c r="BC1585" s="155"/>
      <c r="BE1585" s="156">
        <v>833</v>
      </c>
      <c r="BF1585" s="181">
        <f t="shared" si="257"/>
        <v>5.3248000000000868</v>
      </c>
      <c r="BG1585" s="182">
        <f t="shared" si="258"/>
        <v>0.62039155722217099</v>
      </c>
      <c r="BH1585" s="183">
        <f t="shared" si="259"/>
        <v>7.7704962786362408E-4</v>
      </c>
      <c r="BI1585" s="184" t="str">
        <f t="shared" si="260"/>
        <v/>
      </c>
      <c r="BJ1585" s="184" t="str">
        <f t="shared" ref="BJ1585:BJ1648" si="270">IF($BG1585&lt;(1-$BC$765),$BH1585,"")</f>
        <v/>
      </c>
    </row>
    <row r="1586" spans="3:62" ht="20.100000000000001" customHeight="1" x14ac:dyDescent="0.25">
      <c r="C1586" s="12"/>
      <c r="E1586" s="141"/>
      <c r="F1586" s="141"/>
      <c r="P1586" s="156"/>
      <c r="R1586" s="174"/>
      <c r="S1586" s="174"/>
      <c r="W1586" s="175"/>
      <c r="X1586" s="173"/>
      <c r="AC1586" s="156">
        <v>857</v>
      </c>
      <c r="AD1586" s="150">
        <f t="shared" si="261"/>
        <v>-0.57200000000000006</v>
      </c>
      <c r="AE1586" s="174">
        <f t="shared" si="262"/>
        <v>0.33873725429121798</v>
      </c>
      <c r="AF1586" s="174">
        <f t="shared" si="263"/>
        <v>0.28366098732654504</v>
      </c>
      <c r="AG1586" s="150" t="str">
        <f t="shared" si="268"/>
        <v/>
      </c>
      <c r="AH1586" s="150">
        <f t="shared" si="269"/>
        <v>0.33873725429121798</v>
      </c>
      <c r="AI1586" s="150" t="str">
        <f t="shared" si="264"/>
        <v/>
      </c>
      <c r="AJ1586" s="173">
        <f t="shared" si="265"/>
        <v>0</v>
      </c>
      <c r="AK1586" s="173" t="str">
        <f t="shared" si="266"/>
        <v/>
      </c>
      <c r="AL1586" s="173" t="str">
        <f t="shared" si="267"/>
        <v/>
      </c>
      <c r="AM1586" s="173"/>
      <c r="AN1586" s="173"/>
      <c r="AO1586" s="173"/>
      <c r="AP1586" s="173"/>
      <c r="AQ1586" s="173"/>
      <c r="AR1586" s="173"/>
      <c r="AS1586" s="173"/>
      <c r="AT1586" s="153"/>
      <c r="AU1586" s="154"/>
      <c r="AV1586" s="153"/>
      <c r="AW1586" s="177"/>
      <c r="AX1586" s="178"/>
      <c r="AY1586" s="179"/>
      <c r="AZ1586" s="179"/>
      <c r="BA1586" s="180"/>
      <c r="BB1586" s="180"/>
      <c r="BC1586" s="155"/>
      <c r="BE1586" s="156">
        <v>834</v>
      </c>
      <c r="BF1586" s="181">
        <f t="shared" ref="BF1586:BF1649" si="271">BF1585+$BI$750</f>
        <v>5.331200000000087</v>
      </c>
      <c r="BG1586" s="182">
        <f t="shared" ref="BG1586:BG1649" si="272">_xlfn.CHISQ.DIST.RT(BF1586,7)</f>
        <v>0.61961450759430736</v>
      </c>
      <c r="BH1586" s="183">
        <f t="shared" ref="BH1586:BH1649" si="273">BG1586-BG1587</f>
        <v>7.7689516673185022E-4</v>
      </c>
      <c r="BI1586" s="184" t="str">
        <f t="shared" ref="BI1586:BI1649" si="274">IF(BG1586&lt;(1-$BC$757),BH1586,"")</f>
        <v/>
      </c>
      <c r="BJ1586" s="184" t="str">
        <f t="shared" si="270"/>
        <v/>
      </c>
    </row>
    <row r="1587" spans="3:62" ht="20.100000000000001" customHeight="1" x14ac:dyDescent="0.25">
      <c r="C1587" s="12"/>
      <c r="E1587" s="141"/>
      <c r="F1587" s="141"/>
      <c r="P1587" s="156"/>
      <c r="R1587" s="174"/>
      <c r="S1587" s="174"/>
      <c r="W1587" s="175"/>
      <c r="X1587" s="173"/>
      <c r="AC1587" s="156">
        <v>858</v>
      </c>
      <c r="AD1587" s="150">
        <f t="shared" si="261"/>
        <v>-0.56800000000000006</v>
      </c>
      <c r="AE1587" s="174">
        <f t="shared" si="262"/>
        <v>0.33951045634639376</v>
      </c>
      <c r="AF1587" s="174">
        <f t="shared" si="263"/>
        <v>0.2850174839688478</v>
      </c>
      <c r="AG1587" s="150" t="str">
        <f t="shared" si="268"/>
        <v/>
      </c>
      <c r="AH1587" s="150">
        <f t="shared" si="269"/>
        <v>0.33951045634639376</v>
      </c>
      <c r="AI1587" s="150" t="str">
        <f t="shared" si="264"/>
        <v/>
      </c>
      <c r="AJ1587" s="173">
        <f t="shared" si="265"/>
        <v>0</v>
      </c>
      <c r="AK1587" s="173" t="str">
        <f t="shared" si="266"/>
        <v/>
      </c>
      <c r="AL1587" s="173" t="str">
        <f t="shared" si="267"/>
        <v/>
      </c>
      <c r="AM1587" s="173"/>
      <c r="AN1587" s="173"/>
      <c r="AO1587" s="173"/>
      <c r="AP1587" s="173"/>
      <c r="AQ1587" s="173"/>
      <c r="AR1587" s="173"/>
      <c r="AS1587" s="173"/>
      <c r="AT1587" s="153"/>
      <c r="AU1587" s="154"/>
      <c r="AV1587" s="153"/>
      <c r="AW1587" s="177"/>
      <c r="AX1587" s="178"/>
      <c r="AY1587" s="179"/>
      <c r="AZ1587" s="179"/>
      <c r="BA1587" s="180"/>
      <c r="BB1587" s="180"/>
      <c r="BC1587" s="155"/>
      <c r="BE1587" s="156">
        <v>835</v>
      </c>
      <c r="BF1587" s="181">
        <f t="shared" si="271"/>
        <v>5.3376000000000872</v>
      </c>
      <c r="BG1587" s="182">
        <f t="shared" si="272"/>
        <v>0.61883761242757551</v>
      </c>
      <c r="BH1587" s="183">
        <f t="shared" si="273"/>
        <v>7.7673794115640238E-4</v>
      </c>
      <c r="BI1587" s="184" t="str">
        <f t="shared" si="274"/>
        <v/>
      </c>
      <c r="BJ1587" s="184" t="str">
        <f t="shared" si="270"/>
        <v/>
      </c>
    </row>
    <row r="1588" spans="3:62" ht="20.100000000000001" customHeight="1" x14ac:dyDescent="0.25">
      <c r="C1588" s="12"/>
      <c r="E1588" s="141"/>
      <c r="F1588" s="141"/>
      <c r="P1588" s="156"/>
      <c r="R1588" s="174"/>
      <c r="S1588" s="174"/>
      <c r="W1588" s="175"/>
      <c r="X1588" s="173"/>
      <c r="AC1588" s="156">
        <v>859</v>
      </c>
      <c r="AD1588" s="150">
        <f t="shared" si="261"/>
        <v>-0.56400000000000006</v>
      </c>
      <c r="AE1588" s="174">
        <f t="shared" si="262"/>
        <v>0.34027997879027366</v>
      </c>
      <c r="AF1588" s="174">
        <f t="shared" si="263"/>
        <v>0.28637706607116326</v>
      </c>
      <c r="AG1588" s="150" t="str">
        <f t="shared" si="268"/>
        <v/>
      </c>
      <c r="AH1588" s="150">
        <f t="shared" si="269"/>
        <v>0.34027997879027366</v>
      </c>
      <c r="AI1588" s="150" t="str">
        <f t="shared" si="264"/>
        <v/>
      </c>
      <c r="AJ1588" s="173">
        <f t="shared" si="265"/>
        <v>0</v>
      </c>
      <c r="AK1588" s="173" t="str">
        <f t="shared" si="266"/>
        <v/>
      </c>
      <c r="AL1588" s="173" t="str">
        <f t="shared" si="267"/>
        <v/>
      </c>
      <c r="AM1588" s="173"/>
      <c r="AN1588" s="173"/>
      <c r="AO1588" s="173"/>
      <c r="AP1588" s="173"/>
      <c r="AQ1588" s="173"/>
      <c r="AR1588" s="173"/>
      <c r="AS1588" s="173"/>
      <c r="AT1588" s="153"/>
      <c r="AU1588" s="154"/>
      <c r="AV1588" s="153"/>
      <c r="AW1588" s="177"/>
      <c r="AX1588" s="178"/>
      <c r="AY1588" s="179"/>
      <c r="AZ1588" s="179"/>
      <c r="BA1588" s="180"/>
      <c r="BB1588" s="180"/>
      <c r="BC1588" s="155"/>
      <c r="BE1588" s="156">
        <v>836</v>
      </c>
      <c r="BF1588" s="181">
        <f t="shared" si="271"/>
        <v>5.3440000000000873</v>
      </c>
      <c r="BG1588" s="182">
        <f t="shared" si="272"/>
        <v>0.61806087448641911</v>
      </c>
      <c r="BH1588" s="183">
        <f t="shared" si="273"/>
        <v>7.7657795952457143E-4</v>
      </c>
      <c r="BI1588" s="184" t="str">
        <f t="shared" si="274"/>
        <v/>
      </c>
      <c r="BJ1588" s="184" t="str">
        <f t="shared" si="270"/>
        <v/>
      </c>
    </row>
    <row r="1589" spans="3:62" ht="20.100000000000001" customHeight="1" x14ac:dyDescent="0.25">
      <c r="C1589" s="12"/>
      <c r="E1589" s="141"/>
      <c r="F1589" s="141"/>
      <c r="P1589" s="156"/>
      <c r="R1589" s="174"/>
      <c r="S1589" s="174"/>
      <c r="W1589" s="175"/>
      <c r="X1589" s="173"/>
      <c r="AC1589" s="156">
        <v>860</v>
      </c>
      <c r="AD1589" s="150">
        <f t="shared" si="261"/>
        <v>-0.56000000000000005</v>
      </c>
      <c r="AE1589" s="174">
        <f t="shared" si="262"/>
        <v>0.34104578863035256</v>
      </c>
      <c r="AF1589" s="174">
        <f t="shared" si="263"/>
        <v>0.28773971884902705</v>
      </c>
      <c r="AG1589" s="150" t="str">
        <f t="shared" si="268"/>
        <v/>
      </c>
      <c r="AH1589" s="150">
        <f t="shared" si="269"/>
        <v>0.34104578863035256</v>
      </c>
      <c r="AI1589" s="150" t="str">
        <f t="shared" si="264"/>
        <v/>
      </c>
      <c r="AJ1589" s="173">
        <f t="shared" si="265"/>
        <v>0</v>
      </c>
      <c r="AK1589" s="173" t="str">
        <f t="shared" si="266"/>
        <v/>
      </c>
      <c r="AL1589" s="173" t="str">
        <f t="shared" si="267"/>
        <v/>
      </c>
      <c r="AM1589" s="173"/>
      <c r="AN1589" s="173"/>
      <c r="AO1589" s="173"/>
      <c r="AP1589" s="173"/>
      <c r="AQ1589" s="173"/>
      <c r="AR1589" s="173"/>
      <c r="AS1589" s="173"/>
      <c r="AT1589" s="153"/>
      <c r="AU1589" s="154"/>
      <c r="AV1589" s="153"/>
      <c r="AW1589" s="177"/>
      <c r="AX1589" s="178"/>
      <c r="AY1589" s="179"/>
      <c r="AZ1589" s="179"/>
      <c r="BA1589" s="180"/>
      <c r="BB1589" s="180"/>
      <c r="BC1589" s="155"/>
      <c r="BE1589" s="156">
        <v>837</v>
      </c>
      <c r="BF1589" s="181">
        <f t="shared" si="271"/>
        <v>5.3504000000000875</v>
      </c>
      <c r="BG1589" s="182">
        <f t="shared" si="272"/>
        <v>0.61728429652689454</v>
      </c>
      <c r="BH1589" s="183">
        <f t="shared" si="273"/>
        <v>7.7641523021898529E-4</v>
      </c>
      <c r="BI1589" s="184" t="str">
        <f t="shared" si="274"/>
        <v/>
      </c>
      <c r="BJ1589" s="184" t="str">
        <f t="shared" si="270"/>
        <v/>
      </c>
    </row>
    <row r="1590" spans="3:62" ht="20.100000000000001" customHeight="1" x14ac:dyDescent="0.25">
      <c r="C1590" s="12"/>
      <c r="E1590" s="141"/>
      <c r="F1590" s="141"/>
      <c r="P1590" s="156"/>
      <c r="R1590" s="174"/>
      <c r="S1590" s="174"/>
      <c r="W1590" s="175"/>
      <c r="X1590" s="173"/>
      <c r="AC1590" s="156">
        <v>861</v>
      </c>
      <c r="AD1590" s="150">
        <f t="shared" si="261"/>
        <v>-0.55600000000000005</v>
      </c>
      <c r="AE1590" s="174">
        <f t="shared" si="262"/>
        <v>0.34180785297801497</v>
      </c>
      <c r="AF1590" s="174">
        <f t="shared" si="263"/>
        <v>0.28910542738621148</v>
      </c>
      <c r="AG1590" s="150" t="str">
        <f t="shared" si="268"/>
        <v/>
      </c>
      <c r="AH1590" s="150">
        <f t="shared" si="269"/>
        <v>0.34180785297801497</v>
      </c>
      <c r="AI1590" s="150" t="str">
        <f t="shared" si="264"/>
        <v/>
      </c>
      <c r="AJ1590" s="173">
        <f t="shared" si="265"/>
        <v>0</v>
      </c>
      <c r="AK1590" s="173" t="str">
        <f t="shared" si="266"/>
        <v/>
      </c>
      <c r="AL1590" s="173" t="str">
        <f t="shared" si="267"/>
        <v/>
      </c>
      <c r="AM1590" s="173"/>
      <c r="AN1590" s="173"/>
      <c r="AO1590" s="173"/>
      <c r="AP1590" s="173"/>
      <c r="AQ1590" s="173"/>
      <c r="AR1590" s="173"/>
      <c r="AS1590" s="173"/>
      <c r="AT1590" s="153"/>
      <c r="AU1590" s="154"/>
      <c r="AV1590" s="153"/>
      <c r="AW1590" s="177"/>
      <c r="AX1590" s="178"/>
      <c r="AY1590" s="179"/>
      <c r="AZ1590" s="179"/>
      <c r="BA1590" s="180"/>
      <c r="BB1590" s="180"/>
      <c r="BC1590" s="155"/>
      <c r="BE1590" s="156">
        <v>838</v>
      </c>
      <c r="BF1590" s="181">
        <f t="shared" si="271"/>
        <v>5.3568000000000877</v>
      </c>
      <c r="BG1590" s="182">
        <f t="shared" si="272"/>
        <v>0.61650788129667555</v>
      </c>
      <c r="BH1590" s="183">
        <f t="shared" si="273"/>
        <v>7.7624976162427028E-4</v>
      </c>
      <c r="BI1590" s="184" t="str">
        <f t="shared" si="274"/>
        <v/>
      </c>
      <c r="BJ1590" s="184" t="str">
        <f t="shared" si="270"/>
        <v/>
      </c>
    </row>
    <row r="1591" spans="3:62" ht="20.100000000000001" customHeight="1" x14ac:dyDescent="0.25">
      <c r="C1591" s="12"/>
      <c r="E1591" s="141"/>
      <c r="F1591" s="141"/>
      <c r="P1591" s="156"/>
      <c r="R1591" s="174"/>
      <c r="S1591" s="174"/>
      <c r="W1591" s="175"/>
      <c r="X1591" s="173"/>
      <c r="AC1591" s="156">
        <v>862</v>
      </c>
      <c r="AD1591" s="150">
        <f t="shared" si="261"/>
        <v>-0.55200000000000005</v>
      </c>
      <c r="AE1591" s="174">
        <f t="shared" si="262"/>
        <v>0.34256613905087618</v>
      </c>
      <c r="AF1591" s="174">
        <f t="shared" si="263"/>
        <v>0.29047417663514652</v>
      </c>
      <c r="AG1591" s="150" t="str">
        <f t="shared" si="268"/>
        <v/>
      </c>
      <c r="AH1591" s="150">
        <f t="shared" si="269"/>
        <v>0.34256613905087618</v>
      </c>
      <c r="AI1591" s="150" t="str">
        <f t="shared" si="264"/>
        <v/>
      </c>
      <c r="AJ1591" s="173">
        <f t="shared" si="265"/>
        <v>0</v>
      </c>
      <c r="AK1591" s="173" t="str">
        <f t="shared" si="266"/>
        <v/>
      </c>
      <c r="AL1591" s="173" t="str">
        <f t="shared" si="267"/>
        <v/>
      </c>
      <c r="AM1591" s="173"/>
      <c r="AN1591" s="173"/>
      <c r="AO1591" s="173"/>
      <c r="AP1591" s="173"/>
      <c r="AQ1591" s="173"/>
      <c r="AR1591" s="173"/>
      <c r="AS1591" s="173"/>
      <c r="AT1591" s="153"/>
      <c r="AU1591" s="154"/>
      <c r="AV1591" s="153"/>
      <c r="AW1591" s="177"/>
      <c r="AX1591" s="178"/>
      <c r="AY1591" s="179"/>
      <c r="AZ1591" s="179"/>
      <c r="BA1591" s="180"/>
      <c r="BB1591" s="180"/>
      <c r="BC1591" s="155"/>
      <c r="BE1591" s="156">
        <v>839</v>
      </c>
      <c r="BF1591" s="181">
        <f t="shared" si="271"/>
        <v>5.3632000000000879</v>
      </c>
      <c r="BG1591" s="182">
        <f t="shared" si="272"/>
        <v>0.61573163153505128</v>
      </c>
      <c r="BH1591" s="183">
        <f t="shared" si="273"/>
        <v>7.7608156212372048E-4</v>
      </c>
      <c r="BI1591" s="184" t="str">
        <f t="shared" si="274"/>
        <v/>
      </c>
      <c r="BJ1591" s="184" t="str">
        <f t="shared" si="270"/>
        <v/>
      </c>
    </row>
    <row r="1592" spans="3:62" ht="20.100000000000001" customHeight="1" x14ac:dyDescent="0.25">
      <c r="C1592" s="12"/>
      <c r="E1592" s="141"/>
      <c r="F1592" s="141"/>
      <c r="P1592" s="156"/>
      <c r="R1592" s="174"/>
      <c r="S1592" s="174"/>
      <c r="W1592" s="175"/>
      <c r="X1592" s="173"/>
      <c r="AC1592" s="156">
        <v>863</v>
      </c>
      <c r="AD1592" s="150">
        <f t="shared" si="261"/>
        <v>-0.54800000000000004</v>
      </c>
      <c r="AE1592" s="174">
        <f t="shared" si="262"/>
        <v>0.34332061417511983</v>
      </c>
      <c r="AF1592" s="174">
        <f t="shared" si="263"/>
        <v>0.2918459514173487</v>
      </c>
      <c r="AG1592" s="150" t="str">
        <f t="shared" si="268"/>
        <v/>
      </c>
      <c r="AH1592" s="150">
        <f t="shared" si="269"/>
        <v>0.34332061417511983</v>
      </c>
      <c r="AI1592" s="150" t="str">
        <f t="shared" si="264"/>
        <v/>
      </c>
      <c r="AJ1592" s="173">
        <f t="shared" si="265"/>
        <v>0</v>
      </c>
      <c r="AK1592" s="173" t="str">
        <f t="shared" si="266"/>
        <v/>
      </c>
      <c r="AL1592" s="173" t="str">
        <f t="shared" si="267"/>
        <v/>
      </c>
      <c r="AM1592" s="173"/>
      <c r="AN1592" s="173"/>
      <c r="AO1592" s="173"/>
      <c r="AP1592" s="173"/>
      <c r="AQ1592" s="173"/>
      <c r="AR1592" s="173"/>
      <c r="AS1592" s="173"/>
      <c r="AT1592" s="153"/>
      <c r="AU1592" s="154"/>
      <c r="AV1592" s="153"/>
      <c r="AW1592" s="177"/>
      <c r="AX1592" s="178"/>
      <c r="AY1592" s="179"/>
      <c r="AZ1592" s="179"/>
      <c r="BA1592" s="180"/>
      <c r="BB1592" s="180"/>
      <c r="BC1592" s="155"/>
      <c r="BE1592" s="156">
        <v>840</v>
      </c>
      <c r="BF1592" s="181">
        <f t="shared" si="271"/>
        <v>5.3696000000000881</v>
      </c>
      <c r="BG1592" s="182">
        <f t="shared" si="272"/>
        <v>0.61495554997292756</v>
      </c>
      <c r="BH1592" s="183">
        <f t="shared" si="273"/>
        <v>7.7591064010085198E-4</v>
      </c>
      <c r="BI1592" s="184" t="str">
        <f t="shared" si="274"/>
        <v/>
      </c>
      <c r="BJ1592" s="184" t="str">
        <f t="shared" si="270"/>
        <v/>
      </c>
    </row>
    <row r="1593" spans="3:62" ht="20.100000000000001" customHeight="1" x14ac:dyDescent="0.25">
      <c r="C1593" s="12"/>
      <c r="E1593" s="141"/>
      <c r="F1593" s="141"/>
      <c r="P1593" s="156"/>
      <c r="R1593" s="174"/>
      <c r="S1593" s="174"/>
      <c r="W1593" s="175"/>
      <c r="X1593" s="173"/>
      <c r="AC1593" s="156">
        <v>864</v>
      </c>
      <c r="AD1593" s="150">
        <f t="shared" si="261"/>
        <v>-0.54400000000000004</v>
      </c>
      <c r="AE1593" s="174">
        <f t="shared" si="262"/>
        <v>0.34407124578783232</v>
      </c>
      <c r="AF1593" s="174">
        <f t="shared" si="263"/>
        <v>0.29322073642386043</v>
      </c>
      <c r="AG1593" s="150" t="str">
        <f t="shared" si="268"/>
        <v/>
      </c>
      <c r="AH1593" s="150">
        <f t="shared" si="269"/>
        <v>0.34407124578783232</v>
      </c>
      <c r="AI1593" s="150" t="str">
        <f t="shared" si="264"/>
        <v/>
      </c>
      <c r="AJ1593" s="173">
        <f t="shared" si="265"/>
        <v>0</v>
      </c>
      <c r="AK1593" s="173" t="str">
        <f t="shared" si="266"/>
        <v/>
      </c>
      <c r="AL1593" s="173" t="str">
        <f t="shared" si="267"/>
        <v/>
      </c>
      <c r="AM1593" s="173"/>
      <c r="AN1593" s="173"/>
      <c r="AO1593" s="173"/>
      <c r="AP1593" s="173"/>
      <c r="AQ1593" s="173"/>
      <c r="AR1593" s="173"/>
      <c r="AS1593" s="173"/>
      <c r="AT1593" s="153"/>
      <c r="AU1593" s="154"/>
      <c r="AV1593" s="153"/>
      <c r="AW1593" s="177"/>
      <c r="AX1593" s="178"/>
      <c r="AY1593" s="179"/>
      <c r="AZ1593" s="179"/>
      <c r="BA1593" s="180"/>
      <c r="BB1593" s="180"/>
      <c r="BC1593" s="155"/>
      <c r="BE1593" s="156">
        <v>841</v>
      </c>
      <c r="BF1593" s="181">
        <f t="shared" si="271"/>
        <v>5.3760000000000883</v>
      </c>
      <c r="BG1593" s="182">
        <f t="shared" si="272"/>
        <v>0.61417963933282671</v>
      </c>
      <c r="BH1593" s="183">
        <f t="shared" si="273"/>
        <v>7.757370039382927E-4</v>
      </c>
      <c r="BI1593" s="184" t="str">
        <f t="shared" si="274"/>
        <v/>
      </c>
      <c r="BJ1593" s="184" t="str">
        <f t="shared" si="270"/>
        <v/>
      </c>
    </row>
    <row r="1594" spans="3:62" ht="20.100000000000001" customHeight="1" x14ac:dyDescent="0.25">
      <c r="C1594" s="12"/>
      <c r="E1594" s="141"/>
      <c r="F1594" s="141"/>
      <c r="P1594" s="156"/>
      <c r="R1594" s="174"/>
      <c r="S1594" s="174"/>
      <c r="W1594" s="175"/>
      <c r="X1594" s="173"/>
      <c r="AC1594" s="156">
        <v>865</v>
      </c>
      <c r="AD1594" s="150">
        <f t="shared" si="261"/>
        <v>-0.54</v>
      </c>
      <c r="AE1594" s="174">
        <f t="shared" si="262"/>
        <v>0.34481800143933333</v>
      </c>
      <c r="AF1594" s="174">
        <f t="shared" si="263"/>
        <v>0.29459851621569799</v>
      </c>
      <c r="AG1594" s="150" t="str">
        <f t="shared" si="268"/>
        <v/>
      </c>
      <c r="AH1594" s="150">
        <f t="shared" si="269"/>
        <v>0.34481800143933333</v>
      </c>
      <c r="AI1594" s="150" t="str">
        <f t="shared" si="264"/>
        <v/>
      </c>
      <c r="AJ1594" s="173">
        <f t="shared" si="265"/>
        <v>0</v>
      </c>
      <c r="AK1594" s="173" t="str">
        <f t="shared" si="266"/>
        <v/>
      </c>
      <c r="AL1594" s="173" t="str">
        <f t="shared" si="267"/>
        <v/>
      </c>
      <c r="AM1594" s="173"/>
      <c r="AN1594" s="173"/>
      <c r="AO1594" s="173"/>
      <c r="AP1594" s="173"/>
      <c r="AQ1594" s="173"/>
      <c r="AR1594" s="173"/>
      <c r="AS1594" s="173"/>
      <c r="AT1594" s="153"/>
      <c r="AU1594" s="154"/>
      <c r="AV1594" s="153"/>
      <c r="AW1594" s="177"/>
      <c r="AX1594" s="178"/>
      <c r="AY1594" s="179"/>
      <c r="AZ1594" s="179"/>
      <c r="BA1594" s="180"/>
      <c r="BB1594" s="180"/>
      <c r="BC1594" s="155"/>
      <c r="BE1594" s="156">
        <v>842</v>
      </c>
      <c r="BF1594" s="181">
        <f t="shared" si="271"/>
        <v>5.3824000000000884</v>
      </c>
      <c r="BG1594" s="182">
        <f t="shared" si="272"/>
        <v>0.61340390232888842</v>
      </c>
      <c r="BH1594" s="183">
        <f t="shared" si="273"/>
        <v>7.7556066201722729E-4</v>
      </c>
      <c r="BI1594" s="184" t="str">
        <f t="shared" si="274"/>
        <v/>
      </c>
      <c r="BJ1594" s="184" t="str">
        <f t="shared" si="270"/>
        <v/>
      </c>
    </row>
    <row r="1595" spans="3:62" ht="20.100000000000001" customHeight="1" x14ac:dyDescent="0.25">
      <c r="C1595" s="12"/>
      <c r="E1595" s="141"/>
      <c r="F1595" s="141"/>
      <c r="P1595" s="156"/>
      <c r="R1595" s="174"/>
      <c r="S1595" s="174"/>
      <c r="W1595" s="175"/>
      <c r="X1595" s="173"/>
      <c r="AC1595" s="156">
        <v>866</v>
      </c>
      <c r="AD1595" s="150">
        <f t="shared" si="261"/>
        <v>-0.53600000000000003</v>
      </c>
      <c r="AE1595" s="174">
        <f t="shared" si="262"/>
        <v>0.34556084879550247</v>
      </c>
      <c r="AF1595" s="174">
        <f t="shared" si="263"/>
        <v>0.29597927522430945</v>
      </c>
      <c r="AG1595" s="150" t="str">
        <f t="shared" si="268"/>
        <v/>
      </c>
      <c r="AH1595" s="150">
        <f t="shared" si="269"/>
        <v>0.34556084879550247</v>
      </c>
      <c r="AI1595" s="150" t="str">
        <f t="shared" si="264"/>
        <v/>
      </c>
      <c r="AJ1595" s="173">
        <f t="shared" si="265"/>
        <v>0</v>
      </c>
      <c r="AK1595" s="173" t="str">
        <f t="shared" si="266"/>
        <v/>
      </c>
      <c r="AL1595" s="173" t="str">
        <f t="shared" si="267"/>
        <v/>
      </c>
      <c r="AM1595" s="173"/>
      <c r="AN1595" s="173"/>
      <c r="AO1595" s="173"/>
      <c r="AP1595" s="173"/>
      <c r="AQ1595" s="173"/>
      <c r="AR1595" s="173"/>
      <c r="AS1595" s="173"/>
      <c r="AT1595" s="153"/>
      <c r="AU1595" s="154"/>
      <c r="AV1595" s="153"/>
      <c r="AW1595" s="177"/>
      <c r="AX1595" s="178"/>
      <c r="AY1595" s="179"/>
      <c r="AZ1595" s="179"/>
      <c r="BA1595" s="180"/>
      <c r="BB1595" s="180"/>
      <c r="BC1595" s="155"/>
      <c r="BE1595" s="156">
        <v>843</v>
      </c>
      <c r="BF1595" s="181">
        <f t="shared" si="271"/>
        <v>5.3888000000000886</v>
      </c>
      <c r="BG1595" s="182">
        <f t="shared" si="272"/>
        <v>0.61262834166687119</v>
      </c>
      <c r="BH1595" s="183">
        <f t="shared" si="273"/>
        <v>7.753816227185073E-4</v>
      </c>
      <c r="BI1595" s="184" t="str">
        <f t="shared" si="274"/>
        <v/>
      </c>
      <c r="BJ1595" s="184" t="str">
        <f t="shared" si="270"/>
        <v/>
      </c>
    </row>
    <row r="1596" spans="3:62" ht="20.100000000000001" customHeight="1" x14ac:dyDescent="0.25">
      <c r="C1596" s="12"/>
      <c r="E1596" s="141"/>
      <c r="F1596" s="141"/>
      <c r="P1596" s="156"/>
      <c r="R1596" s="174"/>
      <c r="S1596" s="174"/>
      <c r="W1596" s="175"/>
      <c r="X1596" s="173"/>
      <c r="AC1596" s="156">
        <v>867</v>
      </c>
      <c r="AD1596" s="150">
        <f t="shared" si="261"/>
        <v>-0.53200000000000003</v>
      </c>
      <c r="AE1596" s="174">
        <f t="shared" si="262"/>
        <v>0.3462997556401014</v>
      </c>
      <c r="AF1596" s="174">
        <f t="shared" si="263"/>
        <v>0.29736299775204122</v>
      </c>
      <c r="AG1596" s="150" t="str">
        <f t="shared" si="268"/>
        <v/>
      </c>
      <c r="AH1596" s="150">
        <f t="shared" si="269"/>
        <v>0.3462997556401014</v>
      </c>
      <c r="AI1596" s="150" t="str">
        <f t="shared" si="264"/>
        <v/>
      </c>
      <c r="AJ1596" s="173">
        <f t="shared" si="265"/>
        <v>0</v>
      </c>
      <c r="AK1596" s="173" t="str">
        <f t="shared" si="266"/>
        <v/>
      </c>
      <c r="AL1596" s="173" t="str">
        <f t="shared" si="267"/>
        <v/>
      </c>
      <c r="AM1596" s="173"/>
      <c r="AN1596" s="173"/>
      <c r="AO1596" s="173"/>
      <c r="AP1596" s="173"/>
      <c r="AQ1596" s="173"/>
      <c r="AR1596" s="173"/>
      <c r="AS1596" s="173"/>
      <c r="AT1596" s="153"/>
      <c r="AU1596" s="154"/>
      <c r="AV1596" s="153"/>
      <c r="AW1596" s="177"/>
      <c r="AX1596" s="178"/>
      <c r="AY1596" s="179"/>
      <c r="AZ1596" s="179"/>
      <c r="BA1596" s="180"/>
      <c r="BB1596" s="180"/>
      <c r="BC1596" s="155"/>
      <c r="BE1596" s="156">
        <v>844</v>
      </c>
      <c r="BF1596" s="181">
        <f t="shared" si="271"/>
        <v>5.3952000000000888</v>
      </c>
      <c r="BG1596" s="182">
        <f t="shared" si="272"/>
        <v>0.61185296004415268</v>
      </c>
      <c r="BH1596" s="183">
        <f t="shared" si="273"/>
        <v>7.7519989442231818E-4</v>
      </c>
      <c r="BI1596" s="184" t="str">
        <f t="shared" si="274"/>
        <v/>
      </c>
      <c r="BJ1596" s="184" t="str">
        <f t="shared" si="270"/>
        <v/>
      </c>
    </row>
    <row r="1597" spans="3:62" ht="20.100000000000001" customHeight="1" x14ac:dyDescent="0.25">
      <c r="C1597" s="12"/>
      <c r="E1597" s="141"/>
      <c r="F1597" s="141"/>
      <c r="P1597" s="156"/>
      <c r="R1597" s="174"/>
      <c r="S1597" s="174"/>
      <c r="W1597" s="175"/>
      <c r="X1597" s="173"/>
      <c r="AC1597" s="156">
        <v>868</v>
      </c>
      <c r="AD1597" s="150">
        <f t="shared" si="261"/>
        <v>-0.52800000000000002</v>
      </c>
      <c r="AE1597" s="174">
        <f t="shared" si="262"/>
        <v>0.34703468987709229</v>
      </c>
      <c r="AF1597" s="174">
        <f t="shared" si="263"/>
        <v>0.2987496679726146</v>
      </c>
      <c r="AG1597" s="150" t="str">
        <f t="shared" si="268"/>
        <v/>
      </c>
      <c r="AH1597" s="150">
        <f t="shared" si="269"/>
        <v>0.34703468987709229</v>
      </c>
      <c r="AI1597" s="150" t="str">
        <f t="shared" si="264"/>
        <v/>
      </c>
      <c r="AJ1597" s="173">
        <f t="shared" si="265"/>
        <v>0</v>
      </c>
      <c r="AK1597" s="173" t="str">
        <f t="shared" si="266"/>
        <v/>
      </c>
      <c r="AL1597" s="173" t="str">
        <f t="shared" si="267"/>
        <v/>
      </c>
      <c r="AM1597" s="173"/>
      <c r="AN1597" s="173"/>
      <c r="AO1597" s="173"/>
      <c r="AP1597" s="173"/>
      <c r="AQ1597" s="173"/>
      <c r="AR1597" s="173"/>
      <c r="AS1597" s="173"/>
      <c r="AT1597" s="153"/>
      <c r="AU1597" s="154"/>
      <c r="AV1597" s="153"/>
      <c r="AW1597" s="177"/>
      <c r="AX1597" s="178"/>
      <c r="AY1597" s="179"/>
      <c r="AZ1597" s="179"/>
      <c r="BA1597" s="180"/>
      <c r="BB1597" s="180"/>
      <c r="BC1597" s="155"/>
      <c r="BE1597" s="156">
        <v>845</v>
      </c>
      <c r="BF1597" s="181">
        <f t="shared" si="271"/>
        <v>5.401600000000089</v>
      </c>
      <c r="BG1597" s="182">
        <f t="shared" si="272"/>
        <v>0.61107776014973036</v>
      </c>
      <c r="BH1597" s="183">
        <f t="shared" si="273"/>
        <v>7.7501548550718002E-4</v>
      </c>
      <c r="BI1597" s="184" t="str">
        <f t="shared" si="274"/>
        <v/>
      </c>
      <c r="BJ1597" s="184" t="str">
        <f t="shared" si="270"/>
        <v/>
      </c>
    </row>
    <row r="1598" spans="3:62" ht="20.100000000000001" customHeight="1" x14ac:dyDescent="0.25">
      <c r="C1598" s="12"/>
      <c r="E1598" s="141"/>
      <c r="F1598" s="141"/>
      <c r="P1598" s="156"/>
      <c r="R1598" s="174"/>
      <c r="S1598" s="174"/>
      <c r="W1598" s="175"/>
      <c r="X1598" s="173"/>
      <c r="AC1598" s="156">
        <v>869</v>
      </c>
      <c r="AD1598" s="150">
        <f t="shared" si="261"/>
        <v>-0.52400000000000002</v>
      </c>
      <c r="AE1598" s="174">
        <f t="shared" si="262"/>
        <v>0.34776561953295076</v>
      </c>
      <c r="AF1598" s="174">
        <f t="shared" si="263"/>
        <v>0.30013926993161094</v>
      </c>
      <c r="AG1598" s="150" t="str">
        <f t="shared" si="268"/>
        <v/>
      </c>
      <c r="AH1598" s="150">
        <f t="shared" si="269"/>
        <v>0.34776561953295076</v>
      </c>
      <c r="AI1598" s="150" t="str">
        <f t="shared" si="264"/>
        <v/>
      </c>
      <c r="AJ1598" s="173">
        <f t="shared" si="265"/>
        <v>0</v>
      </c>
      <c r="AK1598" s="173" t="str">
        <f t="shared" si="266"/>
        <v/>
      </c>
      <c r="AL1598" s="173" t="str">
        <f t="shared" si="267"/>
        <v/>
      </c>
      <c r="AM1598" s="173"/>
      <c r="AN1598" s="173"/>
      <c r="AO1598" s="173"/>
      <c r="AP1598" s="173"/>
      <c r="AQ1598" s="173"/>
      <c r="AR1598" s="173"/>
      <c r="AS1598" s="173"/>
      <c r="AT1598" s="153"/>
      <c r="AU1598" s="154"/>
      <c r="AV1598" s="153"/>
      <c r="AW1598" s="177"/>
      <c r="AX1598" s="178"/>
      <c r="AY1598" s="179"/>
      <c r="AZ1598" s="179"/>
      <c r="BA1598" s="180"/>
      <c r="BB1598" s="180"/>
      <c r="BC1598" s="155"/>
      <c r="BE1598" s="156">
        <v>846</v>
      </c>
      <c r="BF1598" s="181">
        <f t="shared" si="271"/>
        <v>5.4080000000000892</v>
      </c>
      <c r="BG1598" s="182">
        <f t="shared" si="272"/>
        <v>0.61030274466422318</v>
      </c>
      <c r="BH1598" s="183">
        <f t="shared" si="273"/>
        <v>7.7482840435016964E-4</v>
      </c>
      <c r="BI1598" s="184" t="str">
        <f t="shared" si="274"/>
        <v/>
      </c>
      <c r="BJ1598" s="184" t="str">
        <f t="shared" si="270"/>
        <v/>
      </c>
    </row>
    <row r="1599" spans="3:62" ht="20.100000000000001" customHeight="1" x14ac:dyDescent="0.25">
      <c r="C1599" s="12"/>
      <c r="E1599" s="141"/>
      <c r="F1599" s="141"/>
      <c r="P1599" s="156"/>
      <c r="R1599" s="174"/>
      <c r="S1599" s="174"/>
      <c r="W1599" s="175"/>
      <c r="X1599" s="173"/>
      <c r="AC1599" s="156">
        <v>870</v>
      </c>
      <c r="AD1599" s="150">
        <f t="shared" si="261"/>
        <v>-0.52</v>
      </c>
      <c r="AE1599" s="174">
        <f t="shared" si="262"/>
        <v>0.34849251275897447</v>
      </c>
      <c r="AF1599" s="174">
        <f t="shared" si="263"/>
        <v>0.30153178754696619</v>
      </c>
      <c r="AG1599" s="150" t="str">
        <f t="shared" si="268"/>
        <v/>
      </c>
      <c r="AH1599" s="150">
        <f t="shared" si="269"/>
        <v>0.34849251275897447</v>
      </c>
      <c r="AI1599" s="150" t="str">
        <f t="shared" si="264"/>
        <v/>
      </c>
      <c r="AJ1599" s="173">
        <f t="shared" si="265"/>
        <v>0</v>
      </c>
      <c r="AK1599" s="173" t="str">
        <f t="shared" si="266"/>
        <v/>
      </c>
      <c r="AL1599" s="173" t="str">
        <f t="shared" si="267"/>
        <v/>
      </c>
      <c r="AM1599" s="173"/>
      <c r="AN1599" s="173"/>
      <c r="AO1599" s="173"/>
      <c r="AP1599" s="173"/>
      <c r="AQ1599" s="173"/>
      <c r="AR1599" s="173"/>
      <c r="AS1599" s="173"/>
      <c r="AT1599" s="153"/>
      <c r="AU1599" s="154"/>
      <c r="AV1599" s="153"/>
      <c r="AW1599" s="177"/>
      <c r="AX1599" s="178"/>
      <c r="AY1599" s="179"/>
      <c r="AZ1599" s="179"/>
      <c r="BA1599" s="180"/>
      <c r="BB1599" s="180"/>
      <c r="BC1599" s="155"/>
      <c r="BE1599" s="156">
        <v>847</v>
      </c>
      <c r="BF1599" s="181">
        <f t="shared" si="271"/>
        <v>5.4144000000000894</v>
      </c>
      <c r="BG1599" s="182">
        <f t="shared" si="272"/>
        <v>0.60952791625987301</v>
      </c>
      <c r="BH1599" s="183">
        <f t="shared" si="273"/>
        <v>7.7463865932747566E-4</v>
      </c>
      <c r="BI1599" s="184" t="str">
        <f t="shared" si="274"/>
        <v/>
      </c>
      <c r="BJ1599" s="184" t="str">
        <f t="shared" si="270"/>
        <v/>
      </c>
    </row>
    <row r="1600" spans="3:62" ht="20.100000000000001" customHeight="1" x14ac:dyDescent="0.25">
      <c r="C1600" s="12"/>
      <c r="E1600" s="141"/>
      <c r="F1600" s="141"/>
      <c r="P1600" s="156"/>
      <c r="R1600" s="174"/>
      <c r="S1600" s="174"/>
      <c r="W1600" s="175"/>
      <c r="X1600" s="173"/>
      <c r="AC1600" s="156">
        <v>871</v>
      </c>
      <c r="AD1600" s="150">
        <f t="shared" si="261"/>
        <v>-0.51600000000000001</v>
      </c>
      <c r="AE1600" s="174">
        <f t="shared" si="262"/>
        <v>0.34921533783358666</v>
      </c>
      <c r="AF1600" s="174">
        <f t="shared" si="263"/>
        <v>0.30292720460947509</v>
      </c>
      <c r="AG1600" s="150" t="str">
        <f t="shared" si="268"/>
        <v/>
      </c>
      <c r="AH1600" s="150">
        <f t="shared" si="269"/>
        <v>0.34921533783358666</v>
      </c>
      <c r="AI1600" s="150" t="str">
        <f t="shared" si="264"/>
        <v/>
      </c>
      <c r="AJ1600" s="173">
        <f t="shared" si="265"/>
        <v>0</v>
      </c>
      <c r="AK1600" s="173" t="str">
        <f t="shared" si="266"/>
        <v/>
      </c>
      <c r="AL1600" s="173" t="str">
        <f t="shared" si="267"/>
        <v/>
      </c>
      <c r="AM1600" s="173"/>
      <c r="AN1600" s="173"/>
      <c r="AO1600" s="173"/>
      <c r="AP1600" s="173"/>
      <c r="AQ1600" s="173"/>
      <c r="AR1600" s="173"/>
      <c r="AS1600" s="173"/>
      <c r="AT1600" s="153"/>
      <c r="AU1600" s="154"/>
      <c r="AV1600" s="153"/>
      <c r="AW1600" s="177"/>
      <c r="AX1600" s="178"/>
      <c r="AY1600" s="179"/>
      <c r="AZ1600" s="179"/>
      <c r="BA1600" s="180"/>
      <c r="BB1600" s="180"/>
      <c r="BC1600" s="155"/>
      <c r="BE1600" s="156">
        <v>848</v>
      </c>
      <c r="BF1600" s="181">
        <f t="shared" si="271"/>
        <v>5.4208000000000895</v>
      </c>
      <c r="BG1600" s="182">
        <f t="shared" si="272"/>
        <v>0.60875327760054554</v>
      </c>
      <c r="BH1600" s="183">
        <f t="shared" si="273"/>
        <v>7.7444625881339935E-4</v>
      </c>
      <c r="BI1600" s="184" t="str">
        <f t="shared" si="274"/>
        <v/>
      </c>
      <c r="BJ1600" s="184" t="str">
        <f t="shared" si="270"/>
        <v/>
      </c>
    </row>
    <row r="1601" spans="3:62" ht="20.100000000000001" customHeight="1" x14ac:dyDescent="0.25">
      <c r="C1601" s="12"/>
      <c r="E1601" s="141"/>
      <c r="F1601" s="141"/>
      <c r="P1601" s="156"/>
      <c r="R1601" s="174"/>
      <c r="S1601" s="174"/>
      <c r="W1601" s="175"/>
      <c r="X1601" s="173"/>
      <c r="AC1601" s="156">
        <v>872</v>
      </c>
      <c r="AD1601" s="150">
        <f t="shared" si="261"/>
        <v>-0.51200000000000001</v>
      </c>
      <c r="AE1601" s="174">
        <f t="shared" si="262"/>
        <v>0.34993406316463371</v>
      </c>
      <c r="AF1601" s="174">
        <f t="shared" si="263"/>
        <v>0.30432550478330422</v>
      </c>
      <c r="AG1601" s="150" t="str">
        <f t="shared" si="268"/>
        <v/>
      </c>
      <c r="AH1601" s="150">
        <f t="shared" si="269"/>
        <v>0.34993406316463371</v>
      </c>
      <c r="AI1601" s="150" t="str">
        <f t="shared" si="264"/>
        <v/>
      </c>
      <c r="AJ1601" s="173">
        <f t="shared" si="265"/>
        <v>0</v>
      </c>
      <c r="AK1601" s="173" t="str">
        <f t="shared" si="266"/>
        <v/>
      </c>
      <c r="AL1601" s="173" t="str">
        <f t="shared" si="267"/>
        <v/>
      </c>
      <c r="AM1601" s="173"/>
      <c r="AN1601" s="173"/>
      <c r="AO1601" s="173"/>
      <c r="AP1601" s="173"/>
      <c r="AQ1601" s="173"/>
      <c r="AR1601" s="173"/>
      <c r="AS1601" s="173"/>
      <c r="AT1601" s="153"/>
      <c r="AU1601" s="154"/>
      <c r="AV1601" s="153"/>
      <c r="AW1601" s="177"/>
      <c r="AX1601" s="178"/>
      <c r="AY1601" s="179"/>
      <c r="AZ1601" s="179"/>
      <c r="BA1601" s="180"/>
      <c r="BB1601" s="180"/>
      <c r="BC1601" s="155"/>
      <c r="BE1601" s="156">
        <v>849</v>
      </c>
      <c r="BF1601" s="181">
        <f t="shared" si="271"/>
        <v>5.4272000000000897</v>
      </c>
      <c r="BG1601" s="182">
        <f t="shared" si="272"/>
        <v>0.60797883134173214</v>
      </c>
      <c r="BH1601" s="183">
        <f t="shared" si="273"/>
        <v>7.7425121118068763E-4</v>
      </c>
      <c r="BI1601" s="184" t="str">
        <f t="shared" si="274"/>
        <v/>
      </c>
      <c r="BJ1601" s="184" t="str">
        <f t="shared" si="270"/>
        <v/>
      </c>
    </row>
    <row r="1602" spans="3:62" ht="20.100000000000001" customHeight="1" x14ac:dyDescent="0.25">
      <c r="C1602" s="12"/>
      <c r="E1602" s="141"/>
      <c r="F1602" s="141"/>
      <c r="P1602" s="156"/>
      <c r="R1602" s="174"/>
      <c r="S1602" s="174"/>
      <c r="W1602" s="175"/>
      <c r="X1602" s="173"/>
      <c r="AC1602" s="156">
        <v>873</v>
      </c>
      <c r="AD1602" s="150">
        <f t="shared" si="261"/>
        <v>-0.50800000000000001</v>
      </c>
      <c r="AE1602" s="174">
        <f t="shared" si="262"/>
        <v>0.35064865729167793</v>
      </c>
      <c r="AF1602" s="174">
        <f t="shared" si="263"/>
        <v>0.30572667160651423</v>
      </c>
      <c r="AG1602" s="150" t="str">
        <f t="shared" si="268"/>
        <v/>
      </c>
      <c r="AH1602" s="150">
        <f t="shared" si="269"/>
        <v>0.35064865729167793</v>
      </c>
      <c r="AI1602" s="150" t="str">
        <f t="shared" si="264"/>
        <v/>
      </c>
      <c r="AJ1602" s="173">
        <f t="shared" si="265"/>
        <v>0</v>
      </c>
      <c r="AK1602" s="173" t="str">
        <f t="shared" si="266"/>
        <v/>
      </c>
      <c r="AL1602" s="173" t="str">
        <f t="shared" si="267"/>
        <v/>
      </c>
      <c r="AM1602" s="173"/>
      <c r="AN1602" s="173"/>
      <c r="AO1602" s="173"/>
      <c r="AP1602" s="173"/>
      <c r="AQ1602" s="173"/>
      <c r="AR1602" s="173"/>
      <c r="AS1602" s="173"/>
      <c r="AT1602" s="153"/>
      <c r="AU1602" s="154"/>
      <c r="AV1602" s="153"/>
      <c r="AW1602" s="177"/>
      <c r="AX1602" s="178"/>
      <c r="AY1602" s="179"/>
      <c r="AZ1602" s="179"/>
      <c r="BA1602" s="180"/>
      <c r="BB1602" s="180"/>
      <c r="BC1602" s="155"/>
      <c r="BE1602" s="156">
        <v>850</v>
      </c>
      <c r="BF1602" s="181">
        <f t="shared" si="271"/>
        <v>5.4336000000000899</v>
      </c>
      <c r="BG1602" s="182">
        <f t="shared" si="272"/>
        <v>0.60720458013055145</v>
      </c>
      <c r="BH1602" s="183">
        <f t="shared" si="273"/>
        <v>7.7405352480097722E-4</v>
      </c>
      <c r="BI1602" s="184" t="str">
        <f t="shared" si="274"/>
        <v/>
      </c>
      <c r="BJ1602" s="184" t="str">
        <f t="shared" si="270"/>
        <v/>
      </c>
    </row>
    <row r="1603" spans="3:62" ht="20.100000000000001" customHeight="1" x14ac:dyDescent="0.25">
      <c r="C1603" s="12"/>
      <c r="E1603" s="141"/>
      <c r="F1603" s="141"/>
      <c r="P1603" s="156"/>
      <c r="R1603" s="174"/>
      <c r="S1603" s="174"/>
      <c r="W1603" s="175"/>
      <c r="X1603" s="173"/>
      <c r="AC1603" s="156">
        <v>874</v>
      </c>
      <c r="AD1603" s="150">
        <f t="shared" si="261"/>
        <v>-0.504</v>
      </c>
      <c r="AE1603" s="174">
        <f t="shared" si="262"/>
        <v>0.35135908888828399</v>
      </c>
      <c r="AF1603" s="174">
        <f t="shared" si="263"/>
        <v>0.30713068849159109</v>
      </c>
      <c r="AG1603" s="150" t="str">
        <f t="shared" si="268"/>
        <v/>
      </c>
      <c r="AH1603" s="150">
        <f t="shared" si="269"/>
        <v>0.35135908888828399</v>
      </c>
      <c r="AI1603" s="150" t="str">
        <f t="shared" si="264"/>
        <v/>
      </c>
      <c r="AJ1603" s="173">
        <f t="shared" si="265"/>
        <v>0</v>
      </c>
      <c r="AK1603" s="173" t="str">
        <f t="shared" si="266"/>
        <v/>
      </c>
      <c r="AL1603" s="173" t="str">
        <f t="shared" si="267"/>
        <v/>
      </c>
      <c r="AM1603" s="173"/>
      <c r="AN1603" s="173"/>
      <c r="AO1603" s="173"/>
      <c r="AP1603" s="173"/>
      <c r="AQ1603" s="173"/>
      <c r="AR1603" s="173"/>
      <c r="AS1603" s="173"/>
      <c r="AT1603" s="153"/>
      <c r="AU1603" s="154"/>
      <c r="AV1603" s="153"/>
      <c r="AW1603" s="177"/>
      <c r="AX1603" s="178"/>
      <c r="AY1603" s="179"/>
      <c r="AZ1603" s="179"/>
      <c r="BA1603" s="180"/>
      <c r="BB1603" s="180"/>
      <c r="BC1603" s="155"/>
      <c r="BE1603" s="156">
        <v>851</v>
      </c>
      <c r="BF1603" s="181">
        <f t="shared" si="271"/>
        <v>5.4400000000000901</v>
      </c>
      <c r="BG1603" s="182">
        <f t="shared" si="272"/>
        <v>0.60643052660575048</v>
      </c>
      <c r="BH1603" s="183">
        <f t="shared" si="273"/>
        <v>7.7385320804335134E-4</v>
      </c>
      <c r="BI1603" s="184" t="str">
        <f t="shared" si="274"/>
        <v/>
      </c>
      <c r="BJ1603" s="184" t="str">
        <f t="shared" si="270"/>
        <v/>
      </c>
    </row>
    <row r="1604" spans="3:62" ht="20.100000000000001" customHeight="1" x14ac:dyDescent="0.25">
      <c r="C1604" s="12"/>
      <c r="E1604" s="141"/>
      <c r="F1604" s="141"/>
      <c r="P1604" s="156"/>
      <c r="R1604" s="174"/>
      <c r="S1604" s="174"/>
      <c r="W1604" s="175"/>
      <c r="X1604" s="173"/>
      <c r="AC1604" s="156">
        <v>875</v>
      </c>
      <c r="AD1604" s="150">
        <f t="shared" si="261"/>
        <v>-0.5</v>
      </c>
      <c r="AE1604" s="174">
        <f t="shared" si="262"/>
        <v>0.35206532676429952</v>
      </c>
      <c r="AF1604" s="174">
        <f t="shared" si="263"/>
        <v>0.30853753872598688</v>
      </c>
      <c r="AG1604" s="150" t="str">
        <f t="shared" si="268"/>
        <v/>
      </c>
      <c r="AH1604" s="150">
        <f t="shared" si="269"/>
        <v>0.35206532676429952</v>
      </c>
      <c r="AI1604" s="150" t="str">
        <f t="shared" si="264"/>
        <v/>
      </c>
      <c r="AJ1604" s="173">
        <f t="shared" si="265"/>
        <v>0</v>
      </c>
      <c r="AK1604" s="173" t="str">
        <f t="shared" si="266"/>
        <v/>
      </c>
      <c r="AL1604" s="173" t="str">
        <f t="shared" si="267"/>
        <v/>
      </c>
      <c r="AM1604" s="173"/>
      <c r="AN1604" s="173"/>
      <c r="AO1604" s="173"/>
      <c r="AP1604" s="173"/>
      <c r="AQ1604" s="173"/>
      <c r="AR1604" s="173"/>
      <c r="AS1604" s="173"/>
      <c r="AT1604" s="153"/>
      <c r="AU1604" s="154"/>
      <c r="AV1604" s="153"/>
      <c r="AW1604" s="177"/>
      <c r="AX1604" s="178"/>
      <c r="AY1604" s="179"/>
      <c r="AZ1604" s="179"/>
      <c r="BA1604" s="180"/>
      <c r="BB1604" s="180"/>
      <c r="BC1604" s="155"/>
      <c r="BE1604" s="156">
        <v>852</v>
      </c>
      <c r="BF1604" s="181">
        <f t="shared" si="271"/>
        <v>5.4464000000000903</v>
      </c>
      <c r="BG1604" s="182">
        <f t="shared" si="272"/>
        <v>0.60565667339770712</v>
      </c>
      <c r="BH1604" s="183">
        <f t="shared" si="273"/>
        <v>7.7365026927456171E-4</v>
      </c>
      <c r="BI1604" s="184" t="str">
        <f t="shared" si="274"/>
        <v/>
      </c>
      <c r="BJ1604" s="184" t="str">
        <f t="shared" si="270"/>
        <v/>
      </c>
    </row>
    <row r="1605" spans="3:62" ht="20.100000000000001" customHeight="1" x14ac:dyDescent="0.25">
      <c r="C1605" s="12"/>
      <c r="E1605" s="141"/>
      <c r="F1605" s="141"/>
      <c r="P1605" s="156"/>
      <c r="R1605" s="174"/>
      <c r="S1605" s="174"/>
      <c r="W1605" s="175"/>
      <c r="X1605" s="173"/>
      <c r="AC1605" s="156">
        <v>876</v>
      </c>
      <c r="AD1605" s="150">
        <f t="shared" si="261"/>
        <v>-0.496</v>
      </c>
      <c r="AE1605" s="174">
        <f t="shared" si="262"/>
        <v>0.3527673398681293</v>
      </c>
      <c r="AF1605" s="174">
        <f t="shared" si="263"/>
        <v>0.30994720547266957</v>
      </c>
      <c r="AG1605" s="150" t="str">
        <f t="shared" si="268"/>
        <v/>
      </c>
      <c r="AH1605" s="150">
        <f t="shared" si="269"/>
        <v>0.3527673398681293</v>
      </c>
      <c r="AI1605" s="150" t="str">
        <f t="shared" si="264"/>
        <v/>
      </c>
      <c r="AJ1605" s="173">
        <f t="shared" si="265"/>
        <v>0</v>
      </c>
      <c r="AK1605" s="173" t="str">
        <f t="shared" si="266"/>
        <v/>
      </c>
      <c r="AL1605" s="173" t="str">
        <f t="shared" si="267"/>
        <v/>
      </c>
      <c r="AM1605" s="173"/>
      <c r="AN1605" s="173"/>
      <c r="AO1605" s="173"/>
      <c r="AP1605" s="173"/>
      <c r="AQ1605" s="173"/>
      <c r="AR1605" s="173"/>
      <c r="AS1605" s="173"/>
      <c r="AT1605" s="153"/>
      <c r="AU1605" s="154"/>
      <c r="AV1605" s="153"/>
      <c r="AW1605" s="177"/>
      <c r="AX1605" s="178"/>
      <c r="AY1605" s="179"/>
      <c r="AZ1605" s="179"/>
      <c r="BA1605" s="180"/>
      <c r="BB1605" s="180"/>
      <c r="BC1605" s="155"/>
      <c r="BE1605" s="156">
        <v>853</v>
      </c>
      <c r="BF1605" s="181">
        <f t="shared" si="271"/>
        <v>5.4528000000000905</v>
      </c>
      <c r="BG1605" s="182">
        <f t="shared" si="272"/>
        <v>0.60488302312843256</v>
      </c>
      <c r="BH1605" s="183">
        <f t="shared" si="273"/>
        <v>7.7344471685980576E-4</v>
      </c>
      <c r="BI1605" s="184" t="str">
        <f t="shared" si="274"/>
        <v/>
      </c>
      <c r="BJ1605" s="184" t="str">
        <f t="shared" si="270"/>
        <v/>
      </c>
    </row>
    <row r="1606" spans="3:62" ht="20.100000000000001" customHeight="1" x14ac:dyDescent="0.25">
      <c r="C1606" s="12"/>
      <c r="E1606" s="141"/>
      <c r="F1606" s="141"/>
      <c r="P1606" s="156"/>
      <c r="R1606" s="174"/>
      <c r="S1606" s="174"/>
      <c r="W1606" s="175"/>
      <c r="X1606" s="173"/>
      <c r="AC1606" s="156">
        <v>877</v>
      </c>
      <c r="AD1606" s="150">
        <f t="shared" si="261"/>
        <v>-0.49199999999999999</v>
      </c>
      <c r="AE1606" s="174">
        <f t="shared" si="262"/>
        <v>0.35346509728900333</v>
      </c>
      <c r="AF1606" s="174">
        <f t="shared" si="263"/>
        <v>0.31135967177068158</v>
      </c>
      <c r="AG1606" s="150" t="str">
        <f t="shared" si="268"/>
        <v/>
      </c>
      <c r="AH1606" s="150">
        <f t="shared" si="269"/>
        <v>0.35346509728900333</v>
      </c>
      <c r="AI1606" s="150" t="str">
        <f t="shared" si="264"/>
        <v/>
      </c>
      <c r="AJ1606" s="173">
        <f t="shared" si="265"/>
        <v>0</v>
      </c>
      <c r="AK1606" s="173" t="str">
        <f t="shared" si="266"/>
        <v/>
      </c>
      <c r="AL1606" s="173" t="str">
        <f t="shared" si="267"/>
        <v/>
      </c>
      <c r="AM1606" s="173"/>
      <c r="AN1606" s="173"/>
      <c r="AO1606" s="173"/>
      <c r="AP1606" s="173"/>
      <c r="AQ1606" s="173"/>
      <c r="AR1606" s="173"/>
      <c r="AS1606" s="173"/>
      <c r="AT1606" s="153"/>
      <c r="AU1606" s="154"/>
      <c r="AV1606" s="153"/>
      <c r="AW1606" s="177"/>
      <c r="AX1606" s="178"/>
      <c r="AY1606" s="179"/>
      <c r="AZ1606" s="179"/>
      <c r="BA1606" s="180"/>
      <c r="BB1606" s="180"/>
      <c r="BC1606" s="155"/>
      <c r="BE1606" s="156">
        <v>854</v>
      </c>
      <c r="BF1606" s="181">
        <f t="shared" si="271"/>
        <v>5.4592000000000906</v>
      </c>
      <c r="BG1606" s="182">
        <f t="shared" si="272"/>
        <v>0.60410957841157276</v>
      </c>
      <c r="BH1606" s="183">
        <f t="shared" si="273"/>
        <v>7.732365591627266E-4</v>
      </c>
      <c r="BI1606" s="184" t="str">
        <f t="shared" si="274"/>
        <v/>
      </c>
      <c r="BJ1606" s="184" t="str">
        <f t="shared" si="270"/>
        <v/>
      </c>
    </row>
    <row r="1607" spans="3:62" ht="20.100000000000001" customHeight="1" x14ac:dyDescent="0.25">
      <c r="C1607" s="12"/>
      <c r="E1607" s="141"/>
      <c r="F1607" s="141"/>
      <c r="P1607" s="156"/>
      <c r="R1607" s="174"/>
      <c r="S1607" s="174"/>
      <c r="W1607" s="175"/>
      <c r="X1607" s="173"/>
      <c r="AC1607" s="156">
        <v>878</v>
      </c>
      <c r="AD1607" s="150">
        <f t="shared" si="261"/>
        <v>-0.48799999999999999</v>
      </c>
      <c r="AE1607" s="174">
        <f t="shared" si="262"/>
        <v>0.35415856825923747</v>
      </c>
      <c r="AF1607" s="174">
        <f t="shared" si="263"/>
        <v>0.31277492053570766</v>
      </c>
      <c r="AG1607" s="150" t="str">
        <f t="shared" si="268"/>
        <v/>
      </c>
      <c r="AH1607" s="150">
        <f t="shared" si="269"/>
        <v>0.35415856825923747</v>
      </c>
      <c r="AI1607" s="150" t="str">
        <f t="shared" si="264"/>
        <v/>
      </c>
      <c r="AJ1607" s="173">
        <f t="shared" si="265"/>
        <v>0</v>
      </c>
      <c r="AK1607" s="173" t="str">
        <f t="shared" si="266"/>
        <v/>
      </c>
      <c r="AL1607" s="173" t="str">
        <f t="shared" si="267"/>
        <v/>
      </c>
      <c r="AM1607" s="173"/>
      <c r="AN1607" s="173"/>
      <c r="AO1607" s="173"/>
      <c r="AP1607" s="173"/>
      <c r="AQ1607" s="173"/>
      <c r="AR1607" s="173"/>
      <c r="AS1607" s="173"/>
      <c r="AT1607" s="153"/>
      <c r="AU1607" s="154"/>
      <c r="AV1607" s="153"/>
      <c r="AW1607" s="177"/>
      <c r="AX1607" s="178"/>
      <c r="AY1607" s="179"/>
      <c r="AZ1607" s="179"/>
      <c r="BA1607" s="180"/>
      <c r="BB1607" s="180"/>
      <c r="BC1607" s="155"/>
      <c r="BE1607" s="156">
        <v>855</v>
      </c>
      <c r="BF1607" s="181">
        <f t="shared" si="271"/>
        <v>5.4656000000000908</v>
      </c>
      <c r="BG1607" s="182">
        <f t="shared" si="272"/>
        <v>0.60333634185241003</v>
      </c>
      <c r="BH1607" s="183">
        <f t="shared" si="273"/>
        <v>7.7302580454352565E-4</v>
      </c>
      <c r="BI1607" s="184" t="str">
        <f t="shared" si="274"/>
        <v/>
      </c>
      <c r="BJ1607" s="184" t="str">
        <f t="shared" si="270"/>
        <v/>
      </c>
    </row>
    <row r="1608" spans="3:62" ht="20.100000000000001" customHeight="1" x14ac:dyDescent="0.25">
      <c r="C1608" s="12"/>
      <c r="E1608" s="141"/>
      <c r="F1608" s="141"/>
      <c r="P1608" s="156"/>
      <c r="R1608" s="174"/>
      <c r="S1608" s="174"/>
      <c r="W1608" s="175"/>
      <c r="X1608" s="173"/>
      <c r="AC1608" s="156">
        <v>879</v>
      </c>
      <c r="AD1608" s="150">
        <f t="shared" si="261"/>
        <v>-0.48399999999999999</v>
      </c>
      <c r="AE1608" s="174">
        <f t="shared" si="262"/>
        <v>0.35484772215648769</v>
      </c>
      <c r="AF1608" s="174">
        <f t="shared" si="263"/>
        <v>0.31419293456065167</v>
      </c>
      <c r="AG1608" s="150" t="str">
        <f t="shared" si="268"/>
        <v/>
      </c>
      <c r="AH1608" s="150">
        <f t="shared" si="269"/>
        <v>0.35484772215648769</v>
      </c>
      <c r="AI1608" s="150" t="str">
        <f t="shared" si="264"/>
        <v/>
      </c>
      <c r="AJ1608" s="173">
        <f t="shared" si="265"/>
        <v>0</v>
      </c>
      <c r="AK1608" s="173" t="str">
        <f t="shared" si="266"/>
        <v/>
      </c>
      <c r="AL1608" s="173" t="str">
        <f t="shared" si="267"/>
        <v/>
      </c>
      <c r="AM1608" s="173"/>
      <c r="AN1608" s="173"/>
      <c r="AO1608" s="173"/>
      <c r="AP1608" s="173"/>
      <c r="AQ1608" s="173"/>
      <c r="AR1608" s="173"/>
      <c r="AS1608" s="173"/>
      <c r="AT1608" s="153"/>
      <c r="AU1608" s="154"/>
      <c r="AV1608" s="153"/>
      <c r="AW1608" s="177"/>
      <c r="AX1608" s="178"/>
      <c r="AY1608" s="179"/>
      <c r="AZ1608" s="179"/>
      <c r="BA1608" s="180"/>
      <c r="BB1608" s="180"/>
      <c r="BC1608" s="155"/>
      <c r="BE1608" s="156">
        <v>856</v>
      </c>
      <c r="BF1608" s="181">
        <f t="shared" si="271"/>
        <v>5.472000000000091</v>
      </c>
      <c r="BG1608" s="182">
        <f t="shared" si="272"/>
        <v>0.6025633160478665</v>
      </c>
      <c r="BH1608" s="183">
        <f t="shared" si="273"/>
        <v>7.7281246136018389E-4</v>
      </c>
      <c r="BI1608" s="184" t="str">
        <f t="shared" si="274"/>
        <v/>
      </c>
      <c r="BJ1608" s="184" t="str">
        <f t="shared" si="270"/>
        <v/>
      </c>
    </row>
    <row r="1609" spans="3:62" ht="20.100000000000001" customHeight="1" x14ac:dyDescent="0.25">
      <c r="C1609" s="12"/>
      <c r="E1609" s="141"/>
      <c r="F1609" s="141"/>
      <c r="P1609" s="156"/>
      <c r="R1609" s="174"/>
      <c r="S1609" s="174"/>
      <c r="W1609" s="175"/>
      <c r="X1609" s="173"/>
      <c r="AC1609" s="156">
        <v>880</v>
      </c>
      <c r="AD1609" s="150">
        <f t="shared" si="261"/>
        <v>-0.48</v>
      </c>
      <c r="AE1609" s="174">
        <f t="shared" si="262"/>
        <v>0.35553252850599709</v>
      </c>
      <c r="AF1609" s="174">
        <f t="shared" si="263"/>
        <v>0.31561369651622256</v>
      </c>
      <c r="AG1609" s="150" t="str">
        <f t="shared" si="268"/>
        <v/>
      </c>
      <c r="AH1609" s="150">
        <f t="shared" si="269"/>
        <v>0.35553252850599709</v>
      </c>
      <c r="AI1609" s="150" t="str">
        <f t="shared" si="264"/>
        <v/>
      </c>
      <c r="AJ1609" s="173">
        <f t="shared" si="265"/>
        <v>0</v>
      </c>
      <c r="AK1609" s="173" t="str">
        <f t="shared" si="266"/>
        <v/>
      </c>
      <c r="AL1609" s="173" t="str">
        <f t="shared" si="267"/>
        <v/>
      </c>
      <c r="AM1609" s="173"/>
      <c r="AN1609" s="173"/>
      <c r="AO1609" s="173"/>
      <c r="AP1609" s="173"/>
      <c r="AQ1609" s="173"/>
      <c r="AR1609" s="173"/>
      <c r="AS1609" s="173"/>
      <c r="AT1609" s="153"/>
      <c r="AU1609" s="154"/>
      <c r="AV1609" s="153"/>
      <c r="AW1609" s="177"/>
      <c r="AX1609" s="178"/>
      <c r="AY1609" s="179"/>
      <c r="AZ1609" s="179"/>
      <c r="BA1609" s="180"/>
      <c r="BB1609" s="180"/>
      <c r="BC1609" s="155"/>
      <c r="BE1609" s="156">
        <v>857</v>
      </c>
      <c r="BF1609" s="181">
        <f t="shared" si="271"/>
        <v>5.4784000000000912</v>
      </c>
      <c r="BG1609" s="182">
        <f t="shared" si="272"/>
        <v>0.60179050358650632</v>
      </c>
      <c r="BH1609" s="183">
        <f t="shared" si="273"/>
        <v>7.7259653796835082E-4</v>
      </c>
      <c r="BI1609" s="184" t="str">
        <f t="shared" si="274"/>
        <v/>
      </c>
      <c r="BJ1609" s="184" t="str">
        <f t="shared" si="270"/>
        <v/>
      </c>
    </row>
    <row r="1610" spans="3:62" ht="20.100000000000001" customHeight="1" x14ac:dyDescent="0.25">
      <c r="C1610" s="12"/>
      <c r="E1610" s="141"/>
      <c r="F1610" s="141"/>
      <c r="P1610" s="156"/>
      <c r="R1610" s="174"/>
      <c r="S1610" s="174"/>
      <c r="W1610" s="175"/>
      <c r="X1610" s="173"/>
      <c r="AC1610" s="156">
        <v>881</v>
      </c>
      <c r="AD1610" s="150">
        <f t="shared" si="261"/>
        <v>-0.47599999999999998</v>
      </c>
      <c r="AE1610" s="174">
        <f t="shared" si="262"/>
        <v>0.35621295698283506</v>
      </c>
      <c r="AF1610" s="174">
        <f t="shared" si="263"/>
        <v>0.31703718895152933</v>
      </c>
      <c r="AG1610" s="150" t="str">
        <f t="shared" si="268"/>
        <v/>
      </c>
      <c r="AH1610" s="150">
        <f t="shared" si="269"/>
        <v>0.35621295698283506</v>
      </c>
      <c r="AI1610" s="150" t="str">
        <f t="shared" si="264"/>
        <v/>
      </c>
      <c r="AJ1610" s="173">
        <f t="shared" si="265"/>
        <v>0</v>
      </c>
      <c r="AK1610" s="173" t="str">
        <f t="shared" si="266"/>
        <v/>
      </c>
      <c r="AL1610" s="173" t="str">
        <f t="shared" si="267"/>
        <v/>
      </c>
      <c r="AM1610" s="173"/>
      <c r="AN1610" s="173"/>
      <c r="AO1610" s="173"/>
      <c r="AP1610" s="173"/>
      <c r="AQ1610" s="173"/>
      <c r="AR1610" s="173"/>
      <c r="AS1610" s="173"/>
      <c r="AT1610" s="153"/>
      <c r="AU1610" s="154"/>
      <c r="AV1610" s="153"/>
      <c r="AW1610" s="177"/>
      <c r="AX1610" s="178"/>
      <c r="AY1610" s="179"/>
      <c r="AZ1610" s="179"/>
      <c r="BA1610" s="180"/>
      <c r="BB1610" s="180"/>
      <c r="BC1610" s="155"/>
      <c r="BE1610" s="156">
        <v>858</v>
      </c>
      <c r="BF1610" s="181">
        <f t="shared" si="271"/>
        <v>5.4848000000000914</v>
      </c>
      <c r="BG1610" s="182">
        <f t="shared" si="272"/>
        <v>0.60101790704853797</v>
      </c>
      <c r="BH1610" s="183">
        <f t="shared" si="273"/>
        <v>7.7237804272178856E-4</v>
      </c>
      <c r="BI1610" s="184" t="str">
        <f t="shared" si="274"/>
        <v/>
      </c>
      <c r="BJ1610" s="184" t="str">
        <f t="shared" si="270"/>
        <v/>
      </c>
    </row>
    <row r="1611" spans="3:62" ht="20.100000000000001" customHeight="1" x14ac:dyDescent="0.25">
      <c r="C1611" s="12"/>
      <c r="E1611" s="141"/>
      <c r="F1611" s="141"/>
      <c r="P1611" s="156"/>
      <c r="R1611" s="174"/>
      <c r="S1611" s="174"/>
      <c r="W1611" s="175"/>
      <c r="X1611" s="173"/>
      <c r="AC1611" s="156">
        <v>882</v>
      </c>
      <c r="AD1611" s="150">
        <f t="shared" si="261"/>
        <v>-0.47199999999999998</v>
      </c>
      <c r="AE1611" s="174">
        <f t="shared" si="262"/>
        <v>0.35688897741412928</v>
      </c>
      <c r="AF1611" s="174">
        <f t="shared" si="263"/>
        <v>0.31846339429468434</v>
      </c>
      <c r="AG1611" s="150" t="str">
        <f t="shared" si="268"/>
        <v/>
      </c>
      <c r="AH1611" s="150">
        <f t="shared" si="269"/>
        <v>0.35688897741412928</v>
      </c>
      <c r="AI1611" s="150" t="str">
        <f t="shared" si="264"/>
        <v/>
      </c>
      <c r="AJ1611" s="173">
        <f t="shared" si="265"/>
        <v>0</v>
      </c>
      <c r="AK1611" s="173" t="str">
        <f t="shared" si="266"/>
        <v/>
      </c>
      <c r="AL1611" s="173" t="str">
        <f t="shared" si="267"/>
        <v/>
      </c>
      <c r="AM1611" s="173"/>
      <c r="AN1611" s="173"/>
      <c r="AO1611" s="173"/>
      <c r="AP1611" s="173"/>
      <c r="AQ1611" s="173"/>
      <c r="AR1611" s="173"/>
      <c r="AS1611" s="173"/>
      <c r="AT1611" s="153"/>
      <c r="AU1611" s="154"/>
      <c r="AV1611" s="153"/>
      <c r="AW1611" s="177"/>
      <c r="AX1611" s="178"/>
      <c r="AY1611" s="179"/>
      <c r="AZ1611" s="179"/>
      <c r="BA1611" s="180"/>
      <c r="BB1611" s="180"/>
      <c r="BC1611" s="155"/>
      <c r="BE1611" s="156">
        <v>859</v>
      </c>
      <c r="BF1611" s="181">
        <f t="shared" si="271"/>
        <v>5.4912000000000916</v>
      </c>
      <c r="BG1611" s="182">
        <f t="shared" si="272"/>
        <v>0.60024552900581618</v>
      </c>
      <c r="BH1611" s="183">
        <f t="shared" si="273"/>
        <v>7.7215698396981836E-4</v>
      </c>
      <c r="BI1611" s="184" t="str">
        <f t="shared" si="274"/>
        <v/>
      </c>
      <c r="BJ1611" s="184" t="str">
        <f t="shared" si="270"/>
        <v/>
      </c>
    </row>
    <row r="1612" spans="3:62" ht="20.100000000000001" customHeight="1" x14ac:dyDescent="0.25">
      <c r="C1612" s="12"/>
      <c r="E1612" s="141"/>
      <c r="F1612" s="141"/>
      <c r="P1612" s="156"/>
      <c r="R1612" s="174"/>
      <c r="S1612" s="174"/>
      <c r="W1612" s="175"/>
      <c r="X1612" s="173"/>
      <c r="AC1612" s="156">
        <v>883</v>
      </c>
      <c r="AD1612" s="150">
        <f t="shared" si="261"/>
        <v>-0.46799999999999997</v>
      </c>
      <c r="AE1612" s="174">
        <f t="shared" si="262"/>
        <v>0.35756055978128964</v>
      </c>
      <c r="AF1612" s="174">
        <f t="shared" si="263"/>
        <v>0.31989229485341653</v>
      </c>
      <c r="AG1612" s="150" t="str">
        <f t="shared" si="268"/>
        <v/>
      </c>
      <c r="AH1612" s="150">
        <f t="shared" si="269"/>
        <v>0.35756055978128964</v>
      </c>
      <c r="AI1612" s="150" t="str">
        <f t="shared" si="264"/>
        <v/>
      </c>
      <c r="AJ1612" s="173">
        <f t="shared" si="265"/>
        <v>0</v>
      </c>
      <c r="AK1612" s="173" t="str">
        <f t="shared" si="266"/>
        <v/>
      </c>
      <c r="AL1612" s="173" t="str">
        <f t="shared" si="267"/>
        <v/>
      </c>
      <c r="AM1612" s="173"/>
      <c r="AN1612" s="173"/>
      <c r="AO1612" s="173"/>
      <c r="AP1612" s="173"/>
      <c r="AQ1612" s="173"/>
      <c r="AR1612" s="173"/>
      <c r="AS1612" s="173"/>
      <c r="AT1612" s="153"/>
      <c r="AU1612" s="154"/>
      <c r="AV1612" s="153"/>
      <c r="AW1612" s="177"/>
      <c r="AX1612" s="178"/>
      <c r="AY1612" s="179"/>
      <c r="AZ1612" s="179"/>
      <c r="BA1612" s="180"/>
      <c r="BB1612" s="180"/>
      <c r="BC1612" s="155"/>
      <c r="BE1612" s="156">
        <v>860</v>
      </c>
      <c r="BF1612" s="181">
        <f t="shared" si="271"/>
        <v>5.4976000000000917</v>
      </c>
      <c r="BG1612" s="182">
        <f t="shared" si="272"/>
        <v>0.59947337202184636</v>
      </c>
      <c r="BH1612" s="183">
        <f t="shared" si="273"/>
        <v>7.7193337005987406E-4</v>
      </c>
      <c r="BI1612" s="184" t="str">
        <f t="shared" si="274"/>
        <v/>
      </c>
      <c r="BJ1612" s="184" t="str">
        <f t="shared" si="270"/>
        <v/>
      </c>
    </row>
    <row r="1613" spans="3:62" ht="20.100000000000001" customHeight="1" x14ac:dyDescent="0.25">
      <c r="C1613" s="12"/>
      <c r="E1613" s="141"/>
      <c r="F1613" s="141"/>
      <c r="P1613" s="156"/>
      <c r="R1613" s="174"/>
      <c r="S1613" s="174"/>
      <c r="W1613" s="175"/>
      <c r="X1613" s="173"/>
      <c r="AC1613" s="156">
        <v>884</v>
      </c>
      <c r="AD1613" s="150">
        <f t="shared" si="261"/>
        <v>-0.46399999999999997</v>
      </c>
      <c r="AE1613" s="174">
        <f t="shared" si="262"/>
        <v>0.35822767422222374</v>
      </c>
      <c r="AF1613" s="174">
        <f t="shared" si="263"/>
        <v>0.32132387281569263</v>
      </c>
      <c r="AG1613" s="150" t="str">
        <f t="shared" si="268"/>
        <v/>
      </c>
      <c r="AH1613" s="150">
        <f t="shared" si="269"/>
        <v>0.35822767422222374</v>
      </c>
      <c r="AI1613" s="150" t="str">
        <f t="shared" si="264"/>
        <v/>
      </c>
      <c r="AJ1613" s="173">
        <f t="shared" si="265"/>
        <v>0</v>
      </c>
      <c r="AK1613" s="173" t="str">
        <f t="shared" si="266"/>
        <v/>
      </c>
      <c r="AL1613" s="173" t="str">
        <f t="shared" si="267"/>
        <v/>
      </c>
      <c r="AM1613" s="173"/>
      <c r="AN1613" s="173"/>
      <c r="AO1613" s="173"/>
      <c r="AP1613" s="173"/>
      <c r="AQ1613" s="173"/>
      <c r="AR1613" s="173"/>
      <c r="AS1613" s="173"/>
      <c r="AT1613" s="153"/>
      <c r="AU1613" s="154"/>
      <c r="AV1613" s="153"/>
      <c r="AW1613" s="177"/>
      <c r="AX1613" s="178"/>
      <c r="AY1613" s="179"/>
      <c r="AZ1613" s="179"/>
      <c r="BA1613" s="180"/>
      <c r="BB1613" s="180"/>
      <c r="BC1613" s="155"/>
      <c r="BE1613" s="156">
        <v>861</v>
      </c>
      <c r="BF1613" s="181">
        <f t="shared" si="271"/>
        <v>5.5040000000000919</v>
      </c>
      <c r="BG1613" s="182">
        <f t="shared" si="272"/>
        <v>0.59870143865178649</v>
      </c>
      <c r="BH1613" s="183">
        <f t="shared" si="273"/>
        <v>7.7170720933672499E-4</v>
      </c>
      <c r="BI1613" s="184" t="str">
        <f t="shared" si="274"/>
        <v/>
      </c>
      <c r="BJ1613" s="184" t="str">
        <f t="shared" si="270"/>
        <v/>
      </c>
    </row>
    <row r="1614" spans="3:62" ht="20.100000000000001" customHeight="1" x14ac:dyDescent="0.25">
      <c r="C1614" s="12"/>
      <c r="E1614" s="141"/>
      <c r="F1614" s="141"/>
      <c r="P1614" s="156"/>
      <c r="R1614" s="174"/>
      <c r="S1614" s="174"/>
      <c r="W1614" s="175"/>
      <c r="X1614" s="173"/>
      <c r="AC1614" s="156">
        <v>885</v>
      </c>
      <c r="AD1614" s="150">
        <f t="shared" si="261"/>
        <v>-0.45999999999999996</v>
      </c>
      <c r="AE1614" s="174">
        <f t="shared" si="262"/>
        <v>0.35889029103354464</v>
      </c>
      <c r="AF1614" s="174">
        <f t="shared" si="263"/>
        <v>0.32275811025034773</v>
      </c>
      <c r="AG1614" s="150" t="str">
        <f t="shared" si="268"/>
        <v/>
      </c>
      <c r="AH1614" s="150">
        <f t="shared" si="269"/>
        <v>0.35889029103354464</v>
      </c>
      <c r="AI1614" s="150" t="str">
        <f t="shared" si="264"/>
        <v/>
      </c>
      <c r="AJ1614" s="173">
        <f t="shared" si="265"/>
        <v>0</v>
      </c>
      <c r="AK1614" s="173" t="str">
        <f t="shared" si="266"/>
        <v/>
      </c>
      <c r="AL1614" s="173" t="str">
        <f t="shared" si="267"/>
        <v/>
      </c>
      <c r="AM1614" s="173"/>
      <c r="AN1614" s="173"/>
      <c r="AO1614" s="173"/>
      <c r="AP1614" s="173"/>
      <c r="AQ1614" s="173"/>
      <c r="AR1614" s="173"/>
      <c r="AS1614" s="173"/>
      <c r="AT1614" s="153"/>
      <c r="AU1614" s="154"/>
      <c r="AV1614" s="153"/>
      <c r="AW1614" s="177"/>
      <c r="AX1614" s="178"/>
      <c r="AY1614" s="179"/>
      <c r="AZ1614" s="179"/>
      <c r="BA1614" s="180"/>
      <c r="BB1614" s="180"/>
      <c r="BC1614" s="155"/>
      <c r="BE1614" s="156">
        <v>862</v>
      </c>
      <c r="BF1614" s="181">
        <f t="shared" si="271"/>
        <v>5.5104000000000921</v>
      </c>
      <c r="BG1614" s="182">
        <f t="shared" si="272"/>
        <v>0.59792973144244976</v>
      </c>
      <c r="BH1614" s="183">
        <f t="shared" si="273"/>
        <v>7.7147851014103264E-4</v>
      </c>
      <c r="BI1614" s="184" t="str">
        <f t="shared" si="274"/>
        <v/>
      </c>
      <c r="BJ1614" s="184" t="str">
        <f t="shared" si="270"/>
        <v/>
      </c>
    </row>
    <row r="1615" spans="3:62" ht="20.100000000000001" customHeight="1" x14ac:dyDescent="0.25">
      <c r="C1615" s="12"/>
      <c r="E1615" s="141"/>
      <c r="F1615" s="141"/>
      <c r="P1615" s="156"/>
      <c r="R1615" s="174"/>
      <c r="S1615" s="174"/>
      <c r="W1615" s="175"/>
      <c r="X1615" s="173"/>
      <c r="AC1615" s="156">
        <v>886</v>
      </c>
      <c r="AD1615" s="150">
        <f t="shared" si="261"/>
        <v>-0.45599999999999996</v>
      </c>
      <c r="AE1615" s="174">
        <f t="shared" si="262"/>
        <v>0.35954838067276956</v>
      </c>
      <c r="AF1615" s="174">
        <f t="shared" si="263"/>
        <v>0.32419498910772426</v>
      </c>
      <c r="AG1615" s="150" t="str">
        <f t="shared" si="268"/>
        <v/>
      </c>
      <c r="AH1615" s="150">
        <f t="shared" si="269"/>
        <v>0.35954838067276956</v>
      </c>
      <c r="AI1615" s="150" t="str">
        <f t="shared" si="264"/>
        <v/>
      </c>
      <c r="AJ1615" s="173">
        <f t="shared" si="265"/>
        <v>0</v>
      </c>
      <c r="AK1615" s="173" t="str">
        <f t="shared" si="266"/>
        <v/>
      </c>
      <c r="AL1615" s="173" t="str">
        <f t="shared" si="267"/>
        <v/>
      </c>
      <c r="AM1615" s="173"/>
      <c r="AN1615" s="173"/>
      <c r="AO1615" s="173"/>
      <c r="AP1615" s="173"/>
      <c r="AQ1615" s="173"/>
      <c r="AR1615" s="173"/>
      <c r="AS1615" s="173"/>
      <c r="AT1615" s="153"/>
      <c r="AU1615" s="154"/>
      <c r="AV1615" s="153"/>
      <c r="AW1615" s="177"/>
      <c r="AX1615" s="178"/>
      <c r="AY1615" s="179"/>
      <c r="AZ1615" s="179"/>
      <c r="BA1615" s="180"/>
      <c r="BB1615" s="180"/>
      <c r="BC1615" s="155"/>
      <c r="BE1615" s="156">
        <v>863</v>
      </c>
      <c r="BF1615" s="181">
        <f t="shared" si="271"/>
        <v>5.5168000000000923</v>
      </c>
      <c r="BG1615" s="182">
        <f t="shared" si="272"/>
        <v>0.59715825293230873</v>
      </c>
      <c r="BH1615" s="183">
        <f t="shared" si="273"/>
        <v>7.712472808114601E-4</v>
      </c>
      <c r="BI1615" s="184" t="str">
        <f t="shared" si="274"/>
        <v/>
      </c>
      <c r="BJ1615" s="184" t="str">
        <f t="shared" si="270"/>
        <v/>
      </c>
    </row>
    <row r="1616" spans="3:62" ht="20.100000000000001" customHeight="1" x14ac:dyDescent="0.25">
      <c r="C1616" s="12"/>
      <c r="E1616" s="141"/>
      <c r="F1616" s="141"/>
      <c r="P1616" s="156"/>
      <c r="R1616" s="174"/>
      <c r="S1616" s="174"/>
      <c r="W1616" s="175"/>
      <c r="X1616" s="173"/>
      <c r="AC1616" s="156">
        <v>887</v>
      </c>
      <c r="AD1616" s="150">
        <f t="shared" si="261"/>
        <v>-0.45199999999999996</v>
      </c>
      <c r="AE1616" s="174">
        <f t="shared" si="262"/>
        <v>0.3602019137605102</v>
      </c>
      <c r="AF1616" s="174">
        <f t="shared" si="263"/>
        <v>0.32563449122032057</v>
      </c>
      <c r="AG1616" s="150" t="str">
        <f t="shared" si="268"/>
        <v/>
      </c>
      <c r="AH1616" s="150">
        <f t="shared" si="269"/>
        <v>0.3602019137605102</v>
      </c>
      <c r="AI1616" s="150" t="str">
        <f t="shared" si="264"/>
        <v/>
      </c>
      <c r="AJ1616" s="173">
        <f t="shared" si="265"/>
        <v>0</v>
      </c>
      <c r="AK1616" s="173" t="str">
        <f t="shared" si="266"/>
        <v/>
      </c>
      <c r="AL1616" s="173" t="str">
        <f t="shared" si="267"/>
        <v/>
      </c>
      <c r="AM1616" s="173"/>
      <c r="AN1616" s="173"/>
      <c r="AO1616" s="173"/>
      <c r="AP1616" s="173"/>
      <c r="AQ1616" s="173"/>
      <c r="AR1616" s="173"/>
      <c r="AS1616" s="173"/>
      <c r="AT1616" s="153"/>
      <c r="AU1616" s="154"/>
      <c r="AV1616" s="153"/>
      <c r="AW1616" s="177"/>
      <c r="AX1616" s="178"/>
      <c r="AY1616" s="179"/>
      <c r="AZ1616" s="179"/>
      <c r="BA1616" s="180"/>
      <c r="BB1616" s="180"/>
      <c r="BC1616" s="155"/>
      <c r="BE1616" s="156">
        <v>864</v>
      </c>
      <c r="BF1616" s="181">
        <f t="shared" si="271"/>
        <v>5.5232000000000925</v>
      </c>
      <c r="BG1616" s="182">
        <f t="shared" si="272"/>
        <v>0.59638700565149727</v>
      </c>
      <c r="BH1616" s="183">
        <f t="shared" si="273"/>
        <v>7.7101352968211856E-4</v>
      </c>
      <c r="BI1616" s="184" t="str">
        <f t="shared" si="274"/>
        <v/>
      </c>
      <c r="BJ1616" s="184" t="str">
        <f t="shared" si="270"/>
        <v/>
      </c>
    </row>
    <row r="1617" spans="3:62" ht="20.100000000000001" customHeight="1" x14ac:dyDescent="0.25">
      <c r="C1617" s="12"/>
      <c r="E1617" s="141"/>
      <c r="F1617" s="141"/>
      <c r="P1617" s="156"/>
      <c r="R1617" s="174"/>
      <c r="S1617" s="174"/>
      <c r="W1617" s="175"/>
      <c r="X1617" s="173"/>
      <c r="AC1617" s="156">
        <v>888</v>
      </c>
      <c r="AD1617" s="150">
        <f t="shared" si="261"/>
        <v>-0.44799999999999995</v>
      </c>
      <c r="AE1617" s="174">
        <f t="shared" si="262"/>
        <v>0.36085086108265324</v>
      </c>
      <c r="AF1617" s="174">
        <f t="shared" si="263"/>
        <v>0.32707659830344682</v>
      </c>
      <c r="AG1617" s="150" t="str">
        <f t="shared" si="268"/>
        <v/>
      </c>
      <c r="AH1617" s="150">
        <f t="shared" si="269"/>
        <v>0.36085086108265324</v>
      </c>
      <c r="AI1617" s="150" t="str">
        <f t="shared" si="264"/>
        <v/>
      </c>
      <c r="AJ1617" s="173">
        <f t="shared" si="265"/>
        <v>0</v>
      </c>
      <c r="AK1617" s="173" t="str">
        <f t="shared" si="266"/>
        <v/>
      </c>
      <c r="AL1617" s="173" t="str">
        <f t="shared" si="267"/>
        <v/>
      </c>
      <c r="AM1617" s="173"/>
      <c r="AN1617" s="173"/>
      <c r="AO1617" s="173"/>
      <c r="AP1617" s="173"/>
      <c r="AQ1617" s="173"/>
      <c r="AR1617" s="173"/>
      <c r="AS1617" s="173"/>
      <c r="AT1617" s="153"/>
      <c r="AU1617" s="154"/>
      <c r="AV1617" s="153"/>
      <c r="AW1617" s="177"/>
      <c r="AX1617" s="178"/>
      <c r="AY1617" s="179"/>
      <c r="AZ1617" s="179"/>
      <c r="BA1617" s="180"/>
      <c r="BB1617" s="180"/>
      <c r="BC1617" s="155"/>
      <c r="BE1617" s="156">
        <v>865</v>
      </c>
      <c r="BF1617" s="181">
        <f t="shared" si="271"/>
        <v>5.5296000000000927</v>
      </c>
      <c r="BG1617" s="182">
        <f t="shared" si="272"/>
        <v>0.59561599212181515</v>
      </c>
      <c r="BH1617" s="183">
        <f t="shared" si="273"/>
        <v>7.7077726508445465E-4</v>
      </c>
      <c r="BI1617" s="184" t="str">
        <f t="shared" si="274"/>
        <v/>
      </c>
      <c r="BJ1617" s="184" t="str">
        <f t="shared" si="270"/>
        <v/>
      </c>
    </row>
    <row r="1618" spans="3:62" ht="20.100000000000001" customHeight="1" x14ac:dyDescent="0.25">
      <c r="C1618" s="12"/>
      <c r="E1618" s="141"/>
      <c r="F1618" s="141"/>
      <c r="P1618" s="156"/>
      <c r="R1618" s="174"/>
      <c r="S1618" s="174"/>
      <c r="W1618" s="175"/>
      <c r="X1618" s="173"/>
      <c r="AC1618" s="156">
        <v>889</v>
      </c>
      <c r="AD1618" s="150">
        <f t="shared" si="261"/>
        <v>-0.44399999999999995</v>
      </c>
      <c r="AE1618" s="174">
        <f t="shared" si="262"/>
        <v>0.36149519359253279</v>
      </c>
      <c r="AF1618" s="174">
        <f t="shared" si="263"/>
        <v>0.32852129195589119</v>
      </c>
      <c r="AG1618" s="150" t="str">
        <f t="shared" si="268"/>
        <v/>
      </c>
      <c r="AH1618" s="150">
        <f t="shared" si="269"/>
        <v>0.36149519359253279</v>
      </c>
      <c r="AI1618" s="150" t="str">
        <f t="shared" si="264"/>
        <v/>
      </c>
      <c r="AJ1618" s="173">
        <f t="shared" si="265"/>
        <v>0</v>
      </c>
      <c r="AK1618" s="173" t="str">
        <f t="shared" si="266"/>
        <v/>
      </c>
      <c r="AL1618" s="173" t="str">
        <f t="shared" si="267"/>
        <v/>
      </c>
      <c r="AM1618" s="173"/>
      <c r="AN1618" s="173"/>
      <c r="AO1618" s="173"/>
      <c r="AP1618" s="173"/>
      <c r="AQ1618" s="173"/>
      <c r="AR1618" s="173"/>
      <c r="AS1618" s="173"/>
      <c r="AT1618" s="153"/>
      <c r="AU1618" s="154"/>
      <c r="AV1618" s="153"/>
      <c r="AW1618" s="177"/>
      <c r="AX1618" s="178"/>
      <c r="AY1618" s="179"/>
      <c r="AZ1618" s="179"/>
      <c r="BA1618" s="180"/>
      <c r="BB1618" s="180"/>
      <c r="BC1618" s="155"/>
      <c r="BE1618" s="156">
        <v>866</v>
      </c>
      <c r="BF1618" s="181">
        <f t="shared" si="271"/>
        <v>5.5360000000000928</v>
      </c>
      <c r="BG1618" s="182">
        <f t="shared" si="272"/>
        <v>0.5948452148567307</v>
      </c>
      <c r="BH1618" s="183">
        <f t="shared" si="273"/>
        <v>7.705384953462513E-4</v>
      </c>
      <c r="BI1618" s="184" t="str">
        <f t="shared" si="274"/>
        <v/>
      </c>
      <c r="BJ1618" s="184" t="str">
        <f t="shared" si="270"/>
        <v/>
      </c>
    </row>
    <row r="1619" spans="3:62" ht="20.100000000000001" customHeight="1" x14ac:dyDescent="0.25">
      <c r="C1619" s="12"/>
      <c r="E1619" s="141"/>
      <c r="F1619" s="141"/>
      <c r="P1619" s="156"/>
      <c r="R1619" s="174"/>
      <c r="S1619" s="174"/>
      <c r="W1619" s="175"/>
      <c r="X1619" s="173"/>
      <c r="AC1619" s="156">
        <v>890</v>
      </c>
      <c r="AD1619" s="150">
        <f t="shared" si="261"/>
        <v>-0.43999999999999995</v>
      </c>
      <c r="AE1619" s="174">
        <f t="shared" si="262"/>
        <v>0.36213488241309222</v>
      </c>
      <c r="AF1619" s="174">
        <f t="shared" si="263"/>
        <v>0.32996855366059363</v>
      </c>
      <c r="AG1619" s="150" t="str">
        <f t="shared" si="268"/>
        <v/>
      </c>
      <c r="AH1619" s="150">
        <f t="shared" si="269"/>
        <v>0.36213488241309222</v>
      </c>
      <c r="AI1619" s="150" t="str">
        <f t="shared" si="264"/>
        <v/>
      </c>
      <c r="AJ1619" s="173">
        <f t="shared" si="265"/>
        <v>0</v>
      </c>
      <c r="AK1619" s="173" t="str">
        <f t="shared" si="266"/>
        <v/>
      </c>
      <c r="AL1619" s="173" t="str">
        <f t="shared" si="267"/>
        <v/>
      </c>
      <c r="AM1619" s="173"/>
      <c r="AN1619" s="173"/>
      <c r="AO1619" s="173"/>
      <c r="AP1619" s="173"/>
      <c r="AQ1619" s="173"/>
      <c r="AR1619" s="173"/>
      <c r="AS1619" s="173"/>
      <c r="AT1619" s="153"/>
      <c r="AU1619" s="154"/>
      <c r="AV1619" s="153"/>
      <c r="AW1619" s="177"/>
      <c r="AX1619" s="178"/>
      <c r="AY1619" s="179"/>
      <c r="AZ1619" s="179"/>
      <c r="BA1619" s="180"/>
      <c r="BB1619" s="180"/>
      <c r="BC1619" s="155"/>
      <c r="BE1619" s="156">
        <v>867</v>
      </c>
      <c r="BF1619" s="181">
        <f t="shared" si="271"/>
        <v>5.542400000000093</v>
      </c>
      <c r="BG1619" s="182">
        <f t="shared" si="272"/>
        <v>0.59407467636138445</v>
      </c>
      <c r="BH1619" s="183">
        <f t="shared" si="273"/>
        <v>7.7029722879118356E-4</v>
      </c>
      <c r="BI1619" s="184" t="str">
        <f t="shared" si="274"/>
        <v/>
      </c>
      <c r="BJ1619" s="184" t="str">
        <f t="shared" si="270"/>
        <v/>
      </c>
    </row>
    <row r="1620" spans="3:62" ht="20.100000000000001" customHeight="1" x14ac:dyDescent="0.25">
      <c r="C1620" s="12"/>
      <c r="E1620" s="141"/>
      <c r="F1620" s="141"/>
      <c r="P1620" s="156"/>
      <c r="R1620" s="174"/>
      <c r="S1620" s="174"/>
      <c r="W1620" s="175"/>
      <c r="X1620" s="173"/>
      <c r="AC1620" s="156">
        <v>891</v>
      </c>
      <c r="AD1620" s="150">
        <f t="shared" si="261"/>
        <v>-0.43599999999999994</v>
      </c>
      <c r="AE1620" s="174">
        <f t="shared" si="262"/>
        <v>0.36276989883903699</v>
      </c>
      <c r="AF1620" s="174">
        <f t="shared" si="263"/>
        <v>0.33141836478532871</v>
      </c>
      <c r="AG1620" s="150" t="str">
        <f t="shared" si="268"/>
        <v/>
      </c>
      <c r="AH1620" s="150">
        <f t="shared" si="269"/>
        <v>0.36276989883903699</v>
      </c>
      <c r="AI1620" s="150" t="str">
        <f t="shared" si="264"/>
        <v/>
      </c>
      <c r="AJ1620" s="173">
        <f t="shared" si="265"/>
        <v>0</v>
      </c>
      <c r="AK1620" s="173" t="str">
        <f t="shared" si="266"/>
        <v/>
      </c>
      <c r="AL1620" s="173" t="str">
        <f t="shared" si="267"/>
        <v/>
      </c>
      <c r="AM1620" s="173"/>
      <c r="AN1620" s="173"/>
      <c r="AO1620" s="173"/>
      <c r="AP1620" s="173"/>
      <c r="AQ1620" s="173"/>
      <c r="AR1620" s="173"/>
      <c r="AS1620" s="173"/>
      <c r="AT1620" s="153"/>
      <c r="AU1620" s="154"/>
      <c r="AV1620" s="153"/>
      <c r="AW1620" s="177"/>
      <c r="AX1620" s="178"/>
      <c r="AY1620" s="179"/>
      <c r="AZ1620" s="179"/>
      <c r="BA1620" s="180"/>
      <c r="BB1620" s="180"/>
      <c r="BC1620" s="155"/>
      <c r="BE1620" s="156">
        <v>868</v>
      </c>
      <c r="BF1620" s="181">
        <f t="shared" si="271"/>
        <v>5.5488000000000932</v>
      </c>
      <c r="BG1620" s="182">
        <f t="shared" si="272"/>
        <v>0.59330437913259326</v>
      </c>
      <c r="BH1620" s="183">
        <f t="shared" si="273"/>
        <v>7.7005347374037303E-4</v>
      </c>
      <c r="BI1620" s="184" t="str">
        <f t="shared" si="274"/>
        <v/>
      </c>
      <c r="BJ1620" s="184" t="str">
        <f t="shared" si="270"/>
        <v/>
      </c>
    </row>
    <row r="1621" spans="3:62" ht="20.100000000000001" customHeight="1" x14ac:dyDescent="0.25">
      <c r="C1621" s="12"/>
      <c r="E1621" s="141"/>
      <c r="F1621" s="141"/>
      <c r="P1621" s="156"/>
      <c r="R1621" s="174"/>
      <c r="S1621" s="174"/>
      <c r="W1621" s="175"/>
      <c r="X1621" s="173"/>
      <c r="AC1621" s="156">
        <v>892</v>
      </c>
      <c r="AD1621" s="150">
        <f t="shared" si="261"/>
        <v>-0.43199999999999994</v>
      </c>
      <c r="AE1621" s="174">
        <f t="shared" si="262"/>
        <v>0.36340021433897723</v>
      </c>
      <c r="AF1621" s="174">
        <f t="shared" si="263"/>
        <v>0.33287070658339679</v>
      </c>
      <c r="AG1621" s="150" t="str">
        <f t="shared" si="268"/>
        <v/>
      </c>
      <c r="AH1621" s="150">
        <f t="shared" si="269"/>
        <v>0.36340021433897723</v>
      </c>
      <c r="AI1621" s="150" t="str">
        <f t="shared" si="264"/>
        <v/>
      </c>
      <c r="AJ1621" s="173">
        <f t="shared" si="265"/>
        <v>0</v>
      </c>
      <c r="AK1621" s="173" t="str">
        <f t="shared" si="266"/>
        <v/>
      </c>
      <c r="AL1621" s="173" t="str">
        <f t="shared" si="267"/>
        <v/>
      </c>
      <c r="AM1621" s="173"/>
      <c r="AN1621" s="173"/>
      <c r="AO1621" s="173"/>
      <c r="AP1621" s="173"/>
      <c r="AQ1621" s="173"/>
      <c r="AR1621" s="173"/>
      <c r="AS1621" s="173"/>
      <c r="AT1621" s="153"/>
      <c r="AU1621" s="154"/>
      <c r="AV1621" s="153"/>
      <c r="AW1621" s="177"/>
      <c r="AX1621" s="178"/>
      <c r="AY1621" s="179"/>
      <c r="AZ1621" s="179"/>
      <c r="BA1621" s="180"/>
      <c r="BB1621" s="180"/>
      <c r="BC1621" s="155"/>
      <c r="BE1621" s="156">
        <v>869</v>
      </c>
      <c r="BF1621" s="181">
        <f t="shared" si="271"/>
        <v>5.5552000000000934</v>
      </c>
      <c r="BG1621" s="182">
        <f t="shared" si="272"/>
        <v>0.59253432565885289</v>
      </c>
      <c r="BH1621" s="183">
        <f t="shared" si="273"/>
        <v>7.6980723851005628E-4</v>
      </c>
      <c r="BI1621" s="184" t="str">
        <f t="shared" si="274"/>
        <v/>
      </c>
      <c r="BJ1621" s="184" t="str">
        <f t="shared" si="270"/>
        <v/>
      </c>
    </row>
    <row r="1622" spans="3:62" ht="20.100000000000001" customHeight="1" x14ac:dyDescent="0.25">
      <c r="C1622" s="12"/>
      <c r="E1622" s="141"/>
      <c r="F1622" s="141"/>
      <c r="P1622" s="156"/>
      <c r="R1622" s="174"/>
      <c r="S1622" s="174"/>
      <c r="W1622" s="175"/>
      <c r="X1622" s="173"/>
      <c r="AC1622" s="156">
        <v>893</v>
      </c>
      <c r="AD1622" s="150">
        <f t="shared" si="261"/>
        <v>-0.42799999999999994</v>
      </c>
      <c r="AE1622" s="174">
        <f t="shared" si="262"/>
        <v>0.3640258005575604</v>
      </c>
      <c r="AF1622" s="174">
        <f t="shared" si="263"/>
        <v>0.33432556019432413</v>
      </c>
      <c r="AG1622" s="150" t="str">
        <f t="shared" si="268"/>
        <v/>
      </c>
      <c r="AH1622" s="150">
        <f t="shared" si="269"/>
        <v>0.3640258005575604</v>
      </c>
      <c r="AI1622" s="150" t="str">
        <f t="shared" si="264"/>
        <v/>
      </c>
      <c r="AJ1622" s="173">
        <f t="shared" si="265"/>
        <v>0</v>
      </c>
      <c r="AK1622" s="173" t="str">
        <f t="shared" si="266"/>
        <v/>
      </c>
      <c r="AL1622" s="173" t="str">
        <f t="shared" si="267"/>
        <v/>
      </c>
      <c r="AM1622" s="173"/>
      <c r="AN1622" s="173"/>
      <c r="AO1622" s="173"/>
      <c r="AP1622" s="173"/>
      <c r="AQ1622" s="173"/>
      <c r="AR1622" s="173"/>
      <c r="AS1622" s="173"/>
      <c r="AT1622" s="153"/>
      <c r="AU1622" s="154"/>
      <c r="AV1622" s="153"/>
      <c r="AW1622" s="177"/>
      <c r="AX1622" s="178"/>
      <c r="AY1622" s="179"/>
      <c r="AZ1622" s="179"/>
      <c r="BA1622" s="180"/>
      <c r="BB1622" s="180"/>
      <c r="BC1622" s="155"/>
      <c r="BE1622" s="156">
        <v>870</v>
      </c>
      <c r="BF1622" s="181">
        <f t="shared" si="271"/>
        <v>5.5616000000000936</v>
      </c>
      <c r="BG1622" s="182">
        <f t="shared" si="272"/>
        <v>0.59176451842034283</v>
      </c>
      <c r="BH1622" s="183">
        <f t="shared" si="273"/>
        <v>7.6955853141202901E-4</v>
      </c>
      <c r="BI1622" s="184" t="str">
        <f t="shared" si="274"/>
        <v/>
      </c>
      <c r="BJ1622" s="184" t="str">
        <f t="shared" si="270"/>
        <v/>
      </c>
    </row>
    <row r="1623" spans="3:62" ht="20.100000000000001" customHeight="1" x14ac:dyDescent="0.25">
      <c r="C1623" s="12"/>
      <c r="E1623" s="141"/>
      <c r="F1623" s="141"/>
      <c r="P1623" s="156"/>
      <c r="R1623" s="174"/>
      <c r="S1623" s="174"/>
      <c r="W1623" s="175"/>
      <c r="X1623" s="173"/>
      <c r="AC1623" s="156">
        <v>894</v>
      </c>
      <c r="AD1623" s="150">
        <f t="shared" si="261"/>
        <v>-0.42399999999999993</v>
      </c>
      <c r="AE1623" s="174">
        <f t="shared" si="262"/>
        <v>0.36464662931759334</v>
      </c>
      <c r="AF1623" s="174">
        <f t="shared" si="263"/>
        <v>0.33578290664457122</v>
      </c>
      <c r="AG1623" s="150" t="str">
        <f t="shared" si="268"/>
        <v/>
      </c>
      <c r="AH1623" s="150">
        <f t="shared" si="269"/>
        <v>0.36464662931759334</v>
      </c>
      <c r="AI1623" s="150" t="str">
        <f t="shared" si="264"/>
        <v/>
      </c>
      <c r="AJ1623" s="173">
        <f t="shared" si="265"/>
        <v>0</v>
      </c>
      <c r="AK1623" s="173" t="str">
        <f t="shared" si="266"/>
        <v/>
      </c>
      <c r="AL1623" s="173" t="str">
        <f t="shared" si="267"/>
        <v/>
      </c>
      <c r="AM1623" s="173"/>
      <c r="AN1623" s="173"/>
      <c r="AO1623" s="173"/>
      <c r="AP1623" s="173"/>
      <c r="AQ1623" s="173"/>
      <c r="AR1623" s="173"/>
      <c r="AS1623" s="173"/>
      <c r="AT1623" s="153"/>
      <c r="AU1623" s="154"/>
      <c r="AV1623" s="153"/>
      <c r="AW1623" s="177"/>
      <c r="AX1623" s="178"/>
      <c r="AY1623" s="179"/>
      <c r="AZ1623" s="179"/>
      <c r="BA1623" s="180"/>
      <c r="BB1623" s="180"/>
      <c r="BC1623" s="155"/>
      <c r="BE1623" s="156">
        <v>871</v>
      </c>
      <c r="BF1623" s="181">
        <f t="shared" si="271"/>
        <v>5.5680000000000938</v>
      </c>
      <c r="BG1623" s="182">
        <f t="shared" si="272"/>
        <v>0.5909949598889308</v>
      </c>
      <c r="BH1623" s="183">
        <f t="shared" si="273"/>
        <v>7.693073607559775E-4</v>
      </c>
      <c r="BI1623" s="184" t="str">
        <f t="shared" si="274"/>
        <v/>
      </c>
      <c r="BJ1623" s="184" t="str">
        <f t="shared" si="270"/>
        <v/>
      </c>
    </row>
    <row r="1624" spans="3:62" ht="20.100000000000001" customHeight="1" x14ac:dyDescent="0.25">
      <c r="C1624" s="12"/>
      <c r="E1624" s="141"/>
      <c r="F1624" s="141"/>
      <c r="P1624" s="156"/>
      <c r="R1624" s="174"/>
      <c r="S1624" s="174"/>
      <c r="W1624" s="175"/>
      <c r="X1624" s="173"/>
      <c r="AC1624" s="156">
        <v>895</v>
      </c>
      <c r="AD1624" s="150">
        <f t="shared" si="261"/>
        <v>-0.41999999999999993</v>
      </c>
      <c r="AE1624" s="174">
        <f t="shared" si="262"/>
        <v>0.36526267262215389</v>
      </c>
      <c r="AF1624" s="174">
        <f t="shared" si="263"/>
        <v>0.33724272684824952</v>
      </c>
      <c r="AG1624" s="150" t="str">
        <f t="shared" si="268"/>
        <v/>
      </c>
      <c r="AH1624" s="150">
        <f t="shared" si="269"/>
        <v>0.36526267262215389</v>
      </c>
      <c r="AI1624" s="150" t="str">
        <f t="shared" si="264"/>
        <v/>
      </c>
      <c r="AJ1624" s="173">
        <f t="shared" si="265"/>
        <v>0</v>
      </c>
      <c r="AK1624" s="173" t="str">
        <f t="shared" si="266"/>
        <v/>
      </c>
      <c r="AL1624" s="173" t="str">
        <f t="shared" si="267"/>
        <v/>
      </c>
      <c r="AM1624" s="173"/>
      <c r="AN1624" s="173"/>
      <c r="AO1624" s="173"/>
      <c r="AP1624" s="173"/>
      <c r="AQ1624" s="173"/>
      <c r="AR1624" s="173"/>
      <c r="AS1624" s="173"/>
      <c r="AT1624" s="153"/>
      <c r="AU1624" s="154"/>
      <c r="AV1624" s="153"/>
      <c r="AW1624" s="177"/>
      <c r="AX1624" s="178"/>
      <c r="AY1624" s="179"/>
      <c r="AZ1624" s="179"/>
      <c r="BA1624" s="180"/>
      <c r="BB1624" s="180"/>
      <c r="BC1624" s="155"/>
      <c r="BE1624" s="156">
        <v>872</v>
      </c>
      <c r="BF1624" s="181">
        <f t="shared" si="271"/>
        <v>5.5744000000000939</v>
      </c>
      <c r="BG1624" s="182">
        <f t="shared" si="272"/>
        <v>0.59022565252817483</v>
      </c>
      <c r="BH1624" s="183">
        <f t="shared" si="273"/>
        <v>7.6905373484514872E-4</v>
      </c>
      <c r="BI1624" s="184" t="str">
        <f t="shared" si="274"/>
        <v/>
      </c>
      <c r="BJ1624" s="184" t="str">
        <f t="shared" si="270"/>
        <v/>
      </c>
    </row>
    <row r="1625" spans="3:62" ht="20.100000000000001" customHeight="1" x14ac:dyDescent="0.25">
      <c r="C1625" s="12"/>
      <c r="E1625" s="141"/>
      <c r="F1625" s="141"/>
      <c r="P1625" s="156"/>
      <c r="R1625" s="174"/>
      <c r="S1625" s="174"/>
      <c r="W1625" s="175"/>
      <c r="X1625" s="173"/>
      <c r="AC1625" s="156">
        <v>896</v>
      </c>
      <c r="AD1625" s="150">
        <f t="shared" ref="AD1625:AD1688" si="275">AD$723+(AC1625*AD$726)</f>
        <v>-0.41599999999999993</v>
      </c>
      <c r="AE1625" s="174">
        <f t="shared" ref="AE1625:AE1688" si="276">_xlfn.NORM.DIST(AD1625,AD$720,AD$721,0)</f>
        <v>0.36587390265669162</v>
      </c>
      <c r="AF1625" s="174">
        <f t="shared" ref="AF1625:AF1688" si="277">_xlfn.NORM.DIST(AD1625,AD$720,AD$721,1)</f>
        <v>0.33870500160784689</v>
      </c>
      <c r="AG1625" s="150" t="str">
        <f t="shared" si="268"/>
        <v/>
      </c>
      <c r="AH1625" s="150">
        <f t="shared" si="269"/>
        <v>0.36587390265669162</v>
      </c>
      <c r="AI1625" s="150" t="str">
        <f t="shared" ref="AI1625:AI1688" si="278">IF(AE1625=MAX(AE$729:AE$2729),AE1625,"")</f>
        <v/>
      </c>
      <c r="AJ1625" s="173">
        <f t="shared" ref="AJ1625:AJ1688" si="279">_xlfn.NORM.DIST(AC1625,AH$721,AH$722,0)</f>
        <v>0</v>
      </c>
      <c r="AK1625" s="173" t="str">
        <f t="shared" ref="AK1625:AK1688" si="280">IF(AJ1625=MAX(AJ$729:AJ$2729),AE1625,"")</f>
        <v/>
      </c>
      <c r="AL1625" s="173" t="str">
        <f t="shared" ref="AL1625:AL1688" si="281">IF(AK1625=MIN(AK$729:AK$2729),AK1625,"")</f>
        <v/>
      </c>
      <c r="AM1625" s="173"/>
      <c r="AN1625" s="173"/>
      <c r="AO1625" s="173"/>
      <c r="AP1625" s="173"/>
      <c r="AQ1625" s="173"/>
      <c r="AR1625" s="173"/>
      <c r="AS1625" s="173"/>
      <c r="AT1625" s="153"/>
      <c r="AU1625" s="154"/>
      <c r="AV1625" s="153"/>
      <c r="AW1625" s="177"/>
      <c r="AX1625" s="178"/>
      <c r="AY1625" s="179"/>
      <c r="AZ1625" s="179"/>
      <c r="BA1625" s="180"/>
      <c r="BB1625" s="180"/>
      <c r="BC1625" s="155"/>
      <c r="BE1625" s="156">
        <v>873</v>
      </c>
      <c r="BF1625" s="181">
        <f t="shared" si="271"/>
        <v>5.5808000000000941</v>
      </c>
      <c r="BG1625" s="182">
        <f t="shared" si="272"/>
        <v>0.58945659879332968</v>
      </c>
      <c r="BH1625" s="183">
        <f t="shared" si="273"/>
        <v>7.6879766198023614E-4</v>
      </c>
      <c r="BI1625" s="184" t="str">
        <f t="shared" si="274"/>
        <v/>
      </c>
      <c r="BJ1625" s="184" t="str">
        <f t="shared" si="270"/>
        <v/>
      </c>
    </row>
    <row r="1626" spans="3:62" ht="20.100000000000001" customHeight="1" x14ac:dyDescent="0.25">
      <c r="C1626" s="12"/>
      <c r="E1626" s="141"/>
      <c r="F1626" s="141"/>
      <c r="P1626" s="156"/>
      <c r="R1626" s="174"/>
      <c r="S1626" s="174"/>
      <c r="W1626" s="175"/>
      <c r="X1626" s="173"/>
      <c r="AC1626" s="156">
        <v>897</v>
      </c>
      <c r="AD1626" s="150">
        <f t="shared" si="275"/>
        <v>-0.41199999999999992</v>
      </c>
      <c r="AE1626" s="174">
        <f t="shared" si="276"/>
        <v>0.36648029179111752</v>
      </c>
      <c r="AF1626" s="174">
        <f t="shared" si="277"/>
        <v>0.34016971161496123</v>
      </c>
      <c r="AG1626" s="150" t="str">
        <f t="shared" ref="AG1626:AG1689" si="282">IF(OR(AF1626&lt;$AH$725,AF1626&gt;$AH$726),AE1626,"")</f>
        <v/>
      </c>
      <c r="AH1626" s="150">
        <f t="shared" ref="AH1626:AH1689" si="283">IF(AND(AF1626&gt;$AH$725,AF1626&lt;$AH$726),AE1626,"")</f>
        <v>0.36648029179111752</v>
      </c>
      <c r="AI1626" s="150" t="str">
        <f t="shared" si="278"/>
        <v/>
      </c>
      <c r="AJ1626" s="173">
        <f t="shared" si="279"/>
        <v>0</v>
      </c>
      <c r="AK1626" s="173" t="str">
        <f t="shared" si="280"/>
        <v/>
      </c>
      <c r="AL1626" s="173" t="str">
        <f t="shared" si="281"/>
        <v/>
      </c>
      <c r="AM1626" s="173"/>
      <c r="AN1626" s="173"/>
      <c r="AO1626" s="173"/>
      <c r="AP1626" s="173"/>
      <c r="AQ1626" s="173"/>
      <c r="AR1626" s="173"/>
      <c r="AS1626" s="173"/>
      <c r="AT1626" s="153"/>
      <c r="AU1626" s="154"/>
      <c r="AV1626" s="153"/>
      <c r="AW1626" s="177"/>
      <c r="AX1626" s="178"/>
      <c r="AY1626" s="179"/>
      <c r="AZ1626" s="179"/>
      <c r="BA1626" s="180"/>
      <c r="BB1626" s="180"/>
      <c r="BC1626" s="155"/>
      <c r="BE1626" s="156">
        <v>874</v>
      </c>
      <c r="BF1626" s="181">
        <f t="shared" si="271"/>
        <v>5.5872000000000943</v>
      </c>
      <c r="BG1626" s="182">
        <f t="shared" si="272"/>
        <v>0.58868780113134944</v>
      </c>
      <c r="BH1626" s="183">
        <f t="shared" si="273"/>
        <v>7.6853915045660415E-4</v>
      </c>
      <c r="BI1626" s="184" t="str">
        <f t="shared" si="274"/>
        <v/>
      </c>
      <c r="BJ1626" s="184" t="str">
        <f t="shared" si="270"/>
        <v/>
      </c>
    </row>
    <row r="1627" spans="3:62" ht="20.100000000000001" customHeight="1" x14ac:dyDescent="0.25">
      <c r="C1627" s="12"/>
      <c r="E1627" s="141"/>
      <c r="F1627" s="141"/>
      <c r="P1627" s="156"/>
      <c r="R1627" s="174"/>
      <c r="S1627" s="174"/>
      <c r="W1627" s="175"/>
      <c r="X1627" s="173"/>
      <c r="AC1627" s="156">
        <v>898</v>
      </c>
      <c r="AD1627" s="150">
        <f t="shared" si="275"/>
        <v>-0.40799999999999992</v>
      </c>
      <c r="AE1627" s="174">
        <f t="shared" si="276"/>
        <v>0.36708181258188249</v>
      </c>
      <c r="AF1627" s="174">
        <f t="shared" si="277"/>
        <v>0.34163683745104256</v>
      </c>
      <c r="AG1627" s="150" t="str">
        <f t="shared" si="282"/>
        <v/>
      </c>
      <c r="AH1627" s="150">
        <f t="shared" si="283"/>
        <v>0.36708181258188249</v>
      </c>
      <c r="AI1627" s="150" t="str">
        <f t="shared" si="278"/>
        <v/>
      </c>
      <c r="AJ1627" s="173">
        <f t="shared" si="279"/>
        <v>0</v>
      </c>
      <c r="AK1627" s="173" t="str">
        <f t="shared" si="280"/>
        <v/>
      </c>
      <c r="AL1627" s="173" t="str">
        <f t="shared" si="281"/>
        <v/>
      </c>
      <c r="AM1627" s="173"/>
      <c r="AN1627" s="173"/>
      <c r="AO1627" s="173"/>
      <c r="AP1627" s="173"/>
      <c r="AQ1627" s="173"/>
      <c r="AR1627" s="173"/>
      <c r="AS1627" s="173"/>
      <c r="AT1627" s="153"/>
      <c r="AU1627" s="154"/>
      <c r="AV1627" s="153"/>
      <c r="AW1627" s="177"/>
      <c r="AX1627" s="178"/>
      <c r="AY1627" s="179"/>
      <c r="AZ1627" s="179"/>
      <c r="BA1627" s="180"/>
      <c r="BB1627" s="180"/>
      <c r="BC1627" s="155"/>
      <c r="BE1627" s="156">
        <v>875</v>
      </c>
      <c r="BF1627" s="181">
        <f t="shared" si="271"/>
        <v>5.5936000000000945</v>
      </c>
      <c r="BG1627" s="182">
        <f t="shared" si="272"/>
        <v>0.58791926198089284</v>
      </c>
      <c r="BH1627" s="183">
        <f t="shared" si="273"/>
        <v>7.6827820856628648E-4</v>
      </c>
      <c r="BI1627" s="184" t="str">
        <f t="shared" si="274"/>
        <v/>
      </c>
      <c r="BJ1627" s="184" t="str">
        <f t="shared" si="270"/>
        <v/>
      </c>
    </row>
    <row r="1628" spans="3:62" ht="20.100000000000001" customHeight="1" x14ac:dyDescent="0.25">
      <c r="C1628" s="12"/>
      <c r="E1628" s="141"/>
      <c r="F1628" s="141"/>
      <c r="P1628" s="156"/>
      <c r="R1628" s="174"/>
      <c r="S1628" s="174"/>
      <c r="W1628" s="175"/>
      <c r="X1628" s="173"/>
      <c r="AC1628" s="156">
        <v>899</v>
      </c>
      <c r="AD1628" s="150">
        <f t="shared" si="275"/>
        <v>-0.40399999999999991</v>
      </c>
      <c r="AE1628" s="174">
        <f t="shared" si="276"/>
        <v>0.36767843777404446</v>
      </c>
      <c r="AF1628" s="174">
        <f t="shared" si="277"/>
        <v>0.34310635958814306</v>
      </c>
      <c r="AG1628" s="150" t="str">
        <f t="shared" si="282"/>
        <v/>
      </c>
      <c r="AH1628" s="150">
        <f t="shared" si="283"/>
        <v>0.36767843777404446</v>
      </c>
      <c r="AI1628" s="150" t="str">
        <f t="shared" si="278"/>
        <v/>
      </c>
      <c r="AJ1628" s="173">
        <f t="shared" si="279"/>
        <v>0</v>
      </c>
      <c r="AK1628" s="173" t="str">
        <f t="shared" si="280"/>
        <v/>
      </c>
      <c r="AL1628" s="173" t="str">
        <f t="shared" si="281"/>
        <v/>
      </c>
      <c r="AM1628" s="173"/>
      <c r="AN1628" s="173"/>
      <c r="AO1628" s="173"/>
      <c r="AP1628" s="173"/>
      <c r="AQ1628" s="173"/>
      <c r="AR1628" s="173"/>
      <c r="AS1628" s="173"/>
      <c r="AT1628" s="153"/>
      <c r="AU1628" s="154"/>
      <c r="AV1628" s="153"/>
      <c r="AW1628" s="177"/>
      <c r="AX1628" s="178"/>
      <c r="AY1628" s="179"/>
      <c r="AZ1628" s="179"/>
      <c r="BA1628" s="180"/>
      <c r="BB1628" s="180"/>
      <c r="BC1628" s="155"/>
      <c r="BE1628" s="156">
        <v>876</v>
      </c>
      <c r="BF1628" s="181">
        <f t="shared" si="271"/>
        <v>5.6000000000000947</v>
      </c>
      <c r="BG1628" s="182">
        <f t="shared" si="272"/>
        <v>0.58715098377232655</v>
      </c>
      <c r="BH1628" s="183">
        <f t="shared" si="273"/>
        <v>7.6801484459421143E-4</v>
      </c>
      <c r="BI1628" s="184" t="str">
        <f t="shared" si="274"/>
        <v/>
      </c>
      <c r="BJ1628" s="184" t="str">
        <f t="shared" si="270"/>
        <v/>
      </c>
    </row>
    <row r="1629" spans="3:62" ht="20.100000000000001" customHeight="1" x14ac:dyDescent="0.25">
      <c r="C1629" s="12"/>
      <c r="E1629" s="141"/>
      <c r="F1629" s="141"/>
      <c r="P1629" s="156"/>
      <c r="R1629" s="174"/>
      <c r="S1629" s="174"/>
      <c r="W1629" s="175"/>
      <c r="X1629" s="173"/>
      <c r="AC1629" s="156">
        <v>900</v>
      </c>
      <c r="AD1629" s="150">
        <f t="shared" si="275"/>
        <v>-0.39999999999999991</v>
      </c>
      <c r="AE1629" s="174">
        <f t="shared" si="276"/>
        <v>0.36827014030332339</v>
      </c>
      <c r="AF1629" s="174">
        <f t="shared" si="277"/>
        <v>0.34457825838967582</v>
      </c>
      <c r="AG1629" s="150" t="str">
        <f t="shared" si="282"/>
        <v/>
      </c>
      <c r="AH1629" s="150">
        <f t="shared" si="283"/>
        <v>0.36827014030332339</v>
      </c>
      <c r="AI1629" s="150" t="str">
        <f t="shared" si="278"/>
        <v/>
      </c>
      <c r="AJ1629" s="173">
        <f t="shared" si="279"/>
        <v>0</v>
      </c>
      <c r="AK1629" s="173" t="str">
        <f t="shared" si="280"/>
        <v/>
      </c>
      <c r="AL1629" s="173" t="str">
        <f t="shared" si="281"/>
        <v/>
      </c>
      <c r="AM1629" s="173"/>
      <c r="AN1629" s="173"/>
      <c r="AO1629" s="173"/>
      <c r="AP1629" s="173"/>
      <c r="AQ1629" s="173"/>
      <c r="AR1629" s="173"/>
      <c r="AS1629" s="173"/>
      <c r="AT1629" s="153"/>
      <c r="AU1629" s="154"/>
      <c r="AV1629" s="153"/>
      <c r="AW1629" s="177"/>
      <c r="AX1629" s="178"/>
      <c r="AY1629" s="179"/>
      <c r="AZ1629" s="179"/>
      <c r="BA1629" s="180"/>
      <c r="BB1629" s="180"/>
      <c r="BC1629" s="155"/>
      <c r="BE1629" s="156">
        <v>877</v>
      </c>
      <c r="BF1629" s="181">
        <f t="shared" si="271"/>
        <v>5.6064000000000949</v>
      </c>
      <c r="BG1629" s="182">
        <f t="shared" si="272"/>
        <v>0.58638296892773234</v>
      </c>
      <c r="BH1629" s="183">
        <f t="shared" si="273"/>
        <v>7.6774906682486321E-4</v>
      </c>
      <c r="BI1629" s="184" t="str">
        <f t="shared" si="274"/>
        <v/>
      </c>
      <c r="BJ1629" s="184" t="str">
        <f t="shared" si="270"/>
        <v/>
      </c>
    </row>
    <row r="1630" spans="3:62" ht="20.100000000000001" customHeight="1" x14ac:dyDescent="0.25">
      <c r="C1630" s="12"/>
      <c r="E1630" s="141"/>
      <c r="F1630" s="141"/>
      <c r="P1630" s="156"/>
      <c r="R1630" s="174"/>
      <c r="S1630" s="174"/>
      <c r="W1630" s="175"/>
      <c r="X1630" s="173"/>
      <c r="AC1630" s="156">
        <v>901</v>
      </c>
      <c r="AD1630" s="150">
        <f t="shared" si="275"/>
        <v>-0.39599999999999991</v>
      </c>
      <c r="AE1630" s="174">
        <f t="shared" si="276"/>
        <v>0.36885689329814475</v>
      </c>
      <c r="AF1630" s="174">
        <f t="shared" si="277"/>
        <v>0.34605251411118171</v>
      </c>
      <c r="AG1630" s="150" t="str">
        <f t="shared" si="282"/>
        <v/>
      </c>
      <c r="AH1630" s="150">
        <f t="shared" si="283"/>
        <v>0.36885689329814475</v>
      </c>
      <c r="AI1630" s="150" t="str">
        <f t="shared" si="278"/>
        <v/>
      </c>
      <c r="AJ1630" s="173">
        <f t="shared" si="279"/>
        <v>0</v>
      </c>
      <c r="AK1630" s="173" t="str">
        <f t="shared" si="280"/>
        <v/>
      </c>
      <c r="AL1630" s="173" t="str">
        <f t="shared" si="281"/>
        <v/>
      </c>
      <c r="AM1630" s="173"/>
      <c r="AN1630" s="173"/>
      <c r="AO1630" s="173"/>
      <c r="AP1630" s="173"/>
      <c r="AQ1630" s="173"/>
      <c r="AR1630" s="173"/>
      <c r="AS1630" s="173"/>
      <c r="AT1630" s="153"/>
      <c r="AU1630" s="154"/>
      <c r="AV1630" s="153"/>
      <c r="AW1630" s="177"/>
      <c r="AX1630" s="178"/>
      <c r="AY1630" s="179"/>
      <c r="AZ1630" s="179"/>
      <c r="BA1630" s="180"/>
      <c r="BB1630" s="180"/>
      <c r="BC1630" s="155"/>
      <c r="BE1630" s="156">
        <v>878</v>
      </c>
      <c r="BF1630" s="181">
        <f t="shared" si="271"/>
        <v>5.612800000000095</v>
      </c>
      <c r="BG1630" s="182">
        <f t="shared" si="272"/>
        <v>0.58561521986090748</v>
      </c>
      <c r="BH1630" s="183">
        <f t="shared" si="273"/>
        <v>7.6748088353284505E-4</v>
      </c>
      <c r="BI1630" s="184" t="str">
        <f t="shared" si="274"/>
        <v/>
      </c>
      <c r="BJ1630" s="184" t="str">
        <f t="shared" si="270"/>
        <v/>
      </c>
    </row>
    <row r="1631" spans="3:62" ht="20.100000000000001" customHeight="1" x14ac:dyDescent="0.25">
      <c r="C1631" s="12"/>
      <c r="E1631" s="141"/>
      <c r="F1631" s="141"/>
      <c r="P1631" s="156"/>
      <c r="R1631" s="174"/>
      <c r="S1631" s="174"/>
      <c r="W1631" s="175"/>
      <c r="X1631" s="173"/>
      <c r="AC1631" s="156">
        <v>902</v>
      </c>
      <c r="AD1631" s="150">
        <f t="shared" si="275"/>
        <v>-0.3919999999999999</v>
      </c>
      <c r="AE1631" s="174">
        <f t="shared" si="276"/>
        <v>0.36943867008167114</v>
      </c>
      <c r="AF1631" s="174">
        <f t="shared" si="277"/>
        <v>0.34752910690110383</v>
      </c>
      <c r="AG1631" s="150" t="str">
        <f t="shared" si="282"/>
        <v/>
      </c>
      <c r="AH1631" s="150">
        <f t="shared" si="283"/>
        <v>0.36943867008167114</v>
      </c>
      <c r="AI1631" s="150" t="str">
        <f t="shared" si="278"/>
        <v/>
      </c>
      <c r="AJ1631" s="173">
        <f t="shared" si="279"/>
        <v>0</v>
      </c>
      <c r="AK1631" s="173" t="str">
        <f t="shared" si="280"/>
        <v/>
      </c>
      <c r="AL1631" s="173" t="str">
        <f t="shared" si="281"/>
        <v/>
      </c>
      <c r="AM1631" s="173"/>
      <c r="AN1631" s="173"/>
      <c r="AO1631" s="173"/>
      <c r="AP1631" s="173"/>
      <c r="AQ1631" s="173"/>
      <c r="AR1631" s="173"/>
      <c r="AS1631" s="173"/>
      <c r="AT1631" s="153"/>
      <c r="AU1631" s="154"/>
      <c r="AV1631" s="153"/>
      <c r="AW1631" s="177"/>
      <c r="AX1631" s="178"/>
      <c r="AY1631" s="179"/>
      <c r="AZ1631" s="179"/>
      <c r="BA1631" s="180"/>
      <c r="BB1631" s="180"/>
      <c r="BC1631" s="155"/>
      <c r="BE1631" s="156">
        <v>879</v>
      </c>
      <c r="BF1631" s="181">
        <f t="shared" si="271"/>
        <v>5.6192000000000952</v>
      </c>
      <c r="BG1631" s="182">
        <f t="shared" si="272"/>
        <v>0.58484773897737463</v>
      </c>
      <c r="BH1631" s="183">
        <f t="shared" si="273"/>
        <v>7.6721030299331527E-4</v>
      </c>
      <c r="BI1631" s="184" t="str">
        <f t="shared" si="274"/>
        <v/>
      </c>
      <c r="BJ1631" s="184" t="str">
        <f t="shared" si="270"/>
        <v/>
      </c>
    </row>
    <row r="1632" spans="3:62" ht="20.100000000000001" customHeight="1" x14ac:dyDescent="0.25">
      <c r="C1632" s="12"/>
      <c r="E1632" s="141"/>
      <c r="F1632" s="141"/>
      <c r="P1632" s="156"/>
      <c r="R1632" s="174"/>
      <c r="S1632" s="174"/>
      <c r="W1632" s="175"/>
      <c r="X1632" s="173"/>
      <c r="AC1632" s="156">
        <v>903</v>
      </c>
      <c r="AD1632" s="150">
        <f t="shared" si="275"/>
        <v>-0.3879999999999999</v>
      </c>
      <c r="AE1632" s="174">
        <f t="shared" si="276"/>
        <v>0.3700154441738206</v>
      </c>
      <c r="AF1632" s="174">
        <f t="shared" si="277"/>
        <v>0.34900801680157106</v>
      </c>
      <c r="AG1632" s="150" t="str">
        <f t="shared" si="282"/>
        <v/>
      </c>
      <c r="AH1632" s="150">
        <f t="shared" si="283"/>
        <v>0.3700154441738206</v>
      </c>
      <c r="AI1632" s="150" t="str">
        <f t="shared" si="278"/>
        <v/>
      </c>
      <c r="AJ1632" s="173">
        <f t="shared" si="279"/>
        <v>0</v>
      </c>
      <c r="AK1632" s="173" t="str">
        <f t="shared" si="280"/>
        <v/>
      </c>
      <c r="AL1632" s="173" t="str">
        <f t="shared" si="281"/>
        <v/>
      </c>
      <c r="AM1632" s="173"/>
      <c r="AN1632" s="173"/>
      <c r="AO1632" s="173"/>
      <c r="AP1632" s="173"/>
      <c r="AQ1632" s="173"/>
      <c r="AR1632" s="173"/>
      <c r="AS1632" s="173"/>
      <c r="AT1632" s="153"/>
      <c r="AU1632" s="154"/>
      <c r="AV1632" s="153"/>
      <c r="AW1632" s="177"/>
      <c r="AX1632" s="178"/>
      <c r="AY1632" s="179"/>
      <c r="AZ1632" s="179"/>
      <c r="BA1632" s="180"/>
      <c r="BB1632" s="180"/>
      <c r="BC1632" s="155"/>
      <c r="BE1632" s="156">
        <v>880</v>
      </c>
      <c r="BF1632" s="181">
        <f t="shared" si="271"/>
        <v>5.6256000000000954</v>
      </c>
      <c r="BG1632" s="182">
        <f t="shared" si="272"/>
        <v>0.58408052867438132</v>
      </c>
      <c r="BH1632" s="183">
        <f t="shared" si="273"/>
        <v>7.6693733347155124E-4</v>
      </c>
      <c r="BI1632" s="184" t="str">
        <f t="shared" si="274"/>
        <v/>
      </c>
      <c r="BJ1632" s="184" t="str">
        <f t="shared" si="270"/>
        <v/>
      </c>
    </row>
    <row r="1633" spans="3:62" ht="20.100000000000001" customHeight="1" x14ac:dyDescent="0.25">
      <c r="C1633" s="12"/>
      <c r="E1633" s="141"/>
      <c r="F1633" s="141"/>
      <c r="P1633" s="156"/>
      <c r="R1633" s="174"/>
      <c r="S1633" s="174"/>
      <c r="W1633" s="175"/>
      <c r="X1633" s="173"/>
      <c r="AC1633" s="156">
        <v>904</v>
      </c>
      <c r="AD1633" s="150">
        <f t="shared" si="275"/>
        <v>-0.3839999999999999</v>
      </c>
      <c r="AE1633" s="174">
        <f t="shared" si="276"/>
        <v>0.37058718929327361</v>
      </c>
      <c r="AF1633" s="174">
        <f t="shared" si="277"/>
        <v>0.35048922374918862</v>
      </c>
      <c r="AG1633" s="150" t="str">
        <f t="shared" si="282"/>
        <v/>
      </c>
      <c r="AH1633" s="150">
        <f t="shared" si="283"/>
        <v>0.37058718929327361</v>
      </c>
      <c r="AI1633" s="150" t="str">
        <f t="shared" si="278"/>
        <v/>
      </c>
      <c r="AJ1633" s="173">
        <f t="shared" si="279"/>
        <v>0</v>
      </c>
      <c r="AK1633" s="173" t="str">
        <f t="shared" si="280"/>
        <v/>
      </c>
      <c r="AL1633" s="173" t="str">
        <f t="shared" si="281"/>
        <v/>
      </c>
      <c r="AM1633" s="173"/>
      <c r="AN1633" s="173"/>
      <c r="AO1633" s="173"/>
      <c r="AP1633" s="173"/>
      <c r="AQ1633" s="173"/>
      <c r="AR1633" s="173"/>
      <c r="AS1633" s="173"/>
      <c r="AT1633" s="153"/>
      <c r="AU1633" s="154"/>
      <c r="AV1633" s="153"/>
      <c r="AW1633" s="177"/>
      <c r="AX1633" s="178"/>
      <c r="AY1633" s="179"/>
      <c r="AZ1633" s="179"/>
      <c r="BA1633" s="180"/>
      <c r="BB1633" s="180"/>
      <c r="BC1633" s="155"/>
      <c r="BE1633" s="156">
        <v>881</v>
      </c>
      <c r="BF1633" s="181">
        <f t="shared" si="271"/>
        <v>5.6320000000000956</v>
      </c>
      <c r="BG1633" s="182">
        <f t="shared" si="272"/>
        <v>0.58331359134090977</v>
      </c>
      <c r="BH1633" s="183">
        <f t="shared" si="273"/>
        <v>7.6666198323116497E-4</v>
      </c>
      <c r="BI1633" s="184" t="str">
        <f t="shared" si="274"/>
        <v/>
      </c>
      <c r="BJ1633" s="184" t="str">
        <f t="shared" si="270"/>
        <v/>
      </c>
    </row>
    <row r="1634" spans="3:62" ht="20.100000000000001" customHeight="1" x14ac:dyDescent="0.25">
      <c r="C1634" s="12"/>
      <c r="E1634" s="141"/>
      <c r="F1634" s="141"/>
      <c r="P1634" s="156"/>
      <c r="R1634" s="174"/>
      <c r="S1634" s="174"/>
      <c r="W1634" s="175"/>
      <c r="X1634" s="173"/>
      <c r="AC1634" s="156">
        <v>905</v>
      </c>
      <c r="AD1634" s="150">
        <f t="shared" si="275"/>
        <v>-0.37999999999999989</v>
      </c>
      <c r="AE1634" s="174">
        <f t="shared" si="276"/>
        <v>0.37115387935946603</v>
      </c>
      <c r="AF1634" s="174">
        <f t="shared" si="277"/>
        <v>0.35197270757583721</v>
      </c>
      <c r="AG1634" s="150" t="str">
        <f t="shared" si="282"/>
        <v/>
      </c>
      <c r="AH1634" s="150">
        <f t="shared" si="283"/>
        <v>0.37115387935946603</v>
      </c>
      <c r="AI1634" s="150" t="str">
        <f t="shared" si="278"/>
        <v/>
      </c>
      <c r="AJ1634" s="173">
        <f t="shared" si="279"/>
        <v>0</v>
      </c>
      <c r="AK1634" s="173" t="str">
        <f t="shared" si="280"/>
        <v/>
      </c>
      <c r="AL1634" s="173" t="str">
        <f t="shared" si="281"/>
        <v/>
      </c>
      <c r="AM1634" s="173"/>
      <c r="AN1634" s="173"/>
      <c r="AO1634" s="173"/>
      <c r="AP1634" s="173"/>
      <c r="AQ1634" s="173"/>
      <c r="AR1634" s="173"/>
      <c r="AS1634" s="173"/>
      <c r="AT1634" s="153"/>
      <c r="AU1634" s="154"/>
      <c r="AV1634" s="153"/>
      <c r="AW1634" s="177"/>
      <c r="AX1634" s="178"/>
      <c r="AY1634" s="179"/>
      <c r="AZ1634" s="179"/>
      <c r="BA1634" s="180"/>
      <c r="BB1634" s="180"/>
      <c r="BC1634" s="155"/>
      <c r="BE1634" s="156">
        <v>882</v>
      </c>
      <c r="BF1634" s="181">
        <f t="shared" si="271"/>
        <v>5.6384000000000958</v>
      </c>
      <c r="BG1634" s="182">
        <f t="shared" si="272"/>
        <v>0.5825469293576786</v>
      </c>
      <c r="BH1634" s="183">
        <f t="shared" si="273"/>
        <v>7.6638426052866304E-4</v>
      </c>
      <c r="BI1634" s="184" t="str">
        <f t="shared" si="274"/>
        <v/>
      </c>
      <c r="BJ1634" s="184" t="str">
        <f t="shared" si="270"/>
        <v/>
      </c>
    </row>
    <row r="1635" spans="3:62" ht="20.100000000000001" customHeight="1" x14ac:dyDescent="0.25">
      <c r="C1635" s="12"/>
      <c r="E1635" s="141"/>
      <c r="F1635" s="141"/>
      <c r="P1635" s="156"/>
      <c r="R1635" s="174"/>
      <c r="S1635" s="174"/>
      <c r="W1635" s="175"/>
      <c r="X1635" s="173"/>
      <c r="AC1635" s="156">
        <v>906</v>
      </c>
      <c r="AD1635" s="150">
        <f t="shared" si="275"/>
        <v>-0.37599999999999989</v>
      </c>
      <c r="AE1635" s="174">
        <f t="shared" si="276"/>
        <v>0.37171548849457042</v>
      </c>
      <c r="AF1635" s="174">
        <f t="shared" si="277"/>
        <v>0.35345844800948045</v>
      </c>
      <c r="AG1635" s="150" t="str">
        <f t="shared" si="282"/>
        <v/>
      </c>
      <c r="AH1635" s="150">
        <f t="shared" si="283"/>
        <v>0.37171548849457042</v>
      </c>
      <c r="AI1635" s="150" t="str">
        <f t="shared" si="278"/>
        <v/>
      </c>
      <c r="AJ1635" s="173">
        <f t="shared" si="279"/>
        <v>0</v>
      </c>
      <c r="AK1635" s="173" t="str">
        <f t="shared" si="280"/>
        <v/>
      </c>
      <c r="AL1635" s="173" t="str">
        <f t="shared" si="281"/>
        <v/>
      </c>
      <c r="AM1635" s="173"/>
      <c r="AN1635" s="173"/>
      <c r="AO1635" s="173"/>
      <c r="AP1635" s="173"/>
      <c r="AQ1635" s="173"/>
      <c r="AR1635" s="173"/>
      <c r="AS1635" s="173"/>
      <c r="AT1635" s="153"/>
      <c r="AU1635" s="154"/>
      <c r="AV1635" s="153"/>
      <c r="AW1635" s="177"/>
      <c r="AX1635" s="178"/>
      <c r="AY1635" s="179"/>
      <c r="AZ1635" s="179"/>
      <c r="BA1635" s="180"/>
      <c r="BB1635" s="180"/>
      <c r="BC1635" s="155"/>
      <c r="BE1635" s="156">
        <v>883</v>
      </c>
      <c r="BF1635" s="181">
        <f t="shared" si="271"/>
        <v>5.644800000000096</v>
      </c>
      <c r="BG1635" s="182">
        <f t="shared" si="272"/>
        <v>0.58178054509714994</v>
      </c>
      <c r="BH1635" s="183">
        <f t="shared" si="273"/>
        <v>7.661041736167773E-4</v>
      </c>
      <c r="BI1635" s="184" t="str">
        <f t="shared" si="274"/>
        <v/>
      </c>
      <c r="BJ1635" s="184" t="str">
        <f t="shared" si="270"/>
        <v/>
      </c>
    </row>
    <row r="1636" spans="3:62" ht="20.100000000000001" customHeight="1" x14ac:dyDescent="0.25">
      <c r="C1636" s="12"/>
      <c r="E1636" s="141"/>
      <c r="F1636" s="141"/>
      <c r="P1636" s="156"/>
      <c r="R1636" s="174"/>
      <c r="S1636" s="174"/>
      <c r="W1636" s="175"/>
      <c r="X1636" s="173"/>
      <c r="AC1636" s="156">
        <v>907</v>
      </c>
      <c r="AD1636" s="150">
        <f t="shared" si="275"/>
        <v>-0.37199999999999989</v>
      </c>
      <c r="AE1636" s="174">
        <f t="shared" si="276"/>
        <v>0.37227199102546293</v>
      </c>
      <c r="AF1636" s="174">
        <f t="shared" si="277"/>
        <v>0.35494642467497894</v>
      </c>
      <c r="AG1636" s="150" t="str">
        <f t="shared" si="282"/>
        <v/>
      </c>
      <c r="AH1636" s="150">
        <f t="shared" si="283"/>
        <v>0.37227199102546293</v>
      </c>
      <c r="AI1636" s="150" t="str">
        <f t="shared" si="278"/>
        <v/>
      </c>
      <c r="AJ1636" s="173">
        <f t="shared" si="279"/>
        <v>0</v>
      </c>
      <c r="AK1636" s="173" t="str">
        <f t="shared" si="280"/>
        <v/>
      </c>
      <c r="AL1636" s="173" t="str">
        <f t="shared" si="281"/>
        <v/>
      </c>
      <c r="AM1636" s="173"/>
      <c r="AN1636" s="173"/>
      <c r="AO1636" s="173"/>
      <c r="AP1636" s="173"/>
      <c r="AQ1636" s="173"/>
      <c r="AR1636" s="173"/>
      <c r="AS1636" s="173"/>
      <c r="AT1636" s="153"/>
      <c r="AU1636" s="154"/>
      <c r="AV1636" s="153"/>
      <c r="AW1636" s="177"/>
      <c r="AX1636" s="178"/>
      <c r="AY1636" s="179"/>
      <c r="AZ1636" s="179"/>
      <c r="BA1636" s="180"/>
      <c r="BB1636" s="180"/>
      <c r="BC1636" s="155"/>
      <c r="BE1636" s="156">
        <v>884</v>
      </c>
      <c r="BF1636" s="181">
        <f t="shared" si="271"/>
        <v>5.6512000000000961</v>
      </c>
      <c r="BG1636" s="182">
        <f t="shared" si="272"/>
        <v>0.58101444092353316</v>
      </c>
      <c r="BH1636" s="183">
        <f t="shared" si="273"/>
        <v>7.658217307424664E-4</v>
      </c>
      <c r="BI1636" s="184" t="str">
        <f t="shared" si="274"/>
        <v/>
      </c>
      <c r="BJ1636" s="184" t="str">
        <f t="shared" si="270"/>
        <v/>
      </c>
    </row>
    <row r="1637" spans="3:62" ht="20.100000000000001" customHeight="1" x14ac:dyDescent="0.25">
      <c r="C1637" s="12"/>
      <c r="E1637" s="141"/>
      <c r="F1637" s="141"/>
      <c r="P1637" s="156"/>
      <c r="R1637" s="174"/>
      <c r="S1637" s="174"/>
      <c r="W1637" s="175"/>
      <c r="X1637" s="173"/>
      <c r="AC1637" s="156">
        <v>908</v>
      </c>
      <c r="AD1637" s="150">
        <f t="shared" si="275"/>
        <v>-0.36799999999999988</v>
      </c>
      <c r="AE1637" s="174">
        <f t="shared" si="276"/>
        <v>0.37282336148567768</v>
      </c>
      <c r="AF1637" s="174">
        <f t="shared" si="277"/>
        <v>0.35643661709491398</v>
      </c>
      <c r="AG1637" s="150" t="str">
        <f t="shared" si="282"/>
        <v/>
      </c>
      <c r="AH1637" s="150">
        <f t="shared" si="283"/>
        <v>0.37282336148567768</v>
      </c>
      <c r="AI1637" s="150" t="str">
        <f t="shared" si="278"/>
        <v/>
      </c>
      <c r="AJ1637" s="173">
        <f t="shared" si="279"/>
        <v>0</v>
      </c>
      <c r="AK1637" s="173" t="str">
        <f t="shared" si="280"/>
        <v/>
      </c>
      <c r="AL1637" s="173" t="str">
        <f t="shared" si="281"/>
        <v/>
      </c>
      <c r="AM1637" s="173"/>
      <c r="AN1637" s="173"/>
      <c r="AO1637" s="173"/>
      <c r="AP1637" s="173"/>
      <c r="AQ1637" s="173"/>
      <c r="AR1637" s="173"/>
      <c r="AS1637" s="173"/>
      <c r="AT1637" s="153"/>
      <c r="AU1637" s="154"/>
      <c r="AV1637" s="153"/>
      <c r="AW1637" s="177"/>
      <c r="AX1637" s="178"/>
      <c r="AY1637" s="179"/>
      <c r="AZ1637" s="179"/>
      <c r="BA1637" s="180"/>
      <c r="BB1637" s="180"/>
      <c r="BC1637" s="155"/>
      <c r="BE1637" s="156">
        <v>885</v>
      </c>
      <c r="BF1637" s="181">
        <f t="shared" si="271"/>
        <v>5.6576000000000963</v>
      </c>
      <c r="BG1637" s="182">
        <f t="shared" si="272"/>
        <v>0.58024861919279069</v>
      </c>
      <c r="BH1637" s="183">
        <f t="shared" si="273"/>
        <v>7.655369401455836E-4</v>
      </c>
      <c r="BI1637" s="184" t="str">
        <f t="shared" si="274"/>
        <v/>
      </c>
      <c r="BJ1637" s="184" t="str">
        <f t="shared" si="270"/>
        <v/>
      </c>
    </row>
    <row r="1638" spans="3:62" ht="20.100000000000001" customHeight="1" x14ac:dyDescent="0.25">
      <c r="C1638" s="12"/>
      <c r="E1638" s="141"/>
      <c r="F1638" s="141"/>
      <c r="P1638" s="156"/>
      <c r="R1638" s="174"/>
      <c r="S1638" s="174"/>
      <c r="W1638" s="175"/>
      <c r="X1638" s="173"/>
      <c r="AC1638" s="156">
        <v>909</v>
      </c>
      <c r="AD1638" s="150">
        <f t="shared" si="275"/>
        <v>-0.36399999999999988</v>
      </c>
      <c r="AE1638" s="174">
        <f t="shared" si="276"/>
        <v>0.37336957461734704</v>
      </c>
      <c r="AF1638" s="174">
        <f t="shared" si="277"/>
        <v>0.357929004690417</v>
      </c>
      <c r="AG1638" s="150" t="str">
        <f t="shared" si="282"/>
        <v/>
      </c>
      <c r="AH1638" s="150">
        <f t="shared" si="283"/>
        <v>0.37336957461734704</v>
      </c>
      <c r="AI1638" s="150" t="str">
        <f t="shared" si="278"/>
        <v/>
      </c>
      <c r="AJ1638" s="173">
        <f t="shared" si="279"/>
        <v>0</v>
      </c>
      <c r="AK1638" s="173" t="str">
        <f t="shared" si="280"/>
        <v/>
      </c>
      <c r="AL1638" s="173" t="str">
        <f t="shared" si="281"/>
        <v/>
      </c>
      <c r="AM1638" s="173"/>
      <c r="AN1638" s="173"/>
      <c r="AO1638" s="173"/>
      <c r="AP1638" s="173"/>
      <c r="AQ1638" s="173"/>
      <c r="AR1638" s="173"/>
      <c r="AS1638" s="173"/>
      <c r="AT1638" s="153"/>
      <c r="AU1638" s="154"/>
      <c r="AV1638" s="153"/>
      <c r="AW1638" s="177"/>
      <c r="AX1638" s="178"/>
      <c r="AY1638" s="179"/>
      <c r="AZ1638" s="179"/>
      <c r="BA1638" s="180"/>
      <c r="BB1638" s="180"/>
      <c r="BC1638" s="155"/>
      <c r="BE1638" s="156">
        <v>886</v>
      </c>
      <c r="BF1638" s="181">
        <f t="shared" si="271"/>
        <v>5.6640000000000965</v>
      </c>
      <c r="BG1638" s="182">
        <f t="shared" si="272"/>
        <v>0.57948308225264511</v>
      </c>
      <c r="BH1638" s="183">
        <f t="shared" si="273"/>
        <v>7.6524981006376169E-4</v>
      </c>
      <c r="BI1638" s="184" t="str">
        <f t="shared" si="274"/>
        <v/>
      </c>
      <c r="BJ1638" s="184" t="str">
        <f t="shared" si="270"/>
        <v/>
      </c>
    </row>
    <row r="1639" spans="3:62" ht="20.100000000000001" customHeight="1" x14ac:dyDescent="0.25">
      <c r="C1639" s="12"/>
      <c r="E1639" s="141"/>
      <c r="F1639" s="141"/>
      <c r="P1639" s="156"/>
      <c r="R1639" s="174"/>
      <c r="S1639" s="174"/>
      <c r="W1639" s="175"/>
      <c r="X1639" s="173"/>
      <c r="AC1639" s="156">
        <v>910</v>
      </c>
      <c r="AD1639" s="150">
        <f t="shared" si="275"/>
        <v>-0.35999999999999988</v>
      </c>
      <c r="AE1639" s="174">
        <f t="shared" si="276"/>
        <v>0.37391060537312842</v>
      </c>
      <c r="AF1639" s="174">
        <f t="shared" si="277"/>
        <v>0.35942356678200882</v>
      </c>
      <c r="AG1639" s="150" t="str">
        <f t="shared" si="282"/>
        <v/>
      </c>
      <c r="AH1639" s="150">
        <f t="shared" si="283"/>
        <v>0.37391060537312842</v>
      </c>
      <c r="AI1639" s="150" t="str">
        <f t="shared" si="278"/>
        <v/>
      </c>
      <c r="AJ1639" s="173">
        <f t="shared" si="279"/>
        <v>0</v>
      </c>
      <c r="AK1639" s="173" t="str">
        <f t="shared" si="280"/>
        <v/>
      </c>
      <c r="AL1639" s="173" t="str">
        <f t="shared" si="281"/>
        <v/>
      </c>
      <c r="AM1639" s="173"/>
      <c r="AN1639" s="173"/>
      <c r="AO1639" s="173"/>
      <c r="AP1639" s="173"/>
      <c r="AQ1639" s="173"/>
      <c r="AR1639" s="173"/>
      <c r="AS1639" s="173"/>
      <c r="AT1639" s="153"/>
      <c r="AU1639" s="154"/>
      <c r="AV1639" s="153"/>
      <c r="AW1639" s="177"/>
      <c r="AX1639" s="178"/>
      <c r="AY1639" s="179"/>
      <c r="AZ1639" s="179"/>
      <c r="BA1639" s="180"/>
      <c r="BB1639" s="180"/>
      <c r="BC1639" s="155"/>
      <c r="BE1639" s="156">
        <v>887</v>
      </c>
      <c r="BF1639" s="181">
        <f t="shared" si="271"/>
        <v>5.6704000000000967</v>
      </c>
      <c r="BG1639" s="182">
        <f t="shared" si="272"/>
        <v>0.57871783244258135</v>
      </c>
      <c r="BH1639" s="183">
        <f t="shared" si="273"/>
        <v>7.6496034872564067E-4</v>
      </c>
      <c r="BI1639" s="184" t="str">
        <f t="shared" si="274"/>
        <v/>
      </c>
      <c r="BJ1639" s="184" t="str">
        <f t="shared" si="270"/>
        <v/>
      </c>
    </row>
    <row r="1640" spans="3:62" ht="20.100000000000001" customHeight="1" x14ac:dyDescent="0.25">
      <c r="C1640" s="12"/>
      <c r="E1640" s="141"/>
      <c r="F1640" s="141"/>
      <c r="P1640" s="156"/>
      <c r="R1640" s="174"/>
      <c r="S1640" s="174"/>
      <c r="W1640" s="175"/>
      <c r="X1640" s="173"/>
      <c r="AC1640" s="156">
        <v>911</v>
      </c>
      <c r="AD1640" s="150">
        <f t="shared" si="275"/>
        <v>-0.35599999999999987</v>
      </c>
      <c r="AE1640" s="174">
        <f t="shared" si="276"/>
        <v>0.37444642891811658</v>
      </c>
      <c r="AF1640" s="174">
        <f t="shared" si="277"/>
        <v>0.36092028259044479</v>
      </c>
      <c r="AG1640" s="150" t="str">
        <f t="shared" si="282"/>
        <v/>
      </c>
      <c r="AH1640" s="150">
        <f t="shared" si="283"/>
        <v>0.37444642891811658</v>
      </c>
      <c r="AI1640" s="150" t="str">
        <f t="shared" si="278"/>
        <v/>
      </c>
      <c r="AJ1640" s="173">
        <f t="shared" si="279"/>
        <v>0</v>
      </c>
      <c r="AK1640" s="173" t="str">
        <f t="shared" si="280"/>
        <v/>
      </c>
      <c r="AL1640" s="173" t="str">
        <f t="shared" si="281"/>
        <v/>
      </c>
      <c r="AM1640" s="173"/>
      <c r="AN1640" s="173"/>
      <c r="AO1640" s="173"/>
      <c r="AP1640" s="173"/>
      <c r="AQ1640" s="173"/>
      <c r="AR1640" s="173"/>
      <c r="AS1640" s="173"/>
      <c r="AT1640" s="153"/>
      <c r="AU1640" s="154"/>
      <c r="AV1640" s="153"/>
      <c r="AW1640" s="177"/>
      <c r="AX1640" s="178"/>
      <c r="AY1640" s="179"/>
      <c r="AZ1640" s="179"/>
      <c r="BA1640" s="180"/>
      <c r="BB1640" s="180"/>
      <c r="BC1640" s="155"/>
      <c r="BE1640" s="156">
        <v>888</v>
      </c>
      <c r="BF1640" s="181">
        <f t="shared" si="271"/>
        <v>5.6768000000000969</v>
      </c>
      <c r="BG1640" s="182">
        <f t="shared" si="272"/>
        <v>0.57795287209385571</v>
      </c>
      <c r="BH1640" s="183">
        <f t="shared" si="273"/>
        <v>7.6466856435641883E-4</v>
      </c>
      <c r="BI1640" s="184" t="str">
        <f t="shared" si="274"/>
        <v/>
      </c>
      <c r="BJ1640" s="184" t="str">
        <f t="shared" si="270"/>
        <v/>
      </c>
    </row>
    <row r="1641" spans="3:62" ht="20.100000000000001" customHeight="1" x14ac:dyDescent="0.25">
      <c r="C1641" s="12"/>
      <c r="E1641" s="141"/>
      <c r="F1641" s="141"/>
      <c r="P1641" s="156"/>
      <c r="R1641" s="174"/>
      <c r="S1641" s="174"/>
      <c r="W1641" s="175"/>
      <c r="X1641" s="173"/>
      <c r="AC1641" s="156">
        <v>912</v>
      </c>
      <c r="AD1641" s="150">
        <f t="shared" si="275"/>
        <v>-0.35199999999999987</v>
      </c>
      <c r="AE1641" s="174">
        <f t="shared" si="276"/>
        <v>0.37497702063174237</v>
      </c>
      <c r="AF1641" s="174">
        <f t="shared" si="277"/>
        <v>0.36241913123756897</v>
      </c>
      <c r="AG1641" s="150" t="str">
        <f t="shared" si="282"/>
        <v/>
      </c>
      <c r="AH1641" s="150">
        <f t="shared" si="283"/>
        <v>0.37497702063174237</v>
      </c>
      <c r="AI1641" s="150" t="str">
        <f t="shared" si="278"/>
        <v/>
      </c>
      <c r="AJ1641" s="173">
        <f t="shared" si="279"/>
        <v>0</v>
      </c>
      <c r="AK1641" s="173" t="str">
        <f t="shared" si="280"/>
        <v/>
      </c>
      <c r="AL1641" s="173" t="str">
        <f t="shared" si="281"/>
        <v/>
      </c>
      <c r="AM1641" s="173"/>
      <c r="AN1641" s="173"/>
      <c r="AO1641" s="173"/>
      <c r="AP1641" s="173"/>
      <c r="AQ1641" s="173"/>
      <c r="AR1641" s="173"/>
      <c r="AS1641" s="173"/>
      <c r="AT1641" s="153"/>
      <c r="AU1641" s="154"/>
      <c r="AV1641" s="153"/>
      <c r="AW1641" s="177"/>
      <c r="AX1641" s="178"/>
      <c r="AY1641" s="179"/>
      <c r="AZ1641" s="179"/>
      <c r="BA1641" s="180"/>
      <c r="BB1641" s="180"/>
      <c r="BC1641" s="155"/>
      <c r="BE1641" s="156">
        <v>889</v>
      </c>
      <c r="BF1641" s="181">
        <f t="shared" si="271"/>
        <v>5.6832000000000971</v>
      </c>
      <c r="BG1641" s="182">
        <f t="shared" si="272"/>
        <v>0.57718820352949929</v>
      </c>
      <c r="BH1641" s="183">
        <f t="shared" si="273"/>
        <v>7.6437446517507723E-4</v>
      </c>
      <c r="BI1641" s="184" t="str">
        <f t="shared" si="274"/>
        <v/>
      </c>
      <c r="BJ1641" s="184" t="str">
        <f t="shared" si="270"/>
        <v/>
      </c>
    </row>
    <row r="1642" spans="3:62" ht="20.100000000000001" customHeight="1" x14ac:dyDescent="0.25">
      <c r="C1642" s="12"/>
      <c r="E1642" s="141"/>
      <c r="F1642" s="141"/>
      <c r="P1642" s="156"/>
      <c r="R1642" s="174"/>
      <c r="S1642" s="174"/>
      <c r="W1642" s="175"/>
      <c r="X1642" s="173"/>
      <c r="AC1642" s="156">
        <v>913</v>
      </c>
      <c r="AD1642" s="150">
        <f t="shared" si="275"/>
        <v>-0.34799999999999986</v>
      </c>
      <c r="AE1642" s="174">
        <f t="shared" si="276"/>
        <v>0.37550235610965654</v>
      </c>
      <c r="AF1642" s="174">
        <f t="shared" si="277"/>
        <v>0.36392009174717477</v>
      </c>
      <c r="AG1642" s="150" t="str">
        <f t="shared" si="282"/>
        <v/>
      </c>
      <c r="AH1642" s="150">
        <f t="shared" si="283"/>
        <v>0.37550235610965654</v>
      </c>
      <c r="AI1642" s="150" t="str">
        <f t="shared" si="278"/>
        <v/>
      </c>
      <c r="AJ1642" s="173">
        <f t="shared" si="279"/>
        <v>0</v>
      </c>
      <c r="AK1642" s="173" t="str">
        <f t="shared" si="280"/>
        <v/>
      </c>
      <c r="AL1642" s="173" t="str">
        <f t="shared" si="281"/>
        <v/>
      </c>
      <c r="AM1642" s="173"/>
      <c r="AN1642" s="173"/>
      <c r="AO1642" s="173"/>
      <c r="AP1642" s="173"/>
      <c r="AQ1642" s="173"/>
      <c r="AR1642" s="173"/>
      <c r="AS1642" s="173"/>
      <c r="AT1642" s="153"/>
      <c r="AU1642" s="154"/>
      <c r="AV1642" s="153"/>
      <c r="AW1642" s="177"/>
      <c r="AX1642" s="178"/>
      <c r="AY1642" s="179"/>
      <c r="AZ1642" s="179"/>
      <c r="BA1642" s="180"/>
      <c r="BB1642" s="180"/>
      <c r="BC1642" s="155"/>
      <c r="BE1642" s="156">
        <v>890</v>
      </c>
      <c r="BF1642" s="181">
        <f t="shared" si="271"/>
        <v>5.6896000000000972</v>
      </c>
      <c r="BG1642" s="182">
        <f t="shared" si="272"/>
        <v>0.57642382906432421</v>
      </c>
      <c r="BH1642" s="183">
        <f t="shared" si="273"/>
        <v>7.6407805939338047E-4</v>
      </c>
      <c r="BI1642" s="184" t="str">
        <f t="shared" si="274"/>
        <v/>
      </c>
      <c r="BJ1642" s="184" t="str">
        <f t="shared" si="270"/>
        <v/>
      </c>
    </row>
    <row r="1643" spans="3:62" ht="20.100000000000001" customHeight="1" x14ac:dyDescent="0.25">
      <c r="C1643" s="12"/>
      <c r="E1643" s="141"/>
      <c r="F1643" s="141"/>
      <c r="P1643" s="156"/>
      <c r="R1643" s="174"/>
      <c r="S1643" s="174"/>
      <c r="W1643" s="175"/>
      <c r="X1643" s="173"/>
      <c r="AC1643" s="156">
        <v>914</v>
      </c>
      <c r="AD1643" s="150">
        <f t="shared" si="275"/>
        <v>-0.34399999999999986</v>
      </c>
      <c r="AE1643" s="174">
        <f t="shared" si="276"/>
        <v>0.37602241116559915</v>
      </c>
      <c r="AF1643" s="174">
        <f t="shared" si="277"/>
        <v>0.36542314304587381</v>
      </c>
      <c r="AG1643" s="150" t="str">
        <f t="shared" si="282"/>
        <v/>
      </c>
      <c r="AH1643" s="150">
        <f t="shared" si="283"/>
        <v>0.37602241116559915</v>
      </c>
      <c r="AI1643" s="150" t="str">
        <f t="shared" si="278"/>
        <v/>
      </c>
      <c r="AJ1643" s="173">
        <f t="shared" si="279"/>
        <v>0</v>
      </c>
      <c r="AK1643" s="173" t="str">
        <f t="shared" si="280"/>
        <v/>
      </c>
      <c r="AL1643" s="173" t="str">
        <f t="shared" si="281"/>
        <v/>
      </c>
      <c r="AM1643" s="173"/>
      <c r="AN1643" s="173"/>
      <c r="AO1643" s="173"/>
      <c r="AP1643" s="173"/>
      <c r="AQ1643" s="173"/>
      <c r="AR1643" s="173"/>
      <c r="AS1643" s="173"/>
      <c r="AT1643" s="153"/>
      <c r="AU1643" s="154"/>
      <c r="AV1643" s="153"/>
      <c r="AW1643" s="177"/>
      <c r="AX1643" s="178"/>
      <c r="AY1643" s="179"/>
      <c r="AZ1643" s="179"/>
      <c r="BA1643" s="180"/>
      <c r="BB1643" s="180"/>
      <c r="BC1643" s="155"/>
      <c r="BE1643" s="156">
        <v>891</v>
      </c>
      <c r="BF1643" s="181">
        <f t="shared" si="271"/>
        <v>5.6960000000000974</v>
      </c>
      <c r="BG1643" s="182">
        <f t="shared" si="272"/>
        <v>0.57565975100493083</v>
      </c>
      <c r="BH1643" s="183">
        <f t="shared" si="273"/>
        <v>7.6377935521954043E-4</v>
      </c>
      <c r="BI1643" s="184" t="str">
        <f t="shared" si="274"/>
        <v/>
      </c>
      <c r="BJ1643" s="184" t="str">
        <f t="shared" si="270"/>
        <v/>
      </c>
    </row>
    <row r="1644" spans="3:62" ht="20.100000000000001" customHeight="1" x14ac:dyDescent="0.25">
      <c r="C1644" s="12"/>
      <c r="E1644" s="141"/>
      <c r="F1644" s="141"/>
      <c r="P1644" s="156"/>
      <c r="R1644" s="174"/>
      <c r="S1644" s="174"/>
      <c r="W1644" s="175"/>
      <c r="X1644" s="173"/>
      <c r="AC1644" s="156">
        <v>915</v>
      </c>
      <c r="AD1644" s="150">
        <f t="shared" si="275"/>
        <v>-0.33999999999999986</v>
      </c>
      <c r="AE1644" s="174">
        <f t="shared" si="276"/>
        <v>0.37653716183325397</v>
      </c>
      <c r="AF1644" s="174">
        <f t="shared" si="277"/>
        <v>0.36692826396397193</v>
      </c>
      <c r="AG1644" s="150" t="str">
        <f t="shared" si="282"/>
        <v/>
      </c>
      <c r="AH1644" s="150">
        <f t="shared" si="283"/>
        <v>0.37653716183325397</v>
      </c>
      <c r="AI1644" s="150" t="str">
        <f t="shared" si="278"/>
        <v/>
      </c>
      <c r="AJ1644" s="173">
        <f t="shared" si="279"/>
        <v>0</v>
      </c>
      <c r="AK1644" s="173" t="str">
        <f t="shared" si="280"/>
        <v/>
      </c>
      <c r="AL1644" s="173" t="str">
        <f t="shared" si="281"/>
        <v/>
      </c>
      <c r="AM1644" s="173"/>
      <c r="AN1644" s="173"/>
      <c r="AO1644" s="173"/>
      <c r="AP1644" s="173"/>
      <c r="AQ1644" s="173"/>
      <c r="AR1644" s="173"/>
      <c r="AS1644" s="173"/>
      <c r="AT1644" s="153"/>
      <c r="AU1644" s="154"/>
      <c r="AV1644" s="153"/>
      <c r="AW1644" s="177"/>
      <c r="AX1644" s="178"/>
      <c r="AY1644" s="179"/>
      <c r="AZ1644" s="179"/>
      <c r="BA1644" s="180"/>
      <c r="BB1644" s="180"/>
      <c r="BC1644" s="155"/>
      <c r="BE1644" s="156">
        <v>892</v>
      </c>
      <c r="BF1644" s="181">
        <f t="shared" si="271"/>
        <v>5.7024000000000976</v>
      </c>
      <c r="BG1644" s="182">
        <f t="shared" si="272"/>
        <v>0.57489597164971129</v>
      </c>
      <c r="BH1644" s="183">
        <f t="shared" si="273"/>
        <v>7.6347836085344234E-4</v>
      </c>
      <c r="BI1644" s="184" t="str">
        <f t="shared" si="274"/>
        <v/>
      </c>
      <c r="BJ1644" s="184" t="str">
        <f t="shared" si="270"/>
        <v/>
      </c>
    </row>
    <row r="1645" spans="3:62" ht="20.100000000000001" customHeight="1" x14ac:dyDescent="0.25">
      <c r="C1645" s="12"/>
      <c r="E1645" s="141"/>
      <c r="F1645" s="141"/>
      <c r="P1645" s="156"/>
      <c r="R1645" s="174"/>
      <c r="S1645" s="174"/>
      <c r="W1645" s="175"/>
      <c r="X1645" s="173"/>
      <c r="AC1645" s="156">
        <v>916</v>
      </c>
      <c r="AD1645" s="150">
        <f t="shared" si="275"/>
        <v>-0.33599999999999985</v>
      </c>
      <c r="AE1645" s="174">
        <f t="shared" si="276"/>
        <v>0.37704658436808813</v>
      </c>
      <c r="AF1645" s="174">
        <f t="shared" si="277"/>
        <v>0.36843543323635281</v>
      </c>
      <c r="AG1645" s="150" t="str">
        <f t="shared" si="282"/>
        <v/>
      </c>
      <c r="AH1645" s="150">
        <f t="shared" si="283"/>
        <v>0.37704658436808813</v>
      </c>
      <c r="AI1645" s="150" t="str">
        <f t="shared" si="278"/>
        <v/>
      </c>
      <c r="AJ1645" s="173">
        <f t="shared" si="279"/>
        <v>0</v>
      </c>
      <c r="AK1645" s="173" t="str">
        <f t="shared" si="280"/>
        <v/>
      </c>
      <c r="AL1645" s="173" t="str">
        <f t="shared" si="281"/>
        <v/>
      </c>
      <c r="AM1645" s="173"/>
      <c r="AN1645" s="173"/>
      <c r="AO1645" s="173"/>
      <c r="AP1645" s="173"/>
      <c r="AQ1645" s="173"/>
      <c r="AR1645" s="173"/>
      <c r="AS1645" s="173"/>
      <c r="AT1645" s="153"/>
      <c r="AU1645" s="154"/>
      <c r="AV1645" s="153"/>
      <c r="AW1645" s="177"/>
      <c r="AX1645" s="178"/>
      <c r="AY1645" s="179"/>
      <c r="AZ1645" s="179"/>
      <c r="BA1645" s="180"/>
      <c r="BB1645" s="180"/>
      <c r="BC1645" s="155"/>
      <c r="BE1645" s="156">
        <v>893</v>
      </c>
      <c r="BF1645" s="181">
        <f t="shared" si="271"/>
        <v>5.7088000000000978</v>
      </c>
      <c r="BG1645" s="182">
        <f t="shared" si="272"/>
        <v>0.57413249328885785</v>
      </c>
      <c r="BH1645" s="183">
        <f t="shared" si="273"/>
        <v>7.6317508448964233E-4</v>
      </c>
      <c r="BI1645" s="184" t="str">
        <f t="shared" si="274"/>
        <v/>
      </c>
      <c r="BJ1645" s="184" t="str">
        <f t="shared" si="270"/>
        <v/>
      </c>
    </row>
    <row r="1646" spans="3:62" ht="20.100000000000001" customHeight="1" x14ac:dyDescent="0.25">
      <c r="C1646" s="12"/>
      <c r="E1646" s="141"/>
      <c r="F1646" s="141"/>
      <c r="P1646" s="156"/>
      <c r="R1646" s="174"/>
      <c r="S1646" s="174"/>
      <c r="W1646" s="175"/>
      <c r="X1646" s="173"/>
      <c r="AC1646" s="156">
        <v>917</v>
      </c>
      <c r="AD1646" s="150">
        <f t="shared" si="275"/>
        <v>-0.33199999999999985</v>
      </c>
      <c r="AE1646" s="174">
        <f t="shared" si="276"/>
        <v>0.37755065524917625</v>
      </c>
      <c r="AF1646" s="174">
        <f t="shared" si="277"/>
        <v>0.36994462950336837</v>
      </c>
      <c r="AG1646" s="150" t="str">
        <f t="shared" si="282"/>
        <v/>
      </c>
      <c r="AH1646" s="150">
        <f t="shared" si="283"/>
        <v>0.37755065524917625</v>
      </c>
      <c r="AI1646" s="150" t="str">
        <f t="shared" si="278"/>
        <v/>
      </c>
      <c r="AJ1646" s="173">
        <f t="shared" si="279"/>
        <v>0</v>
      </c>
      <c r="AK1646" s="173" t="str">
        <f t="shared" si="280"/>
        <v/>
      </c>
      <c r="AL1646" s="173" t="str">
        <f t="shared" si="281"/>
        <v/>
      </c>
      <c r="AM1646" s="173"/>
      <c r="AN1646" s="173"/>
      <c r="AO1646" s="173"/>
      <c r="AP1646" s="173"/>
      <c r="AQ1646" s="173"/>
      <c r="AR1646" s="173"/>
      <c r="AS1646" s="173"/>
      <c r="AT1646" s="153"/>
      <c r="AU1646" s="154"/>
      <c r="AV1646" s="153"/>
      <c r="AW1646" s="177"/>
      <c r="AX1646" s="178"/>
      <c r="AY1646" s="179"/>
      <c r="AZ1646" s="179"/>
      <c r="BA1646" s="180"/>
      <c r="BB1646" s="180"/>
      <c r="BC1646" s="155"/>
      <c r="BE1646" s="156">
        <v>894</v>
      </c>
      <c r="BF1646" s="181">
        <f t="shared" si="271"/>
        <v>5.715200000000098</v>
      </c>
      <c r="BG1646" s="182">
        <f t="shared" si="272"/>
        <v>0.57336931820436821</v>
      </c>
      <c r="BH1646" s="183">
        <f t="shared" si="273"/>
        <v>7.6286953431692339E-4</v>
      </c>
      <c r="BI1646" s="184" t="str">
        <f t="shared" si="274"/>
        <v/>
      </c>
      <c r="BJ1646" s="184" t="str">
        <f t="shared" si="270"/>
        <v/>
      </c>
    </row>
    <row r="1647" spans="3:62" ht="20.100000000000001" customHeight="1" x14ac:dyDescent="0.25">
      <c r="C1647" s="12"/>
      <c r="E1647" s="141"/>
      <c r="F1647" s="141"/>
      <c r="P1647" s="156"/>
      <c r="R1647" s="174"/>
      <c r="S1647" s="174"/>
      <c r="W1647" s="175"/>
      <c r="X1647" s="173"/>
      <c r="AC1647" s="156">
        <v>918</v>
      </c>
      <c r="AD1647" s="150">
        <f t="shared" si="275"/>
        <v>-0.32799999999999985</v>
      </c>
      <c r="AE1647" s="174">
        <f t="shared" si="276"/>
        <v>0.37804935118100952</v>
      </c>
      <c r="AF1647" s="174">
        <f t="shared" si="277"/>
        <v>0.37145583131173709</v>
      </c>
      <c r="AG1647" s="150" t="str">
        <f t="shared" si="282"/>
        <v/>
      </c>
      <c r="AH1647" s="150">
        <f t="shared" si="283"/>
        <v>0.37804935118100952</v>
      </c>
      <c r="AI1647" s="150" t="str">
        <f t="shared" si="278"/>
        <v/>
      </c>
      <c r="AJ1647" s="173">
        <f t="shared" si="279"/>
        <v>0</v>
      </c>
      <c r="AK1647" s="173" t="str">
        <f t="shared" si="280"/>
        <v/>
      </c>
      <c r="AL1647" s="173" t="str">
        <f t="shared" si="281"/>
        <v/>
      </c>
      <c r="AM1647" s="173"/>
      <c r="AN1647" s="173"/>
      <c r="AO1647" s="173"/>
      <c r="AP1647" s="173"/>
      <c r="AQ1647" s="173"/>
      <c r="AR1647" s="173"/>
      <c r="AS1647" s="173"/>
      <c r="AT1647" s="153"/>
      <c r="AU1647" s="154"/>
      <c r="AV1647" s="153"/>
      <c r="AW1647" s="177"/>
      <c r="AX1647" s="178"/>
      <c r="AY1647" s="179"/>
      <c r="AZ1647" s="179"/>
      <c r="BA1647" s="180"/>
      <c r="BB1647" s="180"/>
      <c r="BC1647" s="155"/>
      <c r="BE1647" s="156">
        <v>895</v>
      </c>
      <c r="BF1647" s="181">
        <f t="shared" si="271"/>
        <v>5.7216000000000982</v>
      </c>
      <c r="BG1647" s="182">
        <f t="shared" si="272"/>
        <v>0.57260644867005128</v>
      </c>
      <c r="BH1647" s="183">
        <f t="shared" si="273"/>
        <v>7.6256171851762922E-4</v>
      </c>
      <c r="BI1647" s="184" t="str">
        <f t="shared" si="274"/>
        <v/>
      </c>
      <c r="BJ1647" s="184" t="str">
        <f t="shared" si="270"/>
        <v/>
      </c>
    </row>
    <row r="1648" spans="3:62" ht="20.100000000000001" customHeight="1" x14ac:dyDescent="0.25">
      <c r="C1648" s="12"/>
      <c r="E1648" s="141"/>
      <c r="F1648" s="141"/>
      <c r="P1648" s="156"/>
      <c r="R1648" s="174"/>
      <c r="S1648" s="174"/>
      <c r="W1648" s="175"/>
      <c r="X1648" s="173"/>
      <c r="AC1648" s="156">
        <v>919</v>
      </c>
      <c r="AD1648" s="150">
        <f t="shared" si="275"/>
        <v>-0.32399999999999984</v>
      </c>
      <c r="AE1648" s="174">
        <f t="shared" si="276"/>
        <v>0.37854264909528873</v>
      </c>
      <c r="AF1648" s="174">
        <f t="shared" si="277"/>
        <v>0.3729690171154495</v>
      </c>
      <c r="AG1648" s="150" t="str">
        <f t="shared" si="282"/>
        <v/>
      </c>
      <c r="AH1648" s="150">
        <f t="shared" si="283"/>
        <v>0.37854264909528873</v>
      </c>
      <c r="AI1648" s="150" t="str">
        <f t="shared" si="278"/>
        <v/>
      </c>
      <c r="AJ1648" s="173">
        <f t="shared" si="279"/>
        <v>0</v>
      </c>
      <c r="AK1648" s="173" t="str">
        <f t="shared" si="280"/>
        <v/>
      </c>
      <c r="AL1648" s="173" t="str">
        <f t="shared" si="281"/>
        <v/>
      </c>
      <c r="AM1648" s="173"/>
      <c r="AN1648" s="173"/>
      <c r="AO1648" s="173"/>
      <c r="AP1648" s="173"/>
      <c r="AQ1648" s="173"/>
      <c r="AR1648" s="173"/>
      <c r="AS1648" s="173"/>
      <c r="AT1648" s="153"/>
      <c r="AU1648" s="154"/>
      <c r="AV1648" s="153"/>
      <c r="AW1648" s="177"/>
      <c r="AX1648" s="178"/>
      <c r="AY1648" s="179"/>
      <c r="AZ1648" s="179"/>
      <c r="BA1648" s="180"/>
      <c r="BB1648" s="180"/>
      <c r="BC1648" s="155"/>
      <c r="BE1648" s="156">
        <v>896</v>
      </c>
      <c r="BF1648" s="181">
        <f t="shared" si="271"/>
        <v>5.7280000000000983</v>
      </c>
      <c r="BG1648" s="182">
        <f t="shared" si="272"/>
        <v>0.57184388695153365</v>
      </c>
      <c r="BH1648" s="183">
        <f t="shared" si="273"/>
        <v>7.6225164526588784E-4</v>
      </c>
      <c r="BI1648" s="184" t="str">
        <f t="shared" si="274"/>
        <v/>
      </c>
      <c r="BJ1648" s="184" t="str">
        <f t="shared" si="270"/>
        <v/>
      </c>
    </row>
    <row r="1649" spans="3:62" ht="20.100000000000001" customHeight="1" x14ac:dyDescent="0.25">
      <c r="C1649" s="12"/>
      <c r="E1649" s="141"/>
      <c r="F1649" s="141"/>
      <c r="P1649" s="156"/>
      <c r="R1649" s="174"/>
      <c r="S1649" s="174"/>
      <c r="W1649" s="175"/>
      <c r="X1649" s="173"/>
      <c r="AC1649" s="156">
        <v>920</v>
      </c>
      <c r="AD1649" s="150">
        <f t="shared" si="275"/>
        <v>-0.31999999999999984</v>
      </c>
      <c r="AE1649" s="174">
        <f t="shared" si="276"/>
        <v>0.37903052615270172</v>
      </c>
      <c r="AF1649" s="174">
        <f t="shared" si="277"/>
        <v>0.37448416527668005</v>
      </c>
      <c r="AG1649" s="150" t="str">
        <f t="shared" si="282"/>
        <v/>
      </c>
      <c r="AH1649" s="150">
        <f t="shared" si="283"/>
        <v>0.37903052615270172</v>
      </c>
      <c r="AI1649" s="150" t="str">
        <f t="shared" si="278"/>
        <v/>
      </c>
      <c r="AJ1649" s="173">
        <f t="shared" si="279"/>
        <v>0</v>
      </c>
      <c r="AK1649" s="173" t="str">
        <f t="shared" si="280"/>
        <v/>
      </c>
      <c r="AL1649" s="173" t="str">
        <f t="shared" si="281"/>
        <v/>
      </c>
      <c r="AM1649" s="173"/>
      <c r="AN1649" s="173"/>
      <c r="AO1649" s="173"/>
      <c r="AP1649" s="173"/>
      <c r="AQ1649" s="173"/>
      <c r="AR1649" s="173"/>
      <c r="AS1649" s="173"/>
      <c r="AT1649" s="153"/>
      <c r="AU1649" s="154"/>
      <c r="AV1649" s="153"/>
      <c r="AW1649" s="177"/>
      <c r="AX1649" s="178"/>
      <c r="AY1649" s="179"/>
      <c r="AZ1649" s="179"/>
      <c r="BA1649" s="180"/>
      <c r="BB1649" s="180"/>
      <c r="BC1649" s="155"/>
      <c r="BE1649" s="156">
        <v>897</v>
      </c>
      <c r="BF1649" s="181">
        <f t="shared" si="271"/>
        <v>5.7344000000000985</v>
      </c>
      <c r="BG1649" s="182">
        <f t="shared" si="272"/>
        <v>0.57108163530626777</v>
      </c>
      <c r="BH1649" s="183">
        <f t="shared" si="273"/>
        <v>7.6193932273316278E-4</v>
      </c>
      <c r="BI1649" s="184" t="str">
        <f t="shared" si="274"/>
        <v/>
      </c>
      <c r="BJ1649" s="184" t="str">
        <f t="shared" ref="BJ1649:BJ1712" si="284">IF($BG1649&lt;(1-$BC$765),$BH1649,"")</f>
        <v/>
      </c>
    </row>
    <row r="1650" spans="3:62" ht="20.100000000000001" customHeight="1" x14ac:dyDescent="0.25">
      <c r="C1650" s="12"/>
      <c r="E1650" s="141"/>
      <c r="F1650" s="141"/>
      <c r="P1650" s="156"/>
      <c r="R1650" s="174"/>
      <c r="S1650" s="174"/>
      <c r="W1650" s="175"/>
      <c r="X1650" s="173"/>
      <c r="AC1650" s="156">
        <v>921</v>
      </c>
      <c r="AD1650" s="150">
        <f t="shared" si="275"/>
        <v>-0.31599999999999984</v>
      </c>
      <c r="AE1650" s="174">
        <f t="shared" si="276"/>
        <v>0.37951295974468496</v>
      </c>
      <c r="AF1650" s="174">
        <f t="shared" si="277"/>
        <v>0.37600125406670687</v>
      </c>
      <c r="AG1650" s="150" t="str">
        <f t="shared" si="282"/>
        <v/>
      </c>
      <c r="AH1650" s="150">
        <f t="shared" si="283"/>
        <v>0.37951295974468496</v>
      </c>
      <c r="AI1650" s="150" t="str">
        <f t="shared" si="278"/>
        <v/>
      </c>
      <c r="AJ1650" s="173">
        <f t="shared" si="279"/>
        <v>0</v>
      </c>
      <c r="AK1650" s="173" t="str">
        <f t="shared" si="280"/>
        <v/>
      </c>
      <c r="AL1650" s="173" t="str">
        <f t="shared" si="281"/>
        <v/>
      </c>
      <c r="AM1650" s="173"/>
      <c r="AN1650" s="173"/>
      <c r="AO1650" s="173"/>
      <c r="AP1650" s="173"/>
      <c r="AQ1650" s="173"/>
      <c r="AR1650" s="173"/>
      <c r="AS1650" s="173"/>
      <c r="AT1650" s="153"/>
      <c r="AU1650" s="154"/>
      <c r="AV1650" s="153"/>
      <c r="AW1650" s="177"/>
      <c r="AX1650" s="178"/>
      <c r="AY1650" s="179"/>
      <c r="AZ1650" s="179"/>
      <c r="BA1650" s="180"/>
      <c r="BB1650" s="180"/>
      <c r="BC1650" s="155"/>
      <c r="BE1650" s="156">
        <v>898</v>
      </c>
      <c r="BF1650" s="181">
        <f t="shared" ref="BF1650:BF1713" si="285">BF1649+$BI$750</f>
        <v>5.7408000000000987</v>
      </c>
      <c r="BG1650" s="182">
        <f t="shared" ref="BG1650:BG1713" si="286">_xlfn.CHISQ.DIST.RT(BF1650,7)</f>
        <v>0.5703196959835346</v>
      </c>
      <c r="BH1650" s="183">
        <f t="shared" ref="BH1650:BH1713" si="287">BG1650-BG1651</f>
        <v>7.6162475908059246E-4</v>
      </c>
      <c r="BI1650" s="184" t="str">
        <f t="shared" ref="BI1650:BI1713" si="288">IF(BG1650&lt;(1-$BC$757),BH1650,"")</f>
        <v/>
      </c>
      <c r="BJ1650" s="184" t="str">
        <f t="shared" si="284"/>
        <v/>
      </c>
    </row>
    <row r="1651" spans="3:62" ht="20.100000000000001" customHeight="1" x14ac:dyDescent="0.25">
      <c r="C1651" s="12"/>
      <c r="E1651" s="141"/>
      <c r="F1651" s="141"/>
      <c r="P1651" s="156"/>
      <c r="R1651" s="174"/>
      <c r="S1651" s="174"/>
      <c r="W1651" s="175"/>
      <c r="X1651" s="173"/>
      <c r="AC1651" s="156">
        <v>922</v>
      </c>
      <c r="AD1651" s="150">
        <f t="shared" si="275"/>
        <v>-0.31199999999999983</v>
      </c>
      <c r="AE1651" s="174">
        <f t="shared" si="276"/>
        <v>0.3799899274951688</v>
      </c>
      <c r="AF1651" s="174">
        <f t="shared" si="277"/>
        <v>0.37752026166683844</v>
      </c>
      <c r="AG1651" s="150" t="str">
        <f t="shared" si="282"/>
        <v/>
      </c>
      <c r="AH1651" s="150">
        <f t="shared" si="283"/>
        <v>0.3799899274951688</v>
      </c>
      <c r="AI1651" s="150" t="str">
        <f t="shared" si="278"/>
        <v/>
      </c>
      <c r="AJ1651" s="173">
        <f t="shared" si="279"/>
        <v>0</v>
      </c>
      <c r="AK1651" s="173" t="str">
        <f t="shared" si="280"/>
        <v/>
      </c>
      <c r="AL1651" s="173" t="str">
        <f t="shared" si="281"/>
        <v/>
      </c>
      <c r="AM1651" s="173"/>
      <c r="AN1651" s="173"/>
      <c r="AO1651" s="173"/>
      <c r="AP1651" s="173"/>
      <c r="AQ1651" s="173"/>
      <c r="AR1651" s="173"/>
      <c r="AS1651" s="173"/>
      <c r="AT1651" s="153"/>
      <c r="AU1651" s="154"/>
      <c r="AV1651" s="153"/>
      <c r="AW1651" s="177"/>
      <c r="AX1651" s="178"/>
      <c r="AY1651" s="179"/>
      <c r="AZ1651" s="179"/>
      <c r="BA1651" s="180"/>
      <c r="BB1651" s="180"/>
      <c r="BC1651" s="155"/>
      <c r="BE1651" s="156">
        <v>899</v>
      </c>
      <c r="BF1651" s="181">
        <f t="shared" si="285"/>
        <v>5.7472000000000989</v>
      </c>
      <c r="BG1651" s="182">
        <f t="shared" si="286"/>
        <v>0.56955807122445401</v>
      </c>
      <c r="BH1651" s="183">
        <f t="shared" si="287"/>
        <v>7.6130796246420829E-4</v>
      </c>
      <c r="BI1651" s="184" t="str">
        <f t="shared" si="288"/>
        <v/>
      </c>
      <c r="BJ1651" s="184" t="str">
        <f t="shared" si="284"/>
        <v/>
      </c>
    </row>
    <row r="1652" spans="3:62" ht="20.100000000000001" customHeight="1" x14ac:dyDescent="0.25">
      <c r="C1652" s="12"/>
      <c r="E1652" s="141"/>
      <c r="F1652" s="141"/>
      <c r="P1652" s="156"/>
      <c r="R1652" s="174"/>
      <c r="S1652" s="174"/>
      <c r="W1652" s="175"/>
      <c r="X1652" s="173"/>
      <c r="AC1652" s="156">
        <v>923</v>
      </c>
      <c r="AD1652" s="150">
        <f t="shared" si="275"/>
        <v>-0.30799999999999983</v>
      </c>
      <c r="AE1652" s="174">
        <f t="shared" si="276"/>
        <v>0.38046140726230615</v>
      </c>
      <c r="AF1652" s="174">
        <f t="shared" si="277"/>
        <v>0.37904116616934663</v>
      </c>
      <c r="AG1652" s="150" t="str">
        <f t="shared" si="282"/>
        <v/>
      </c>
      <c r="AH1652" s="150">
        <f t="shared" si="283"/>
        <v>0.38046140726230615</v>
      </c>
      <c r="AI1652" s="150" t="str">
        <f t="shared" si="278"/>
        <v/>
      </c>
      <c r="AJ1652" s="173">
        <f t="shared" si="279"/>
        <v>0</v>
      </c>
      <c r="AK1652" s="173" t="str">
        <f t="shared" si="280"/>
        <v/>
      </c>
      <c r="AL1652" s="173" t="str">
        <f t="shared" si="281"/>
        <v/>
      </c>
      <c r="AM1652" s="173"/>
      <c r="AN1652" s="173"/>
      <c r="AO1652" s="173"/>
      <c r="AP1652" s="173"/>
      <c r="AQ1652" s="173"/>
      <c r="AR1652" s="173"/>
      <c r="AS1652" s="173"/>
      <c r="AT1652" s="153"/>
      <c r="AU1652" s="154"/>
      <c r="AV1652" s="153"/>
      <c r="AW1652" s="177"/>
      <c r="AX1652" s="178"/>
      <c r="AY1652" s="179"/>
      <c r="AZ1652" s="179"/>
      <c r="BA1652" s="180"/>
      <c r="BB1652" s="180"/>
      <c r="BC1652" s="155"/>
      <c r="BE1652" s="156">
        <v>900</v>
      </c>
      <c r="BF1652" s="181">
        <f t="shared" si="285"/>
        <v>5.7536000000000991</v>
      </c>
      <c r="BG1652" s="182">
        <f t="shared" si="286"/>
        <v>0.5687967632619898</v>
      </c>
      <c r="BH1652" s="183">
        <f t="shared" si="287"/>
        <v>7.609889410337134E-4</v>
      </c>
      <c r="BI1652" s="184" t="str">
        <f t="shared" si="288"/>
        <v/>
      </c>
      <c r="BJ1652" s="184" t="str">
        <f t="shared" si="284"/>
        <v/>
      </c>
    </row>
    <row r="1653" spans="3:62" ht="20.100000000000001" customHeight="1" x14ac:dyDescent="0.25">
      <c r="C1653" s="12"/>
      <c r="E1653" s="141"/>
      <c r="F1653" s="141"/>
      <c r="P1653" s="156"/>
      <c r="R1653" s="174"/>
      <c r="S1653" s="174"/>
      <c r="W1653" s="175"/>
      <c r="X1653" s="173"/>
      <c r="AC1653" s="156">
        <v>924</v>
      </c>
      <c r="AD1653" s="150">
        <f t="shared" si="275"/>
        <v>-0.30399999999999983</v>
      </c>
      <c r="AE1653" s="174">
        <f t="shared" si="276"/>
        <v>0.38092737714018504</v>
      </c>
      <c r="AF1653" s="174">
        <f t="shared" si="277"/>
        <v>0.38056394557840734</v>
      </c>
      <c r="AG1653" s="150" t="str">
        <f t="shared" si="282"/>
        <v/>
      </c>
      <c r="AH1653" s="150">
        <f t="shared" si="283"/>
        <v>0.38092737714018504</v>
      </c>
      <c r="AI1653" s="150" t="str">
        <f t="shared" si="278"/>
        <v/>
      </c>
      <c r="AJ1653" s="173">
        <f t="shared" si="279"/>
        <v>0</v>
      </c>
      <c r="AK1653" s="173" t="str">
        <f t="shared" si="280"/>
        <v/>
      </c>
      <c r="AL1653" s="173" t="str">
        <f t="shared" si="281"/>
        <v/>
      </c>
      <c r="AM1653" s="173"/>
      <c r="AN1653" s="173"/>
      <c r="AO1653" s="173"/>
      <c r="AP1653" s="173"/>
      <c r="AQ1653" s="173"/>
      <c r="AR1653" s="173"/>
      <c r="AS1653" s="173"/>
      <c r="AT1653" s="153"/>
      <c r="AU1653" s="154"/>
      <c r="AV1653" s="153"/>
      <c r="AW1653" s="177"/>
      <c r="AX1653" s="178"/>
      <c r="AY1653" s="179"/>
      <c r="AZ1653" s="179"/>
      <c r="BA1653" s="180"/>
      <c r="BB1653" s="180"/>
      <c r="BC1653" s="155"/>
      <c r="BE1653" s="156">
        <v>901</v>
      </c>
      <c r="BF1653" s="181">
        <f t="shared" si="285"/>
        <v>5.7600000000000993</v>
      </c>
      <c r="BG1653" s="182">
        <f t="shared" si="286"/>
        <v>0.56803577432095609</v>
      </c>
      <c r="BH1653" s="183">
        <f t="shared" si="287"/>
        <v>7.6066770293137242E-4</v>
      </c>
      <c r="BI1653" s="184" t="str">
        <f t="shared" si="288"/>
        <v/>
      </c>
      <c r="BJ1653" s="184" t="str">
        <f t="shared" si="284"/>
        <v/>
      </c>
    </row>
    <row r="1654" spans="3:62" ht="20.100000000000001" customHeight="1" x14ac:dyDescent="0.25">
      <c r="C1654" s="12"/>
      <c r="E1654" s="141"/>
      <c r="F1654" s="141"/>
      <c r="P1654" s="156"/>
      <c r="R1654" s="174"/>
      <c r="S1654" s="174"/>
      <c r="W1654" s="175"/>
      <c r="X1654" s="173"/>
      <c r="AC1654" s="156">
        <v>925</v>
      </c>
      <c r="AD1654" s="150">
        <f t="shared" si="275"/>
        <v>-0.29999999999999982</v>
      </c>
      <c r="AE1654" s="174">
        <f t="shared" si="276"/>
        <v>0.38138781546052414</v>
      </c>
      <c r="AF1654" s="174">
        <f t="shared" si="277"/>
        <v>0.38208857781104744</v>
      </c>
      <c r="AG1654" s="150" t="str">
        <f t="shared" si="282"/>
        <v/>
      </c>
      <c r="AH1654" s="150">
        <f t="shared" si="283"/>
        <v>0.38138781546052414</v>
      </c>
      <c r="AI1654" s="150" t="str">
        <f t="shared" si="278"/>
        <v/>
      </c>
      <c r="AJ1654" s="173">
        <f t="shared" si="279"/>
        <v>0</v>
      </c>
      <c r="AK1654" s="173" t="str">
        <f t="shared" si="280"/>
        <v/>
      </c>
      <c r="AL1654" s="173" t="str">
        <f t="shared" si="281"/>
        <v/>
      </c>
      <c r="AM1654" s="173"/>
      <c r="AN1654" s="173"/>
      <c r="AO1654" s="173"/>
      <c r="AP1654" s="173"/>
      <c r="AQ1654" s="173"/>
      <c r="AR1654" s="173"/>
      <c r="AS1654" s="173"/>
      <c r="AT1654" s="153"/>
      <c r="AU1654" s="154"/>
      <c r="AV1654" s="153"/>
      <c r="AW1654" s="177"/>
      <c r="AX1654" s="178"/>
      <c r="AY1654" s="179"/>
      <c r="AZ1654" s="179"/>
      <c r="BA1654" s="180"/>
      <c r="BB1654" s="180"/>
      <c r="BC1654" s="155"/>
      <c r="BE1654" s="156">
        <v>902</v>
      </c>
      <c r="BF1654" s="181">
        <f t="shared" si="285"/>
        <v>5.7664000000000994</v>
      </c>
      <c r="BG1654" s="182">
        <f t="shared" si="286"/>
        <v>0.56727510661802472</v>
      </c>
      <c r="BH1654" s="183">
        <f t="shared" si="287"/>
        <v>7.603442562919005E-4</v>
      </c>
      <c r="BI1654" s="184" t="str">
        <f t="shared" si="288"/>
        <v/>
      </c>
      <c r="BJ1654" s="184" t="str">
        <f t="shared" si="284"/>
        <v/>
      </c>
    </row>
    <row r="1655" spans="3:62" ht="20.100000000000001" customHeight="1" x14ac:dyDescent="0.25">
      <c r="C1655" s="12"/>
      <c r="E1655" s="141"/>
      <c r="F1655" s="141"/>
      <c r="P1655" s="156"/>
      <c r="R1655" s="174"/>
      <c r="S1655" s="174"/>
      <c r="W1655" s="175"/>
      <c r="X1655" s="173"/>
      <c r="AC1655" s="156">
        <v>926</v>
      </c>
      <c r="AD1655" s="150">
        <f t="shared" si="275"/>
        <v>-0.29599999999999982</v>
      </c>
      <c r="AE1655" s="174">
        <f t="shared" si="276"/>
        <v>0.38184270079435123</v>
      </c>
      <c r="AF1655" s="174">
        <f t="shared" si="277"/>
        <v>0.38361504069809876</v>
      </c>
      <c r="AG1655" s="150" t="str">
        <f t="shared" si="282"/>
        <v/>
      </c>
      <c r="AH1655" s="150">
        <f t="shared" si="283"/>
        <v>0.38184270079435123</v>
      </c>
      <c r="AI1655" s="150" t="str">
        <f t="shared" si="278"/>
        <v/>
      </c>
      <c r="AJ1655" s="173">
        <f t="shared" si="279"/>
        <v>0</v>
      </c>
      <c r="AK1655" s="173" t="str">
        <f t="shared" si="280"/>
        <v/>
      </c>
      <c r="AL1655" s="173" t="str">
        <f t="shared" si="281"/>
        <v/>
      </c>
      <c r="AM1655" s="173"/>
      <c r="AN1655" s="173"/>
      <c r="AO1655" s="173"/>
      <c r="AP1655" s="173"/>
      <c r="AQ1655" s="173"/>
      <c r="AR1655" s="173"/>
      <c r="AS1655" s="173"/>
      <c r="AT1655" s="153"/>
      <c r="AU1655" s="154"/>
      <c r="AV1655" s="153"/>
      <c r="AW1655" s="177"/>
      <c r="AX1655" s="178"/>
      <c r="AY1655" s="179"/>
      <c r="AZ1655" s="179"/>
      <c r="BA1655" s="180"/>
      <c r="BB1655" s="180"/>
      <c r="BC1655" s="155"/>
      <c r="BE1655" s="156">
        <v>903</v>
      </c>
      <c r="BF1655" s="181">
        <f t="shared" si="285"/>
        <v>5.7728000000000996</v>
      </c>
      <c r="BG1655" s="182">
        <f t="shared" si="286"/>
        <v>0.56651476236173282</v>
      </c>
      <c r="BH1655" s="183">
        <f t="shared" si="287"/>
        <v>7.6001860924490572E-4</v>
      </c>
      <c r="BI1655" s="184" t="str">
        <f t="shared" si="288"/>
        <v/>
      </c>
      <c r="BJ1655" s="184" t="str">
        <f t="shared" si="284"/>
        <v/>
      </c>
    </row>
    <row r="1656" spans="3:62" ht="20.100000000000001" customHeight="1" x14ac:dyDescent="0.25">
      <c r="C1656" s="12"/>
      <c r="E1656" s="141"/>
      <c r="F1656" s="141"/>
      <c r="P1656" s="156"/>
      <c r="R1656" s="174"/>
      <c r="S1656" s="174"/>
      <c r="W1656" s="175"/>
      <c r="X1656" s="173"/>
      <c r="AC1656" s="156">
        <v>927</v>
      </c>
      <c r="AD1656" s="150">
        <f t="shared" si="275"/>
        <v>-0.29199999999999982</v>
      </c>
      <c r="AE1656" s="174">
        <f t="shared" si="276"/>
        <v>0.3822920119536648</v>
      </c>
      <c r="AF1656" s="174">
        <f t="shared" si="277"/>
        <v>0.38514331198515878</v>
      </c>
      <c r="AG1656" s="150" t="str">
        <f t="shared" si="282"/>
        <v/>
      </c>
      <c r="AH1656" s="150">
        <f t="shared" si="283"/>
        <v>0.3822920119536648</v>
      </c>
      <c r="AI1656" s="150" t="str">
        <f t="shared" si="278"/>
        <v/>
      </c>
      <c r="AJ1656" s="173">
        <f t="shared" si="279"/>
        <v>0</v>
      </c>
      <c r="AK1656" s="173" t="str">
        <f t="shared" si="280"/>
        <v/>
      </c>
      <c r="AL1656" s="173" t="str">
        <f t="shared" si="281"/>
        <v/>
      </c>
      <c r="AM1656" s="173"/>
      <c r="AN1656" s="173"/>
      <c r="AO1656" s="173"/>
      <c r="AP1656" s="173"/>
      <c r="AQ1656" s="173"/>
      <c r="AR1656" s="173"/>
      <c r="AS1656" s="173"/>
      <c r="AT1656" s="153"/>
      <c r="AU1656" s="154"/>
      <c r="AV1656" s="153"/>
      <c r="AW1656" s="177"/>
      <c r="AX1656" s="178"/>
      <c r="AY1656" s="179"/>
      <c r="AZ1656" s="179"/>
      <c r="BA1656" s="180"/>
      <c r="BB1656" s="180"/>
      <c r="BC1656" s="155"/>
      <c r="BE1656" s="156">
        <v>904</v>
      </c>
      <c r="BF1656" s="181">
        <f t="shared" si="285"/>
        <v>5.7792000000000998</v>
      </c>
      <c r="BG1656" s="182">
        <f t="shared" si="286"/>
        <v>0.56575474375248791</v>
      </c>
      <c r="BH1656" s="183">
        <f t="shared" si="287"/>
        <v>7.5969076991089235E-4</v>
      </c>
      <c r="BI1656" s="184" t="str">
        <f t="shared" si="288"/>
        <v/>
      </c>
      <c r="BJ1656" s="184" t="str">
        <f t="shared" si="284"/>
        <v/>
      </c>
    </row>
    <row r="1657" spans="3:62" ht="20.100000000000001" customHeight="1" x14ac:dyDescent="0.25">
      <c r="C1657" s="12"/>
      <c r="E1657" s="141"/>
      <c r="F1657" s="141"/>
      <c r="P1657" s="156"/>
      <c r="R1657" s="174"/>
      <c r="S1657" s="174"/>
      <c r="W1657" s="175"/>
      <c r="X1657" s="173"/>
      <c r="AC1657" s="156">
        <v>928</v>
      </c>
      <c r="AD1657" s="150">
        <f t="shared" si="275"/>
        <v>-0.28799999999999981</v>
      </c>
      <c r="AE1657" s="174">
        <f t="shared" si="276"/>
        <v>0.38273572799307853</v>
      </c>
      <c r="AF1657" s="174">
        <f t="shared" si="277"/>
        <v>0.38667336933355739</v>
      </c>
      <c r="AG1657" s="150" t="str">
        <f t="shared" si="282"/>
        <v/>
      </c>
      <c r="AH1657" s="150">
        <f t="shared" si="283"/>
        <v>0.38273572799307853</v>
      </c>
      <c r="AI1657" s="150" t="str">
        <f t="shared" si="278"/>
        <v/>
      </c>
      <c r="AJ1657" s="173">
        <f t="shared" si="279"/>
        <v>0</v>
      </c>
      <c r="AK1657" s="173" t="str">
        <f t="shared" si="280"/>
        <v/>
      </c>
      <c r="AL1657" s="173" t="str">
        <f t="shared" si="281"/>
        <v/>
      </c>
      <c r="AM1657" s="173"/>
      <c r="AN1657" s="173"/>
      <c r="AO1657" s="173"/>
      <c r="AP1657" s="173"/>
      <c r="AQ1657" s="173"/>
      <c r="AR1657" s="173"/>
      <c r="AS1657" s="173"/>
      <c r="AT1657" s="153"/>
      <c r="AU1657" s="154"/>
      <c r="AV1657" s="153"/>
      <c r="AW1657" s="177"/>
      <c r="AX1657" s="178"/>
      <c r="AY1657" s="179"/>
      <c r="AZ1657" s="179"/>
      <c r="BA1657" s="180"/>
      <c r="BB1657" s="180"/>
      <c r="BC1657" s="155"/>
      <c r="BE1657" s="156">
        <v>905</v>
      </c>
      <c r="BF1657" s="181">
        <f t="shared" si="285"/>
        <v>5.7856000000001</v>
      </c>
      <c r="BG1657" s="182">
        <f t="shared" si="286"/>
        <v>0.56499505298257702</v>
      </c>
      <c r="BH1657" s="183">
        <f t="shared" si="287"/>
        <v>7.593607464045915E-4</v>
      </c>
      <c r="BI1657" s="184" t="str">
        <f t="shared" si="288"/>
        <v/>
      </c>
      <c r="BJ1657" s="184" t="str">
        <f t="shared" si="284"/>
        <v/>
      </c>
    </row>
    <row r="1658" spans="3:62" ht="20.100000000000001" customHeight="1" x14ac:dyDescent="0.25">
      <c r="C1658" s="12"/>
      <c r="E1658" s="141"/>
      <c r="F1658" s="141"/>
      <c r="P1658" s="156"/>
      <c r="R1658" s="174"/>
      <c r="S1658" s="174"/>
      <c r="W1658" s="175"/>
      <c r="X1658" s="173"/>
      <c r="AC1658" s="156">
        <v>929</v>
      </c>
      <c r="AD1658" s="150">
        <f t="shared" si="275"/>
        <v>-0.28399999999999981</v>
      </c>
      <c r="AE1658" s="174">
        <f t="shared" si="276"/>
        <v>0.38317382821144774</v>
      </c>
      <c r="AF1658" s="174">
        <f t="shared" si="277"/>
        <v>0.38820519032133105</v>
      </c>
      <c r="AG1658" s="150" t="str">
        <f t="shared" si="282"/>
        <v/>
      </c>
      <c r="AH1658" s="150">
        <f t="shared" si="283"/>
        <v>0.38317382821144774</v>
      </c>
      <c r="AI1658" s="150" t="str">
        <f t="shared" si="278"/>
        <v/>
      </c>
      <c r="AJ1658" s="173">
        <f t="shared" si="279"/>
        <v>0</v>
      </c>
      <c r="AK1658" s="173" t="str">
        <f t="shared" si="280"/>
        <v/>
      </c>
      <c r="AL1658" s="173" t="str">
        <f t="shared" si="281"/>
        <v/>
      </c>
      <c r="AM1658" s="173"/>
      <c r="AN1658" s="173"/>
      <c r="AO1658" s="173"/>
      <c r="AP1658" s="173"/>
      <c r="AQ1658" s="173"/>
      <c r="AR1658" s="173"/>
      <c r="AS1658" s="173"/>
      <c r="AT1658" s="153"/>
      <c r="AU1658" s="154"/>
      <c r="AV1658" s="153"/>
      <c r="AW1658" s="177"/>
      <c r="AX1658" s="178"/>
      <c r="AY1658" s="179"/>
      <c r="AZ1658" s="179"/>
      <c r="BA1658" s="180"/>
      <c r="BB1658" s="180"/>
      <c r="BC1658" s="155"/>
      <c r="BE1658" s="156">
        <v>906</v>
      </c>
      <c r="BF1658" s="181">
        <f t="shared" si="285"/>
        <v>5.7920000000001002</v>
      </c>
      <c r="BG1658" s="182">
        <f t="shared" si="286"/>
        <v>0.56423569223617243</v>
      </c>
      <c r="BH1658" s="183">
        <f t="shared" si="287"/>
        <v>7.5902854683240761E-4</v>
      </c>
      <c r="BI1658" s="184" t="str">
        <f t="shared" si="288"/>
        <v/>
      </c>
      <c r="BJ1658" s="184" t="str">
        <f t="shared" si="284"/>
        <v/>
      </c>
    </row>
    <row r="1659" spans="3:62" ht="20.100000000000001" customHeight="1" x14ac:dyDescent="0.25">
      <c r="C1659" s="12"/>
      <c r="E1659" s="141"/>
      <c r="F1659" s="141"/>
      <c r="P1659" s="156"/>
      <c r="R1659" s="174"/>
      <c r="S1659" s="174"/>
      <c r="W1659" s="175"/>
      <c r="X1659" s="173"/>
      <c r="AC1659" s="156">
        <v>930</v>
      </c>
      <c r="AD1659" s="150">
        <f t="shared" si="275"/>
        <v>-0.2799999999999998</v>
      </c>
      <c r="AE1659" s="174">
        <f t="shared" si="276"/>
        <v>0.38360629215347858</v>
      </c>
      <c r="AF1659" s="174">
        <f t="shared" si="277"/>
        <v>0.38973875244420286</v>
      </c>
      <c r="AG1659" s="150" t="str">
        <f t="shared" si="282"/>
        <v/>
      </c>
      <c r="AH1659" s="150">
        <f t="shared" si="283"/>
        <v>0.38360629215347858</v>
      </c>
      <c r="AI1659" s="150" t="str">
        <f t="shared" si="278"/>
        <v/>
      </c>
      <c r="AJ1659" s="173">
        <f t="shared" si="279"/>
        <v>0</v>
      </c>
      <c r="AK1659" s="173" t="str">
        <f t="shared" si="280"/>
        <v/>
      </c>
      <c r="AL1659" s="173" t="str">
        <f t="shared" si="281"/>
        <v/>
      </c>
      <c r="AM1659" s="173"/>
      <c r="AN1659" s="173"/>
      <c r="AO1659" s="173"/>
      <c r="AP1659" s="173"/>
      <c r="AQ1659" s="173"/>
      <c r="AR1659" s="173"/>
      <c r="AS1659" s="173"/>
      <c r="AT1659" s="153"/>
      <c r="AU1659" s="154"/>
      <c r="AV1659" s="153"/>
      <c r="AW1659" s="177"/>
      <c r="AX1659" s="178"/>
      <c r="AY1659" s="179"/>
      <c r="AZ1659" s="179"/>
      <c r="BA1659" s="180"/>
      <c r="BB1659" s="180"/>
      <c r="BC1659" s="155"/>
      <c r="BE1659" s="156">
        <v>907</v>
      </c>
      <c r="BF1659" s="181">
        <f t="shared" si="285"/>
        <v>5.7984000000001004</v>
      </c>
      <c r="BG1659" s="182">
        <f t="shared" si="286"/>
        <v>0.56347666368934002</v>
      </c>
      <c r="BH1659" s="183">
        <f t="shared" si="287"/>
        <v>7.5869417929474992E-4</v>
      </c>
      <c r="BI1659" s="184" t="str">
        <f t="shared" si="288"/>
        <v/>
      </c>
      <c r="BJ1659" s="184" t="str">
        <f t="shared" si="284"/>
        <v/>
      </c>
    </row>
    <row r="1660" spans="3:62" ht="20.100000000000001" customHeight="1" x14ac:dyDescent="0.25">
      <c r="C1660" s="12"/>
      <c r="E1660" s="141"/>
      <c r="F1660" s="141"/>
      <c r="P1660" s="156"/>
      <c r="R1660" s="174"/>
      <c r="S1660" s="174"/>
      <c r="W1660" s="175"/>
      <c r="X1660" s="173"/>
      <c r="AC1660" s="156">
        <v>931</v>
      </c>
      <c r="AD1660" s="150">
        <f t="shared" si="275"/>
        <v>-0.2759999999999998</v>
      </c>
      <c r="AE1660" s="174">
        <f t="shared" si="276"/>
        <v>0.38403309961131932</v>
      </c>
      <c r="AF1660" s="174">
        <f t="shared" si="277"/>
        <v>0.39127403311656889</v>
      </c>
      <c r="AG1660" s="150" t="str">
        <f t="shared" si="282"/>
        <v/>
      </c>
      <c r="AH1660" s="150">
        <f t="shared" si="283"/>
        <v>0.38403309961131932</v>
      </c>
      <c r="AI1660" s="150" t="str">
        <f t="shared" si="278"/>
        <v/>
      </c>
      <c r="AJ1660" s="173">
        <f t="shared" si="279"/>
        <v>0</v>
      </c>
      <c r="AK1660" s="173" t="str">
        <f t="shared" si="280"/>
        <v/>
      </c>
      <c r="AL1660" s="173" t="str">
        <f t="shared" si="281"/>
        <v/>
      </c>
      <c r="AM1660" s="173"/>
      <c r="AN1660" s="173"/>
      <c r="AO1660" s="173"/>
      <c r="AP1660" s="173"/>
      <c r="AQ1660" s="173"/>
      <c r="AR1660" s="173"/>
      <c r="AS1660" s="173"/>
      <c r="AT1660" s="153"/>
      <c r="AU1660" s="154"/>
      <c r="AV1660" s="153"/>
      <c r="AW1660" s="177"/>
      <c r="AX1660" s="178"/>
      <c r="AY1660" s="179"/>
      <c r="AZ1660" s="179"/>
      <c r="BA1660" s="180"/>
      <c r="BB1660" s="180"/>
      <c r="BC1660" s="155"/>
      <c r="BE1660" s="156">
        <v>908</v>
      </c>
      <c r="BF1660" s="181">
        <f t="shared" si="285"/>
        <v>5.8048000000001005</v>
      </c>
      <c r="BG1660" s="182">
        <f t="shared" si="286"/>
        <v>0.56271796951004527</v>
      </c>
      <c r="BH1660" s="183">
        <f t="shared" si="287"/>
        <v>7.5835765188392301E-4</v>
      </c>
      <c r="BI1660" s="184" t="str">
        <f t="shared" si="288"/>
        <v/>
      </c>
      <c r="BJ1660" s="184" t="str">
        <f t="shared" si="284"/>
        <v/>
      </c>
    </row>
    <row r="1661" spans="3:62" ht="20.100000000000001" customHeight="1" x14ac:dyDescent="0.25">
      <c r="C1661" s="12"/>
      <c r="E1661" s="141"/>
      <c r="F1661" s="141"/>
      <c r="P1661" s="156"/>
      <c r="R1661" s="174"/>
      <c r="S1661" s="174"/>
      <c r="W1661" s="175"/>
      <c r="X1661" s="173"/>
      <c r="AC1661" s="156">
        <v>932</v>
      </c>
      <c r="AD1661" s="150">
        <f t="shared" si="275"/>
        <v>-0.2719999999999998</v>
      </c>
      <c r="AE1661" s="174">
        <f t="shared" si="276"/>
        <v>0.38445423062613365</v>
      </c>
      <c r="AF1661" s="174">
        <f t="shared" si="277"/>
        <v>0.39281100967249155</v>
      </c>
      <c r="AG1661" s="150" t="str">
        <f t="shared" si="282"/>
        <v/>
      </c>
      <c r="AH1661" s="150">
        <f t="shared" si="283"/>
        <v>0.38445423062613365</v>
      </c>
      <c r="AI1661" s="150" t="str">
        <f t="shared" si="278"/>
        <v/>
      </c>
      <c r="AJ1661" s="173">
        <f t="shared" si="279"/>
        <v>0</v>
      </c>
      <c r="AK1661" s="173" t="str">
        <f t="shared" si="280"/>
        <v/>
      </c>
      <c r="AL1661" s="173" t="str">
        <f t="shared" si="281"/>
        <v/>
      </c>
      <c r="AM1661" s="173"/>
      <c r="AN1661" s="173"/>
      <c r="AO1661" s="173"/>
      <c r="AP1661" s="173"/>
      <c r="AQ1661" s="173"/>
      <c r="AR1661" s="173"/>
      <c r="AS1661" s="173"/>
      <c r="AT1661" s="153"/>
      <c r="AU1661" s="154"/>
      <c r="AV1661" s="153"/>
      <c r="AW1661" s="177"/>
      <c r="AX1661" s="178"/>
      <c r="AY1661" s="179"/>
      <c r="AZ1661" s="179"/>
      <c r="BA1661" s="180"/>
      <c r="BB1661" s="180"/>
      <c r="BC1661" s="155"/>
      <c r="BE1661" s="156">
        <v>909</v>
      </c>
      <c r="BF1661" s="181">
        <f t="shared" si="285"/>
        <v>5.8112000000001007</v>
      </c>
      <c r="BG1661" s="182">
        <f t="shared" si="286"/>
        <v>0.56195961185816135</v>
      </c>
      <c r="BH1661" s="183">
        <f t="shared" si="287"/>
        <v>7.5801897268368279E-4</v>
      </c>
      <c r="BI1661" s="184" t="str">
        <f t="shared" si="288"/>
        <v/>
      </c>
      <c r="BJ1661" s="184" t="str">
        <f t="shared" si="284"/>
        <v/>
      </c>
    </row>
    <row r="1662" spans="3:62" ht="20.100000000000001" customHeight="1" x14ac:dyDescent="0.25">
      <c r="C1662" s="12"/>
      <c r="E1662" s="141"/>
      <c r="F1662" s="141"/>
      <c r="P1662" s="156"/>
      <c r="R1662" s="174"/>
      <c r="S1662" s="174"/>
      <c r="W1662" s="175"/>
      <c r="X1662" s="173"/>
      <c r="AC1662" s="156">
        <v>933</v>
      </c>
      <c r="AD1662" s="150">
        <f t="shared" si="275"/>
        <v>-0.26799999999999979</v>
      </c>
      <c r="AE1662" s="174">
        <f t="shared" si="276"/>
        <v>0.38486966548965584</v>
      </c>
      <c r="AF1662" s="174">
        <f t="shared" si="277"/>
        <v>0.39434965936669841</v>
      </c>
      <c r="AG1662" s="150" t="str">
        <f t="shared" si="282"/>
        <v/>
      </c>
      <c r="AH1662" s="150">
        <f t="shared" si="283"/>
        <v>0.38486966548965584</v>
      </c>
      <c r="AI1662" s="150" t="str">
        <f t="shared" si="278"/>
        <v/>
      </c>
      <c r="AJ1662" s="173">
        <f t="shared" si="279"/>
        <v>0</v>
      </c>
      <c r="AK1662" s="173" t="str">
        <f t="shared" si="280"/>
        <v/>
      </c>
      <c r="AL1662" s="173" t="str">
        <f t="shared" si="281"/>
        <v/>
      </c>
      <c r="AM1662" s="173"/>
      <c r="AN1662" s="173"/>
      <c r="AO1662" s="173"/>
      <c r="AP1662" s="173"/>
      <c r="AQ1662" s="173"/>
      <c r="AR1662" s="173"/>
      <c r="AS1662" s="173"/>
      <c r="AT1662" s="153"/>
      <c r="AU1662" s="154"/>
      <c r="AV1662" s="153"/>
      <c r="AW1662" s="177"/>
      <c r="AX1662" s="178"/>
      <c r="AY1662" s="179"/>
      <c r="AZ1662" s="179"/>
      <c r="BA1662" s="180"/>
      <c r="BB1662" s="180"/>
      <c r="BC1662" s="155"/>
      <c r="BE1662" s="156">
        <v>910</v>
      </c>
      <c r="BF1662" s="181">
        <f t="shared" si="285"/>
        <v>5.8176000000001009</v>
      </c>
      <c r="BG1662" s="182">
        <f t="shared" si="286"/>
        <v>0.56120159288547766</v>
      </c>
      <c r="BH1662" s="183">
        <f t="shared" si="287"/>
        <v>7.5767814977267811E-4</v>
      </c>
      <c r="BI1662" s="184" t="str">
        <f t="shared" si="288"/>
        <v/>
      </c>
      <c r="BJ1662" s="184" t="str">
        <f t="shared" si="284"/>
        <v/>
      </c>
    </row>
    <row r="1663" spans="3:62" ht="20.100000000000001" customHeight="1" x14ac:dyDescent="0.25">
      <c r="C1663" s="12"/>
      <c r="E1663" s="141"/>
      <c r="F1663" s="141"/>
      <c r="P1663" s="156"/>
      <c r="R1663" s="174"/>
      <c r="S1663" s="174"/>
      <c r="W1663" s="175"/>
      <c r="X1663" s="173"/>
      <c r="AC1663" s="156">
        <v>934</v>
      </c>
      <c r="AD1663" s="150">
        <f t="shared" si="275"/>
        <v>-0.26399999999999979</v>
      </c>
      <c r="AE1663" s="174">
        <f t="shared" si="276"/>
        <v>0.38527938474572765</v>
      </c>
      <c r="AF1663" s="174">
        <f t="shared" si="277"/>
        <v>0.39588995937558757</v>
      </c>
      <c r="AG1663" s="150" t="str">
        <f t="shared" si="282"/>
        <v/>
      </c>
      <c r="AH1663" s="150">
        <f t="shared" si="283"/>
        <v>0.38527938474572765</v>
      </c>
      <c r="AI1663" s="150" t="str">
        <f t="shared" si="278"/>
        <v/>
      </c>
      <c r="AJ1663" s="173">
        <f t="shared" si="279"/>
        <v>0</v>
      </c>
      <c r="AK1663" s="173" t="str">
        <f t="shared" si="280"/>
        <v/>
      </c>
      <c r="AL1663" s="173" t="str">
        <f t="shared" si="281"/>
        <v/>
      </c>
      <c r="AM1663" s="173"/>
      <c r="AN1663" s="173"/>
      <c r="AO1663" s="173"/>
      <c r="AP1663" s="173"/>
      <c r="AQ1663" s="173"/>
      <c r="AR1663" s="173"/>
      <c r="AS1663" s="173"/>
      <c r="AT1663" s="153"/>
      <c r="AU1663" s="154"/>
      <c r="AV1663" s="153"/>
      <c r="AW1663" s="177"/>
      <c r="AX1663" s="178"/>
      <c r="AY1663" s="179"/>
      <c r="AZ1663" s="179"/>
      <c r="BA1663" s="180"/>
      <c r="BB1663" s="180"/>
      <c r="BC1663" s="155"/>
      <c r="BE1663" s="156">
        <v>911</v>
      </c>
      <c r="BF1663" s="181">
        <f t="shared" si="285"/>
        <v>5.8240000000001011</v>
      </c>
      <c r="BG1663" s="182">
        <f t="shared" si="286"/>
        <v>0.56044391473570498</v>
      </c>
      <c r="BH1663" s="183">
        <f t="shared" si="287"/>
        <v>7.5733519121978787E-4</v>
      </c>
      <c r="BI1663" s="184" t="str">
        <f t="shared" si="288"/>
        <v/>
      </c>
      <c r="BJ1663" s="184" t="str">
        <f t="shared" si="284"/>
        <v/>
      </c>
    </row>
    <row r="1664" spans="3:62" ht="20.100000000000001" customHeight="1" x14ac:dyDescent="0.25">
      <c r="C1664" s="12"/>
      <c r="E1664" s="141"/>
      <c r="F1664" s="141"/>
      <c r="P1664" s="156"/>
      <c r="R1664" s="174"/>
      <c r="S1664" s="174"/>
      <c r="W1664" s="175"/>
      <c r="X1664" s="173"/>
      <c r="AC1664" s="156">
        <v>935</v>
      </c>
      <c r="AD1664" s="150">
        <f t="shared" si="275"/>
        <v>-0.25999999999999979</v>
      </c>
      <c r="AE1664" s="174">
        <f t="shared" si="276"/>
        <v>0.38568336919181612</v>
      </c>
      <c r="AF1664" s="174">
        <f t="shared" si="277"/>
        <v>0.3974318867982396</v>
      </c>
      <c r="AG1664" s="150" t="str">
        <f t="shared" si="282"/>
        <v/>
      </c>
      <c r="AH1664" s="150">
        <f t="shared" si="283"/>
        <v>0.38568336919181612</v>
      </c>
      <c r="AI1664" s="150" t="str">
        <f t="shared" si="278"/>
        <v/>
      </c>
      <c r="AJ1664" s="173">
        <f t="shared" si="279"/>
        <v>0</v>
      </c>
      <c r="AK1664" s="173" t="str">
        <f t="shared" si="280"/>
        <v/>
      </c>
      <c r="AL1664" s="173" t="str">
        <f t="shared" si="281"/>
        <v/>
      </c>
      <c r="AM1664" s="173"/>
      <c r="AN1664" s="173"/>
      <c r="AO1664" s="173"/>
      <c r="AP1664" s="173"/>
      <c r="AQ1664" s="173"/>
      <c r="AR1664" s="173"/>
      <c r="AS1664" s="173"/>
      <c r="AT1664" s="153"/>
      <c r="AU1664" s="154"/>
      <c r="AV1664" s="153"/>
      <c r="AW1664" s="177"/>
      <c r="AX1664" s="178"/>
      <c r="AY1664" s="179"/>
      <c r="AZ1664" s="179"/>
      <c r="BA1664" s="180"/>
      <c r="BB1664" s="180"/>
      <c r="BC1664" s="155"/>
      <c r="BE1664" s="156">
        <v>912</v>
      </c>
      <c r="BF1664" s="181">
        <f t="shared" si="285"/>
        <v>5.8304000000001013</v>
      </c>
      <c r="BG1664" s="182">
        <f t="shared" si="286"/>
        <v>0.5596865795444852</v>
      </c>
      <c r="BH1664" s="183">
        <f t="shared" si="287"/>
        <v>7.5699010508645248E-4</v>
      </c>
      <c r="BI1664" s="184" t="str">
        <f t="shared" si="288"/>
        <v/>
      </c>
      <c r="BJ1664" s="184" t="str">
        <f t="shared" si="284"/>
        <v/>
      </c>
    </row>
    <row r="1665" spans="3:62" ht="20.100000000000001" customHeight="1" x14ac:dyDescent="0.25">
      <c r="C1665" s="12"/>
      <c r="E1665" s="141"/>
      <c r="F1665" s="141"/>
      <c r="P1665" s="156"/>
      <c r="R1665" s="174"/>
      <c r="S1665" s="174"/>
      <c r="W1665" s="175"/>
      <c r="X1665" s="173"/>
      <c r="AC1665" s="156">
        <v>936</v>
      </c>
      <c r="AD1665" s="150">
        <f t="shared" si="275"/>
        <v>-0.25599999999999978</v>
      </c>
      <c r="AE1665" s="174">
        <f t="shared" si="276"/>
        <v>0.38608159988051366</v>
      </c>
      <c r="AF1665" s="174">
        <f t="shared" si="277"/>
        <v>0.39897541865743424</v>
      </c>
      <c r="AG1665" s="150" t="str">
        <f t="shared" si="282"/>
        <v/>
      </c>
      <c r="AH1665" s="150">
        <f t="shared" si="283"/>
        <v>0.38608159988051366</v>
      </c>
      <c r="AI1665" s="150" t="str">
        <f t="shared" si="278"/>
        <v/>
      </c>
      <c r="AJ1665" s="173">
        <f t="shared" si="279"/>
        <v>0</v>
      </c>
      <c r="AK1665" s="173" t="str">
        <f t="shared" si="280"/>
        <v/>
      </c>
      <c r="AL1665" s="173" t="str">
        <f t="shared" si="281"/>
        <v/>
      </c>
      <c r="AM1665" s="173"/>
      <c r="AN1665" s="173"/>
      <c r="AO1665" s="173"/>
      <c r="AP1665" s="173"/>
      <c r="AQ1665" s="173"/>
      <c r="AR1665" s="173"/>
      <c r="AS1665" s="173"/>
      <c r="AT1665" s="153"/>
      <c r="AU1665" s="154"/>
      <c r="AV1665" s="153"/>
      <c r="AW1665" s="177"/>
      <c r="AX1665" s="178"/>
      <c r="AY1665" s="179"/>
      <c r="AZ1665" s="179"/>
      <c r="BA1665" s="180"/>
      <c r="BB1665" s="180"/>
      <c r="BC1665" s="155"/>
      <c r="BE1665" s="156">
        <v>913</v>
      </c>
      <c r="BF1665" s="181">
        <f t="shared" si="285"/>
        <v>5.8368000000001015</v>
      </c>
      <c r="BG1665" s="182">
        <f t="shared" si="286"/>
        <v>0.55892958943939874</v>
      </c>
      <c r="BH1665" s="183">
        <f t="shared" si="287"/>
        <v>7.566428994284502E-4</v>
      </c>
      <c r="BI1665" s="184" t="str">
        <f t="shared" si="288"/>
        <v/>
      </c>
      <c r="BJ1665" s="184" t="str">
        <f t="shared" si="284"/>
        <v/>
      </c>
    </row>
    <row r="1666" spans="3:62" ht="20.100000000000001" customHeight="1" x14ac:dyDescent="0.25">
      <c r="C1666" s="12"/>
      <c r="E1666" s="141"/>
      <c r="F1666" s="141"/>
      <c r="P1666" s="156"/>
      <c r="R1666" s="174"/>
      <c r="S1666" s="174"/>
      <c r="W1666" s="175"/>
      <c r="X1666" s="173"/>
      <c r="AC1666" s="156">
        <v>937</v>
      </c>
      <c r="AD1666" s="150">
        <f t="shared" si="275"/>
        <v>-0.25199999999999978</v>
      </c>
      <c r="AE1666" s="174">
        <f t="shared" si="276"/>
        <v>0.38647405812101865</v>
      </c>
      <c r="AF1666" s="174">
        <f t="shared" si="277"/>
        <v>0.4005205319006746</v>
      </c>
      <c r="AG1666" s="150" t="str">
        <f t="shared" si="282"/>
        <v/>
      </c>
      <c r="AH1666" s="150">
        <f t="shared" si="283"/>
        <v>0.38647405812101865</v>
      </c>
      <c r="AI1666" s="150" t="str">
        <f t="shared" si="278"/>
        <v/>
      </c>
      <c r="AJ1666" s="173">
        <f t="shared" si="279"/>
        <v>0</v>
      </c>
      <c r="AK1666" s="173" t="str">
        <f t="shared" si="280"/>
        <v/>
      </c>
      <c r="AL1666" s="173" t="str">
        <f t="shared" si="281"/>
        <v/>
      </c>
      <c r="AM1666" s="173"/>
      <c r="AN1666" s="173"/>
      <c r="AO1666" s="173"/>
      <c r="AP1666" s="173"/>
      <c r="AQ1666" s="173"/>
      <c r="AR1666" s="173"/>
      <c r="AS1666" s="173"/>
      <c r="AT1666" s="153"/>
      <c r="AU1666" s="154"/>
      <c r="AV1666" s="153"/>
      <c r="AW1666" s="177"/>
      <c r="AX1666" s="178"/>
      <c r="AY1666" s="179"/>
      <c r="AZ1666" s="179"/>
      <c r="BA1666" s="180"/>
      <c r="BB1666" s="180"/>
      <c r="BC1666" s="155"/>
      <c r="BE1666" s="156">
        <v>914</v>
      </c>
      <c r="BF1666" s="181">
        <f t="shared" si="285"/>
        <v>5.8432000000001016</v>
      </c>
      <c r="BG1666" s="182">
        <f t="shared" si="286"/>
        <v>0.55817294653997029</v>
      </c>
      <c r="BH1666" s="183">
        <f t="shared" si="287"/>
        <v>7.5629358229023502E-4</v>
      </c>
      <c r="BI1666" s="184" t="str">
        <f t="shared" si="288"/>
        <v/>
      </c>
      <c r="BJ1666" s="184" t="str">
        <f t="shared" si="284"/>
        <v/>
      </c>
    </row>
    <row r="1667" spans="3:62" ht="20.100000000000001" customHeight="1" x14ac:dyDescent="0.25">
      <c r="C1667" s="12"/>
      <c r="E1667" s="141"/>
      <c r="F1667" s="141"/>
      <c r="P1667" s="156"/>
      <c r="R1667" s="174"/>
      <c r="S1667" s="174"/>
      <c r="W1667" s="175"/>
      <c r="X1667" s="173"/>
      <c r="AC1667" s="156">
        <v>938</v>
      </c>
      <c r="AD1667" s="150">
        <f t="shared" si="275"/>
        <v>-0.24799999999999978</v>
      </c>
      <c r="AE1667" s="174">
        <f t="shared" si="276"/>
        <v>0.38686072548059719</v>
      </c>
      <c r="AF1667" s="174">
        <f t="shared" si="277"/>
        <v>0.40206720340121627</v>
      </c>
      <c r="AG1667" s="150" t="str">
        <f t="shared" si="282"/>
        <v/>
      </c>
      <c r="AH1667" s="150">
        <f t="shared" si="283"/>
        <v>0.38686072548059719</v>
      </c>
      <c r="AI1667" s="150" t="str">
        <f t="shared" si="278"/>
        <v/>
      </c>
      <c r="AJ1667" s="173">
        <f t="shared" si="279"/>
        <v>0</v>
      </c>
      <c r="AK1667" s="173" t="str">
        <f t="shared" si="280"/>
        <v/>
      </c>
      <c r="AL1667" s="173" t="str">
        <f t="shared" si="281"/>
        <v/>
      </c>
      <c r="AM1667" s="173"/>
      <c r="AN1667" s="173"/>
      <c r="AO1667" s="173"/>
      <c r="AP1667" s="173"/>
      <c r="AQ1667" s="173"/>
      <c r="AR1667" s="173"/>
      <c r="AS1667" s="173"/>
      <c r="AT1667" s="153"/>
      <c r="AU1667" s="154"/>
      <c r="AV1667" s="153"/>
      <c r="AW1667" s="177"/>
      <c r="AX1667" s="178"/>
      <c r="AY1667" s="179"/>
      <c r="AZ1667" s="179"/>
      <c r="BA1667" s="180"/>
      <c r="BB1667" s="180"/>
      <c r="BC1667" s="155"/>
      <c r="BE1667" s="156">
        <v>915</v>
      </c>
      <c r="BF1667" s="181">
        <f t="shared" si="285"/>
        <v>5.8496000000001018</v>
      </c>
      <c r="BG1667" s="182">
        <f t="shared" si="286"/>
        <v>0.55741665295768006</v>
      </c>
      <c r="BH1667" s="183">
        <f t="shared" si="287"/>
        <v>7.5594216171182005E-4</v>
      </c>
      <c r="BI1667" s="184" t="str">
        <f t="shared" si="288"/>
        <v/>
      </c>
      <c r="BJ1667" s="184" t="str">
        <f t="shared" si="284"/>
        <v/>
      </c>
    </row>
    <row r="1668" spans="3:62" ht="20.100000000000001" customHeight="1" x14ac:dyDescent="0.25">
      <c r="C1668" s="12"/>
      <c r="E1668" s="141"/>
      <c r="F1668" s="141"/>
      <c r="P1668" s="156"/>
      <c r="R1668" s="174"/>
      <c r="S1668" s="174"/>
      <c r="W1668" s="175"/>
      <c r="X1668" s="173"/>
      <c r="AC1668" s="156">
        <v>939</v>
      </c>
      <c r="AD1668" s="150">
        <f t="shared" si="275"/>
        <v>-0.24399999999999977</v>
      </c>
      <c r="AE1668" s="174">
        <f t="shared" si="276"/>
        <v>0.38724158378602569</v>
      </c>
      <c r="AF1668" s="174">
        <f t="shared" si="277"/>
        <v>0.40361540995910228</v>
      </c>
      <c r="AG1668" s="150" t="str">
        <f t="shared" si="282"/>
        <v/>
      </c>
      <c r="AH1668" s="150">
        <f t="shared" si="283"/>
        <v>0.38724158378602569</v>
      </c>
      <c r="AI1668" s="150" t="str">
        <f t="shared" si="278"/>
        <v/>
      </c>
      <c r="AJ1668" s="173">
        <f t="shared" si="279"/>
        <v>0</v>
      </c>
      <c r="AK1668" s="173" t="str">
        <f t="shared" si="280"/>
        <v/>
      </c>
      <c r="AL1668" s="173" t="str">
        <f t="shared" si="281"/>
        <v/>
      </c>
      <c r="AM1668" s="173"/>
      <c r="AN1668" s="173"/>
      <c r="AO1668" s="173"/>
      <c r="AP1668" s="173"/>
      <c r="AQ1668" s="173"/>
      <c r="AR1668" s="173"/>
      <c r="AS1668" s="173"/>
      <c r="AT1668" s="153"/>
      <c r="AU1668" s="154"/>
      <c r="AV1668" s="153"/>
      <c r="AW1668" s="177"/>
      <c r="AX1668" s="178"/>
      <c r="AY1668" s="179"/>
      <c r="AZ1668" s="179"/>
      <c r="BA1668" s="180"/>
      <c r="BB1668" s="180"/>
      <c r="BC1668" s="155"/>
      <c r="BE1668" s="156">
        <v>916</v>
      </c>
      <c r="BF1668" s="181">
        <f t="shared" si="285"/>
        <v>5.856000000000102</v>
      </c>
      <c r="BG1668" s="182">
        <f t="shared" si="286"/>
        <v>0.55666071079596824</v>
      </c>
      <c r="BH1668" s="183">
        <f t="shared" si="287"/>
        <v>7.5558864572178308E-4</v>
      </c>
      <c r="BI1668" s="184" t="str">
        <f t="shared" si="288"/>
        <v/>
      </c>
      <c r="BJ1668" s="184" t="str">
        <f t="shared" si="284"/>
        <v/>
      </c>
    </row>
    <row r="1669" spans="3:62" ht="20.100000000000001" customHeight="1" x14ac:dyDescent="0.25">
      <c r="C1669" s="12"/>
      <c r="E1669" s="141"/>
      <c r="F1669" s="141"/>
      <c r="P1669" s="156"/>
      <c r="R1669" s="174"/>
      <c r="S1669" s="174"/>
      <c r="W1669" s="175"/>
      <c r="X1669" s="173"/>
      <c r="AC1669" s="156">
        <v>940</v>
      </c>
      <c r="AD1669" s="150">
        <f t="shared" si="275"/>
        <v>-0.23999999999999977</v>
      </c>
      <c r="AE1669" s="174">
        <f t="shared" si="276"/>
        <v>0.38761661512501416</v>
      </c>
      <c r="AF1669" s="174">
        <f t="shared" si="277"/>
        <v>0.40516512830220419</v>
      </c>
      <c r="AG1669" s="150" t="str">
        <f t="shared" si="282"/>
        <v/>
      </c>
      <c r="AH1669" s="150">
        <f t="shared" si="283"/>
        <v>0.38761661512501416</v>
      </c>
      <c r="AI1669" s="150" t="str">
        <f t="shared" si="278"/>
        <v/>
      </c>
      <c r="AJ1669" s="173">
        <f t="shared" si="279"/>
        <v>0</v>
      </c>
      <c r="AK1669" s="173" t="str">
        <f t="shared" si="280"/>
        <v/>
      </c>
      <c r="AL1669" s="173" t="str">
        <f t="shared" si="281"/>
        <v/>
      </c>
      <c r="AM1669" s="173"/>
      <c r="AN1669" s="173"/>
      <c r="AO1669" s="173"/>
      <c r="AP1669" s="173"/>
      <c r="AQ1669" s="173"/>
      <c r="AR1669" s="173"/>
      <c r="AS1669" s="173"/>
      <c r="AT1669" s="153"/>
      <c r="AU1669" s="154"/>
      <c r="AV1669" s="153"/>
      <c r="AW1669" s="177"/>
      <c r="AX1669" s="178"/>
      <c r="AY1669" s="179"/>
      <c r="AZ1669" s="179"/>
      <c r="BA1669" s="180"/>
      <c r="BB1669" s="180"/>
      <c r="BC1669" s="155"/>
      <c r="BE1669" s="156">
        <v>917</v>
      </c>
      <c r="BF1669" s="181">
        <f t="shared" si="285"/>
        <v>5.8624000000001022</v>
      </c>
      <c r="BG1669" s="182">
        <f t="shared" si="286"/>
        <v>0.55590512215024646</v>
      </c>
      <c r="BH1669" s="183">
        <f t="shared" si="287"/>
        <v>7.5523304234481614E-4</v>
      </c>
      <c r="BI1669" s="184" t="str">
        <f t="shared" si="288"/>
        <v/>
      </c>
      <c r="BJ1669" s="184" t="str">
        <f t="shared" si="284"/>
        <v/>
      </c>
    </row>
    <row r="1670" spans="3:62" ht="20.100000000000001" customHeight="1" x14ac:dyDescent="0.25">
      <c r="C1670" s="12"/>
      <c r="E1670" s="141"/>
      <c r="F1670" s="141"/>
      <c r="P1670" s="156"/>
      <c r="R1670" s="174"/>
      <c r="S1670" s="174"/>
      <c r="W1670" s="175"/>
      <c r="X1670" s="173"/>
      <c r="AC1670" s="156">
        <v>941</v>
      </c>
      <c r="AD1670" s="150">
        <f t="shared" si="275"/>
        <v>-0.23599999999999977</v>
      </c>
      <c r="AE1670" s="174">
        <f t="shared" si="276"/>
        <v>0.38798580184761022</v>
      </c>
      <c r="AF1670" s="174">
        <f t="shared" si="277"/>
        <v>0.40671633508726879</v>
      </c>
      <c r="AG1670" s="150" t="str">
        <f t="shared" si="282"/>
        <v/>
      </c>
      <c r="AH1670" s="150">
        <f t="shared" si="283"/>
        <v>0.38798580184761022</v>
      </c>
      <c r="AI1670" s="150" t="str">
        <f t="shared" si="278"/>
        <v/>
      </c>
      <c r="AJ1670" s="173">
        <f t="shared" si="279"/>
        <v>0</v>
      </c>
      <c r="AK1670" s="173" t="str">
        <f t="shared" si="280"/>
        <v/>
      </c>
      <c r="AL1670" s="173" t="str">
        <f t="shared" si="281"/>
        <v/>
      </c>
      <c r="AM1670" s="173"/>
      <c r="AN1670" s="173"/>
      <c r="AO1670" s="173"/>
      <c r="AP1670" s="173"/>
      <c r="AQ1670" s="173"/>
      <c r="AR1670" s="173"/>
      <c r="AS1670" s="173"/>
      <c r="AT1670" s="153"/>
      <c r="AU1670" s="154"/>
      <c r="AV1670" s="153"/>
      <c r="AW1670" s="177"/>
      <c r="AX1670" s="178"/>
      <c r="AY1670" s="179"/>
      <c r="AZ1670" s="179"/>
      <c r="BA1670" s="180"/>
      <c r="BB1670" s="180"/>
      <c r="BC1670" s="155"/>
      <c r="BE1670" s="156">
        <v>918</v>
      </c>
      <c r="BF1670" s="181">
        <f t="shared" si="285"/>
        <v>5.8688000000001024</v>
      </c>
      <c r="BG1670" s="182">
        <f t="shared" si="286"/>
        <v>0.55514988910790164</v>
      </c>
      <c r="BH1670" s="183">
        <f t="shared" si="287"/>
        <v>7.5487535959273266E-4</v>
      </c>
      <c r="BI1670" s="184" t="str">
        <f t="shared" si="288"/>
        <v/>
      </c>
      <c r="BJ1670" s="184" t="str">
        <f t="shared" si="284"/>
        <v/>
      </c>
    </row>
    <row r="1671" spans="3:62" ht="20.100000000000001" customHeight="1" x14ac:dyDescent="0.25">
      <c r="C1671" s="12"/>
      <c r="E1671" s="141"/>
      <c r="F1671" s="141"/>
      <c r="P1671" s="156"/>
      <c r="R1671" s="174"/>
      <c r="S1671" s="174"/>
      <c r="W1671" s="175"/>
      <c r="X1671" s="173"/>
      <c r="AC1671" s="156">
        <v>942</v>
      </c>
      <c r="AD1671" s="150">
        <f t="shared" si="275"/>
        <v>-0.23199999999999976</v>
      </c>
      <c r="AE1671" s="174">
        <f t="shared" si="276"/>
        <v>0.38834912656758291</v>
      </c>
      <c r="AF1671" s="174">
        <f t="shared" si="277"/>
        <v>0.40826900690096984</v>
      </c>
      <c r="AG1671" s="150" t="str">
        <f t="shared" si="282"/>
        <v/>
      </c>
      <c r="AH1671" s="150">
        <f t="shared" si="283"/>
        <v>0.38834912656758291</v>
      </c>
      <c r="AI1671" s="150" t="str">
        <f t="shared" si="278"/>
        <v/>
      </c>
      <c r="AJ1671" s="173">
        <f t="shared" si="279"/>
        <v>0</v>
      </c>
      <c r="AK1671" s="173" t="str">
        <f t="shared" si="280"/>
        <v/>
      </c>
      <c r="AL1671" s="173" t="str">
        <f t="shared" si="281"/>
        <v/>
      </c>
      <c r="AM1671" s="173"/>
      <c r="AN1671" s="173"/>
      <c r="AO1671" s="173"/>
      <c r="AP1671" s="173"/>
      <c r="AQ1671" s="173"/>
      <c r="AR1671" s="173"/>
      <c r="AS1671" s="173"/>
      <c r="AT1671" s="153"/>
      <c r="AU1671" s="154"/>
      <c r="AV1671" s="153"/>
      <c r="AW1671" s="177"/>
      <c r="AX1671" s="178"/>
      <c r="AY1671" s="179"/>
      <c r="AZ1671" s="179"/>
      <c r="BA1671" s="180"/>
      <c r="BB1671" s="180"/>
      <c r="BC1671" s="155"/>
      <c r="BE1671" s="156">
        <v>919</v>
      </c>
      <c r="BF1671" s="181">
        <f t="shared" si="285"/>
        <v>5.8752000000001026</v>
      </c>
      <c r="BG1671" s="182">
        <f t="shared" si="286"/>
        <v>0.55439501374830891</v>
      </c>
      <c r="BH1671" s="183">
        <f t="shared" si="287"/>
        <v>7.5451560547290519E-4</v>
      </c>
      <c r="BI1671" s="184" t="str">
        <f t="shared" si="288"/>
        <v/>
      </c>
      <c r="BJ1671" s="184" t="str">
        <f t="shared" si="284"/>
        <v/>
      </c>
    </row>
    <row r="1672" spans="3:62" ht="20.100000000000001" customHeight="1" x14ac:dyDescent="0.25">
      <c r="C1672" s="12"/>
      <c r="E1672" s="141"/>
      <c r="F1672" s="141"/>
      <c r="P1672" s="156"/>
      <c r="R1672" s="174"/>
      <c r="S1672" s="174"/>
      <c r="W1672" s="175"/>
      <c r="X1672" s="173"/>
      <c r="AC1672" s="156">
        <v>943</v>
      </c>
      <c r="AD1672" s="150">
        <f t="shared" si="275"/>
        <v>-0.22799999999999976</v>
      </c>
      <c r="AE1672" s="174">
        <f t="shared" si="276"/>
        <v>0.38870657216378751</v>
      </c>
      <c r="AF1672" s="174">
        <f t="shared" si="277"/>
        <v>0.40982312026096596</v>
      </c>
      <c r="AG1672" s="150" t="str">
        <f t="shared" si="282"/>
        <v/>
      </c>
      <c r="AH1672" s="150">
        <f t="shared" si="283"/>
        <v>0.38870657216378751</v>
      </c>
      <c r="AI1672" s="150" t="str">
        <f t="shared" si="278"/>
        <v/>
      </c>
      <c r="AJ1672" s="173">
        <f t="shared" si="279"/>
        <v>0</v>
      </c>
      <c r="AK1672" s="173" t="str">
        <f t="shared" si="280"/>
        <v/>
      </c>
      <c r="AL1672" s="173" t="str">
        <f t="shared" si="281"/>
        <v/>
      </c>
      <c r="AM1672" s="173"/>
      <c r="AN1672" s="173"/>
      <c r="AO1672" s="173"/>
      <c r="AP1672" s="173"/>
      <c r="AQ1672" s="173"/>
      <c r="AR1672" s="173"/>
      <c r="AS1672" s="173"/>
      <c r="AT1672" s="153"/>
      <c r="AU1672" s="154"/>
      <c r="AV1672" s="153"/>
      <c r="AW1672" s="177"/>
      <c r="AX1672" s="178"/>
      <c r="AY1672" s="179"/>
      <c r="AZ1672" s="179"/>
      <c r="BA1672" s="180"/>
      <c r="BB1672" s="180"/>
      <c r="BC1672" s="155"/>
      <c r="BE1672" s="156">
        <v>920</v>
      </c>
      <c r="BF1672" s="181">
        <f t="shared" si="285"/>
        <v>5.8816000000001027</v>
      </c>
      <c r="BG1672" s="182">
        <f t="shared" si="286"/>
        <v>0.553640498142836</v>
      </c>
      <c r="BH1672" s="183">
        <f t="shared" si="287"/>
        <v>7.5415378798260324E-4</v>
      </c>
      <c r="BI1672" s="184" t="str">
        <f t="shared" si="288"/>
        <v/>
      </c>
      <c r="BJ1672" s="184" t="str">
        <f t="shared" si="284"/>
        <v/>
      </c>
    </row>
    <row r="1673" spans="3:62" ht="20.100000000000001" customHeight="1" x14ac:dyDescent="0.25">
      <c r="C1673" s="12"/>
      <c r="E1673" s="141"/>
      <c r="F1673" s="141"/>
      <c r="P1673" s="156"/>
      <c r="R1673" s="174"/>
      <c r="S1673" s="174"/>
      <c r="W1673" s="175"/>
      <c r="X1673" s="173"/>
      <c r="AC1673" s="156">
        <v>944</v>
      </c>
      <c r="AD1673" s="150">
        <f t="shared" si="275"/>
        <v>-0.22399999999999975</v>
      </c>
      <c r="AE1673" s="174">
        <f t="shared" si="276"/>
        <v>0.38905812178150978</v>
      </c>
      <c r="AF1673" s="174">
        <f t="shared" si="277"/>
        <v>0.41137865161696363</v>
      </c>
      <c r="AG1673" s="150" t="str">
        <f t="shared" si="282"/>
        <v/>
      </c>
      <c r="AH1673" s="150">
        <f t="shared" si="283"/>
        <v>0.38905812178150978</v>
      </c>
      <c r="AI1673" s="150" t="str">
        <f t="shared" si="278"/>
        <v/>
      </c>
      <c r="AJ1673" s="173">
        <f t="shared" si="279"/>
        <v>0</v>
      </c>
      <c r="AK1673" s="173" t="str">
        <f t="shared" si="280"/>
        <v/>
      </c>
      <c r="AL1673" s="173" t="str">
        <f t="shared" si="281"/>
        <v/>
      </c>
      <c r="AM1673" s="173"/>
      <c r="AN1673" s="173"/>
      <c r="AO1673" s="173"/>
      <c r="AP1673" s="173"/>
      <c r="AQ1673" s="173"/>
      <c r="AR1673" s="173"/>
      <c r="AS1673" s="173"/>
      <c r="AT1673" s="153"/>
      <c r="AU1673" s="154"/>
      <c r="AV1673" s="153"/>
      <c r="AW1673" s="177"/>
      <c r="AX1673" s="178"/>
      <c r="AY1673" s="179"/>
      <c r="AZ1673" s="179"/>
      <c r="BA1673" s="180"/>
      <c r="BB1673" s="180"/>
      <c r="BC1673" s="155"/>
      <c r="BE1673" s="156">
        <v>921</v>
      </c>
      <c r="BF1673" s="181">
        <f t="shared" si="285"/>
        <v>5.8880000000001029</v>
      </c>
      <c r="BG1673" s="182">
        <f t="shared" si="286"/>
        <v>0.5528863443548534</v>
      </c>
      <c r="BH1673" s="183">
        <f t="shared" si="287"/>
        <v>7.5378991511065863E-4</v>
      </c>
      <c r="BI1673" s="184" t="str">
        <f t="shared" si="288"/>
        <v/>
      </c>
      <c r="BJ1673" s="184" t="str">
        <f t="shared" si="284"/>
        <v/>
      </c>
    </row>
    <row r="1674" spans="3:62" ht="20.100000000000001" customHeight="1" x14ac:dyDescent="0.25">
      <c r="C1674" s="12"/>
      <c r="E1674" s="141"/>
      <c r="F1674" s="141"/>
      <c r="P1674" s="156"/>
      <c r="R1674" s="174"/>
      <c r="S1674" s="174"/>
      <c r="W1674" s="175"/>
      <c r="X1674" s="173"/>
      <c r="AC1674" s="156">
        <v>945</v>
      </c>
      <c r="AD1674" s="150">
        <f t="shared" si="275"/>
        <v>-0.21999999999999975</v>
      </c>
      <c r="AE1674" s="174">
        <f t="shared" si="276"/>
        <v>0.38940375883379047</v>
      </c>
      <c r="AF1674" s="174">
        <f t="shared" si="277"/>
        <v>0.41293557735178549</v>
      </c>
      <c r="AG1674" s="150" t="str">
        <f t="shared" si="282"/>
        <v/>
      </c>
      <c r="AH1674" s="150">
        <f t="shared" si="283"/>
        <v>0.38940375883379047</v>
      </c>
      <c r="AI1674" s="150" t="str">
        <f t="shared" si="278"/>
        <v/>
      </c>
      <c r="AJ1674" s="173">
        <f t="shared" si="279"/>
        <v>0</v>
      </c>
      <c r="AK1674" s="173" t="str">
        <f t="shared" si="280"/>
        <v/>
      </c>
      <c r="AL1674" s="173" t="str">
        <f t="shared" si="281"/>
        <v/>
      </c>
      <c r="AM1674" s="173"/>
      <c r="AN1674" s="173"/>
      <c r="AO1674" s="173"/>
      <c r="AP1674" s="173"/>
      <c r="AQ1674" s="173"/>
      <c r="AR1674" s="173"/>
      <c r="AS1674" s="173"/>
      <c r="AT1674" s="153"/>
      <c r="AU1674" s="154"/>
      <c r="AV1674" s="153"/>
      <c r="AW1674" s="177"/>
      <c r="AX1674" s="178"/>
      <c r="AY1674" s="179"/>
      <c r="AZ1674" s="179"/>
      <c r="BA1674" s="180"/>
      <c r="BB1674" s="180"/>
      <c r="BC1674" s="155"/>
      <c r="BE1674" s="156">
        <v>922</v>
      </c>
      <c r="BF1674" s="181">
        <f t="shared" si="285"/>
        <v>5.8944000000001031</v>
      </c>
      <c r="BG1674" s="182">
        <f t="shared" si="286"/>
        <v>0.55213255443974274</v>
      </c>
      <c r="BH1674" s="183">
        <f t="shared" si="287"/>
        <v>7.5342399483824263E-4</v>
      </c>
      <c r="BI1674" s="184" t="str">
        <f t="shared" si="288"/>
        <v/>
      </c>
      <c r="BJ1674" s="184" t="str">
        <f t="shared" si="284"/>
        <v/>
      </c>
    </row>
    <row r="1675" spans="3:62" ht="20.100000000000001" customHeight="1" x14ac:dyDescent="0.25">
      <c r="C1675" s="12"/>
      <c r="E1675" s="141"/>
      <c r="F1675" s="141"/>
      <c r="P1675" s="156"/>
      <c r="R1675" s="174"/>
      <c r="S1675" s="174"/>
      <c r="W1675" s="175"/>
      <c r="X1675" s="173"/>
      <c r="AC1675" s="156">
        <v>946</v>
      </c>
      <c r="AD1675" s="150">
        <f t="shared" si="275"/>
        <v>-0.21599999999999975</v>
      </c>
      <c r="AE1675" s="174">
        <f t="shared" si="276"/>
        <v>0.38974346700272949</v>
      </c>
      <c r="AF1675" s="174">
        <f t="shared" si="277"/>
        <v>0.41449387378244412</v>
      </c>
      <c r="AG1675" s="150" t="str">
        <f t="shared" si="282"/>
        <v/>
      </c>
      <c r="AH1675" s="150">
        <f t="shared" si="283"/>
        <v>0.38974346700272949</v>
      </c>
      <c r="AI1675" s="150" t="str">
        <f t="shared" si="278"/>
        <v/>
      </c>
      <c r="AJ1675" s="173">
        <f t="shared" si="279"/>
        <v>0</v>
      </c>
      <c r="AK1675" s="173" t="str">
        <f t="shared" si="280"/>
        <v/>
      </c>
      <c r="AL1675" s="173" t="str">
        <f t="shared" si="281"/>
        <v/>
      </c>
      <c r="AM1675" s="173"/>
      <c r="AN1675" s="173"/>
      <c r="AO1675" s="173"/>
      <c r="AP1675" s="173"/>
      <c r="AQ1675" s="173"/>
      <c r="AR1675" s="173"/>
      <c r="AS1675" s="173"/>
      <c r="AT1675" s="153"/>
      <c r="AU1675" s="154"/>
      <c r="AV1675" s="153"/>
      <c r="AW1675" s="177"/>
      <c r="AX1675" s="178"/>
      <c r="AY1675" s="179"/>
      <c r="AZ1675" s="179"/>
      <c r="BA1675" s="180"/>
      <c r="BB1675" s="180"/>
      <c r="BC1675" s="155"/>
      <c r="BE1675" s="156">
        <v>923</v>
      </c>
      <c r="BF1675" s="181">
        <f t="shared" si="285"/>
        <v>5.9008000000001033</v>
      </c>
      <c r="BG1675" s="182">
        <f t="shared" si="286"/>
        <v>0.5513791304449045</v>
      </c>
      <c r="BH1675" s="183">
        <f t="shared" si="287"/>
        <v>7.5305603513808883E-4</v>
      </c>
      <c r="BI1675" s="184" t="str">
        <f t="shared" si="288"/>
        <v/>
      </c>
      <c r="BJ1675" s="184" t="str">
        <f t="shared" si="284"/>
        <v/>
      </c>
    </row>
    <row r="1676" spans="3:62" ht="20.100000000000001" customHeight="1" x14ac:dyDescent="0.25">
      <c r="C1676" s="12"/>
      <c r="E1676" s="141"/>
      <c r="F1676" s="141"/>
      <c r="P1676" s="156"/>
      <c r="R1676" s="174"/>
      <c r="S1676" s="174"/>
      <c r="W1676" s="175"/>
      <c r="X1676" s="173"/>
      <c r="AC1676" s="156">
        <v>947</v>
      </c>
      <c r="AD1676" s="150">
        <f t="shared" si="275"/>
        <v>-0.21199999999999974</v>
      </c>
      <c r="AE1676" s="174">
        <f t="shared" si="276"/>
        <v>0.39007723024076968</v>
      </c>
      <c r="AF1676" s="174">
        <f t="shared" si="277"/>
        <v>0.41605351716122069</v>
      </c>
      <c r="AG1676" s="150" t="str">
        <f t="shared" si="282"/>
        <v/>
      </c>
      <c r="AH1676" s="150">
        <f t="shared" si="283"/>
        <v>0.39007723024076968</v>
      </c>
      <c r="AI1676" s="150" t="str">
        <f t="shared" si="278"/>
        <v/>
      </c>
      <c r="AJ1676" s="173">
        <f t="shared" si="279"/>
        <v>0</v>
      </c>
      <c r="AK1676" s="173" t="str">
        <f t="shared" si="280"/>
        <v/>
      </c>
      <c r="AL1676" s="173" t="str">
        <f t="shared" si="281"/>
        <v/>
      </c>
      <c r="AM1676" s="173"/>
      <c r="AN1676" s="173"/>
      <c r="AO1676" s="173"/>
      <c r="AP1676" s="173"/>
      <c r="AQ1676" s="173"/>
      <c r="AR1676" s="173"/>
      <c r="AS1676" s="173"/>
      <c r="AT1676" s="153"/>
      <c r="AU1676" s="154"/>
      <c r="AV1676" s="153"/>
      <c r="AW1676" s="177"/>
      <c r="AX1676" s="178"/>
      <c r="AY1676" s="179"/>
      <c r="AZ1676" s="179"/>
      <c r="BA1676" s="180"/>
      <c r="BB1676" s="180"/>
      <c r="BC1676" s="155"/>
      <c r="BE1676" s="156">
        <v>924</v>
      </c>
      <c r="BF1676" s="181">
        <f t="shared" si="285"/>
        <v>5.9072000000001035</v>
      </c>
      <c r="BG1676" s="182">
        <f t="shared" si="286"/>
        <v>0.55062607440976641</v>
      </c>
      <c r="BH1676" s="183">
        <f t="shared" si="287"/>
        <v>7.5268604397360495E-4</v>
      </c>
      <c r="BI1676" s="184" t="str">
        <f t="shared" si="288"/>
        <v/>
      </c>
      <c r="BJ1676" s="184" t="str">
        <f t="shared" si="284"/>
        <v/>
      </c>
    </row>
    <row r="1677" spans="3:62" ht="20.100000000000001" customHeight="1" x14ac:dyDescent="0.25">
      <c r="C1677" s="12"/>
      <c r="E1677" s="141"/>
      <c r="F1677" s="141"/>
      <c r="P1677" s="156"/>
      <c r="R1677" s="174"/>
      <c r="S1677" s="174"/>
      <c r="W1677" s="175"/>
      <c r="X1677" s="173"/>
      <c r="AC1677" s="156">
        <v>948</v>
      </c>
      <c r="AD1677" s="150">
        <f t="shared" si="275"/>
        <v>-0.20799999999999974</v>
      </c>
      <c r="AE1677" s="174">
        <f t="shared" si="276"/>
        <v>0.3904050327719602</v>
      </c>
      <c r="AF1677" s="174">
        <f t="shared" si="277"/>
        <v>0.41761448367674903</v>
      </c>
      <c r="AG1677" s="150" t="str">
        <f t="shared" si="282"/>
        <v/>
      </c>
      <c r="AH1677" s="150">
        <f t="shared" si="283"/>
        <v>0.3904050327719602</v>
      </c>
      <c r="AI1677" s="150" t="str">
        <f t="shared" si="278"/>
        <v/>
      </c>
      <c r="AJ1677" s="173">
        <f t="shared" si="279"/>
        <v>0</v>
      </c>
      <c r="AK1677" s="173" t="str">
        <f t="shared" si="280"/>
        <v/>
      </c>
      <c r="AL1677" s="173" t="str">
        <f t="shared" si="281"/>
        <v/>
      </c>
      <c r="AM1677" s="173"/>
      <c r="AN1677" s="173"/>
      <c r="AO1677" s="173"/>
      <c r="AP1677" s="173"/>
      <c r="AQ1677" s="173"/>
      <c r="AR1677" s="173"/>
      <c r="AS1677" s="173"/>
      <c r="AT1677" s="153"/>
      <c r="AU1677" s="154"/>
      <c r="AV1677" s="153"/>
      <c r="AW1677" s="177"/>
      <c r="AX1677" s="178"/>
      <c r="AY1677" s="179"/>
      <c r="AZ1677" s="179"/>
      <c r="BA1677" s="180"/>
      <c r="BB1677" s="180"/>
      <c r="BC1677" s="155"/>
      <c r="BE1677" s="156">
        <v>925</v>
      </c>
      <c r="BF1677" s="181">
        <f t="shared" si="285"/>
        <v>5.9136000000001037</v>
      </c>
      <c r="BG1677" s="182">
        <f t="shared" si="286"/>
        <v>0.5498733883657928</v>
      </c>
      <c r="BH1677" s="183">
        <f t="shared" si="287"/>
        <v>7.5231402929964997E-4</v>
      </c>
      <c r="BI1677" s="184" t="str">
        <f t="shared" si="288"/>
        <v/>
      </c>
      <c r="BJ1677" s="184" t="str">
        <f t="shared" si="284"/>
        <v/>
      </c>
    </row>
    <row r="1678" spans="3:62" ht="20.100000000000001" customHeight="1" x14ac:dyDescent="0.25">
      <c r="C1678" s="12"/>
      <c r="E1678" s="141"/>
      <c r="F1678" s="141"/>
      <c r="P1678" s="156"/>
      <c r="R1678" s="174"/>
      <c r="S1678" s="174"/>
      <c r="W1678" s="175"/>
      <c r="X1678" s="173"/>
      <c r="AC1678" s="156">
        <v>949</v>
      </c>
      <c r="AD1678" s="150">
        <f t="shared" si="275"/>
        <v>-0.20399999999999974</v>
      </c>
      <c r="AE1678" s="174">
        <f t="shared" si="276"/>
        <v>0.39072685909319932</v>
      </c>
      <c r="AF1678" s="174">
        <f t="shared" si="277"/>
        <v>0.4191767494551043</v>
      </c>
      <c r="AG1678" s="150" t="str">
        <f t="shared" si="282"/>
        <v/>
      </c>
      <c r="AH1678" s="150">
        <f t="shared" si="283"/>
        <v>0.39072685909319932</v>
      </c>
      <c r="AI1678" s="150" t="str">
        <f t="shared" si="278"/>
        <v/>
      </c>
      <c r="AJ1678" s="173">
        <f t="shared" si="279"/>
        <v>0</v>
      </c>
      <c r="AK1678" s="173" t="str">
        <f t="shared" si="280"/>
        <v/>
      </c>
      <c r="AL1678" s="173" t="str">
        <f t="shared" si="281"/>
        <v/>
      </c>
      <c r="AM1678" s="173"/>
      <c r="AN1678" s="173"/>
      <c r="AO1678" s="173"/>
      <c r="AP1678" s="173"/>
      <c r="AQ1678" s="173"/>
      <c r="AR1678" s="173"/>
      <c r="AS1678" s="173"/>
      <c r="AT1678" s="153"/>
      <c r="AU1678" s="154"/>
      <c r="AV1678" s="153"/>
      <c r="AW1678" s="177"/>
      <c r="AX1678" s="178"/>
      <c r="AY1678" s="179"/>
      <c r="AZ1678" s="179"/>
      <c r="BA1678" s="180"/>
      <c r="BB1678" s="180"/>
      <c r="BC1678" s="155"/>
      <c r="BE1678" s="156">
        <v>926</v>
      </c>
      <c r="BF1678" s="181">
        <f t="shared" si="285"/>
        <v>5.9200000000001038</v>
      </c>
      <c r="BG1678" s="182">
        <f t="shared" si="286"/>
        <v>0.54912107433649315</v>
      </c>
      <c r="BH1678" s="183">
        <f t="shared" si="287"/>
        <v>7.5193999906297826E-4</v>
      </c>
      <c r="BI1678" s="184" t="str">
        <f t="shared" si="288"/>
        <v/>
      </c>
      <c r="BJ1678" s="184" t="str">
        <f t="shared" si="284"/>
        <v/>
      </c>
    </row>
    <row r="1679" spans="3:62" ht="20.100000000000001" customHeight="1" x14ac:dyDescent="0.25">
      <c r="C1679" s="12"/>
      <c r="E1679" s="141"/>
      <c r="F1679" s="141"/>
      <c r="P1679" s="156"/>
      <c r="R1679" s="174"/>
      <c r="S1679" s="174"/>
      <c r="W1679" s="175"/>
      <c r="X1679" s="173"/>
      <c r="AC1679" s="156">
        <v>950</v>
      </c>
      <c r="AD1679" s="150">
        <f t="shared" si="275"/>
        <v>-0.19999999999999973</v>
      </c>
      <c r="AE1679" s="174">
        <f t="shared" si="276"/>
        <v>0.39104269397545594</v>
      </c>
      <c r="AF1679" s="174">
        <f t="shared" si="277"/>
        <v>0.42074029056089707</v>
      </c>
      <c r="AG1679" s="150" t="str">
        <f t="shared" si="282"/>
        <v/>
      </c>
      <c r="AH1679" s="150">
        <f t="shared" si="283"/>
        <v>0.39104269397545594</v>
      </c>
      <c r="AI1679" s="150" t="str">
        <f t="shared" si="278"/>
        <v/>
      </c>
      <c r="AJ1679" s="173">
        <f t="shared" si="279"/>
        <v>0</v>
      </c>
      <c r="AK1679" s="173" t="str">
        <f t="shared" si="280"/>
        <v/>
      </c>
      <c r="AL1679" s="173" t="str">
        <f t="shared" si="281"/>
        <v/>
      </c>
      <c r="AM1679" s="173"/>
      <c r="AN1679" s="173"/>
      <c r="AO1679" s="173"/>
      <c r="AP1679" s="173"/>
      <c r="AQ1679" s="173"/>
      <c r="AR1679" s="173"/>
      <c r="AS1679" s="173"/>
      <c r="AT1679" s="153"/>
      <c r="AU1679" s="154"/>
      <c r="AV1679" s="153"/>
      <c r="AW1679" s="177"/>
      <c r="AX1679" s="178"/>
      <c r="AY1679" s="179"/>
      <c r="AZ1679" s="179"/>
      <c r="BA1679" s="180"/>
      <c r="BB1679" s="180"/>
      <c r="BC1679" s="155"/>
      <c r="BE1679" s="156">
        <v>927</v>
      </c>
      <c r="BF1679" s="181">
        <f t="shared" si="285"/>
        <v>5.926400000000104</v>
      </c>
      <c r="BG1679" s="182">
        <f t="shared" si="286"/>
        <v>0.54836913433743018</v>
      </c>
      <c r="BH1679" s="183">
        <f t="shared" si="287"/>
        <v>7.5156396120124036E-4</v>
      </c>
      <c r="BI1679" s="184" t="str">
        <f t="shared" si="288"/>
        <v/>
      </c>
      <c r="BJ1679" s="184" t="str">
        <f t="shared" si="284"/>
        <v/>
      </c>
    </row>
    <row r="1680" spans="3:62" ht="20.100000000000001" customHeight="1" x14ac:dyDescent="0.25">
      <c r="C1680" s="12"/>
      <c r="E1680" s="141"/>
      <c r="F1680" s="141"/>
      <c r="P1680" s="156"/>
      <c r="R1680" s="174"/>
      <c r="S1680" s="174"/>
      <c r="W1680" s="175"/>
      <c r="X1680" s="173"/>
      <c r="AC1680" s="156">
        <v>951</v>
      </c>
      <c r="AD1680" s="150">
        <f t="shared" si="275"/>
        <v>-0.19599999999999973</v>
      </c>
      <c r="AE1680" s="174">
        <f t="shared" si="276"/>
        <v>0.39135252246497099</v>
      </c>
      <c r="AF1680" s="174">
        <f t="shared" si="277"/>
        <v>0.42230508299837199</v>
      </c>
      <c r="AG1680" s="150" t="str">
        <f t="shared" si="282"/>
        <v/>
      </c>
      <c r="AH1680" s="150">
        <f t="shared" si="283"/>
        <v>0.39135252246497099</v>
      </c>
      <c r="AI1680" s="150" t="str">
        <f t="shared" si="278"/>
        <v/>
      </c>
      <c r="AJ1680" s="173">
        <f t="shared" si="279"/>
        <v>0</v>
      </c>
      <c r="AK1680" s="173" t="str">
        <f t="shared" si="280"/>
        <v/>
      </c>
      <c r="AL1680" s="173" t="str">
        <f t="shared" si="281"/>
        <v/>
      </c>
      <c r="AM1680" s="173"/>
      <c r="AN1680" s="173"/>
      <c r="AO1680" s="173"/>
      <c r="AP1680" s="173"/>
      <c r="AQ1680" s="173"/>
      <c r="AR1680" s="173"/>
      <c r="AS1680" s="173"/>
      <c r="AT1680" s="153"/>
      <c r="AU1680" s="154"/>
      <c r="AV1680" s="153"/>
      <c r="AW1680" s="177"/>
      <c r="AX1680" s="178"/>
      <c r="AY1680" s="179"/>
      <c r="AZ1680" s="179"/>
      <c r="BA1680" s="180"/>
      <c r="BB1680" s="180"/>
      <c r="BC1680" s="155"/>
      <c r="BE1680" s="156">
        <v>928</v>
      </c>
      <c r="BF1680" s="181">
        <f t="shared" si="285"/>
        <v>5.9328000000001042</v>
      </c>
      <c r="BG1680" s="182">
        <f t="shared" si="286"/>
        <v>0.54761757037622893</v>
      </c>
      <c r="BH1680" s="183">
        <f t="shared" si="287"/>
        <v>7.5118592364320502E-4</v>
      </c>
      <c r="BI1680" s="184" t="str">
        <f t="shared" si="288"/>
        <v/>
      </c>
      <c r="BJ1680" s="184" t="str">
        <f t="shared" si="284"/>
        <v/>
      </c>
    </row>
    <row r="1681" spans="3:62" ht="20.100000000000001" customHeight="1" x14ac:dyDescent="0.25">
      <c r="C1681" s="12"/>
      <c r="E1681" s="141"/>
      <c r="F1681" s="141"/>
      <c r="P1681" s="156"/>
      <c r="R1681" s="174"/>
      <c r="S1681" s="174"/>
      <c r="W1681" s="175"/>
      <c r="X1681" s="173"/>
      <c r="AC1681" s="156">
        <v>952</v>
      </c>
      <c r="AD1681" s="150">
        <f t="shared" si="275"/>
        <v>-0.19199999999999973</v>
      </c>
      <c r="AE1681" s="174">
        <f t="shared" si="276"/>
        <v>0.3916563298844371</v>
      </c>
      <c r="AF1681" s="174">
        <f t="shared" si="277"/>
        <v>0.42387110271251111</v>
      </c>
      <c r="AG1681" s="150" t="str">
        <f t="shared" si="282"/>
        <v/>
      </c>
      <c r="AH1681" s="150">
        <f t="shared" si="283"/>
        <v>0.3916563298844371</v>
      </c>
      <c r="AI1681" s="150" t="str">
        <f t="shared" si="278"/>
        <v/>
      </c>
      <c r="AJ1681" s="173">
        <f t="shared" si="279"/>
        <v>0</v>
      </c>
      <c r="AK1681" s="173" t="str">
        <f t="shared" si="280"/>
        <v/>
      </c>
      <c r="AL1681" s="173" t="str">
        <f t="shared" si="281"/>
        <v/>
      </c>
      <c r="AM1681" s="173"/>
      <c r="AN1681" s="173"/>
      <c r="AO1681" s="173"/>
      <c r="AP1681" s="173"/>
      <c r="AQ1681" s="173"/>
      <c r="AR1681" s="173"/>
      <c r="AS1681" s="173"/>
      <c r="AT1681" s="153"/>
      <c r="AU1681" s="154"/>
      <c r="AV1681" s="153"/>
      <c r="AW1681" s="177"/>
      <c r="AX1681" s="178"/>
      <c r="AY1681" s="179"/>
      <c r="AZ1681" s="179"/>
      <c r="BA1681" s="180"/>
      <c r="BB1681" s="180"/>
      <c r="BC1681" s="155"/>
      <c r="BE1681" s="156">
        <v>929</v>
      </c>
      <c r="BF1681" s="181">
        <f t="shared" si="285"/>
        <v>5.9392000000001044</v>
      </c>
      <c r="BG1681" s="182">
        <f t="shared" si="286"/>
        <v>0.54686638445258573</v>
      </c>
      <c r="BH1681" s="183">
        <f t="shared" si="287"/>
        <v>7.508058943082041E-4</v>
      </c>
      <c r="BI1681" s="184" t="str">
        <f t="shared" si="288"/>
        <v/>
      </c>
      <c r="BJ1681" s="184" t="str">
        <f t="shared" si="284"/>
        <v/>
      </c>
    </row>
    <row r="1682" spans="3:62" ht="20.100000000000001" customHeight="1" x14ac:dyDescent="0.25">
      <c r="C1682" s="12"/>
      <c r="E1682" s="141"/>
      <c r="F1682" s="141"/>
      <c r="P1682" s="156"/>
      <c r="R1682" s="174"/>
      <c r="S1682" s="174"/>
      <c r="W1682" s="175"/>
      <c r="X1682" s="173"/>
      <c r="AC1682" s="156">
        <v>953</v>
      </c>
      <c r="AD1682" s="150">
        <f t="shared" si="275"/>
        <v>-0.18799999999999972</v>
      </c>
      <c r="AE1682" s="174">
        <f t="shared" si="276"/>
        <v>0.39195410183415741</v>
      </c>
      <c r="AF1682" s="174">
        <f t="shared" si="277"/>
        <v>0.42543832559014211</v>
      </c>
      <c r="AG1682" s="150" t="str">
        <f t="shared" si="282"/>
        <v/>
      </c>
      <c r="AH1682" s="150">
        <f t="shared" si="283"/>
        <v>0.39195410183415741</v>
      </c>
      <c r="AI1682" s="150" t="str">
        <f t="shared" si="278"/>
        <v/>
      </c>
      <c r="AJ1682" s="173">
        <f t="shared" si="279"/>
        <v>0</v>
      </c>
      <c r="AK1682" s="173" t="str">
        <f t="shared" si="280"/>
        <v/>
      </c>
      <c r="AL1682" s="173" t="str">
        <f t="shared" si="281"/>
        <v/>
      </c>
      <c r="AM1682" s="173"/>
      <c r="AN1682" s="173"/>
      <c r="AO1682" s="173"/>
      <c r="AP1682" s="173"/>
      <c r="AQ1682" s="173"/>
      <c r="AR1682" s="173"/>
      <c r="AS1682" s="173"/>
      <c r="AT1682" s="153"/>
      <c r="AU1682" s="154"/>
      <c r="AV1682" s="153"/>
      <c r="AW1682" s="177"/>
      <c r="AX1682" s="178"/>
      <c r="AY1682" s="179"/>
      <c r="AZ1682" s="179"/>
      <c r="BA1682" s="180"/>
      <c r="BB1682" s="180"/>
      <c r="BC1682" s="155"/>
      <c r="BE1682" s="156">
        <v>930</v>
      </c>
      <c r="BF1682" s="181">
        <f t="shared" si="285"/>
        <v>5.9456000000001046</v>
      </c>
      <c r="BG1682" s="182">
        <f t="shared" si="286"/>
        <v>0.54611557855827753</v>
      </c>
      <c r="BH1682" s="183">
        <f t="shared" si="287"/>
        <v>7.5042388110768687E-4</v>
      </c>
      <c r="BI1682" s="184" t="str">
        <f t="shared" si="288"/>
        <v/>
      </c>
      <c r="BJ1682" s="184" t="str">
        <f t="shared" si="284"/>
        <v/>
      </c>
    </row>
    <row r="1683" spans="3:62" ht="20.100000000000001" customHeight="1" x14ac:dyDescent="0.25">
      <c r="C1683" s="12"/>
      <c r="E1683" s="141"/>
      <c r="F1683" s="141"/>
      <c r="P1683" s="156"/>
      <c r="R1683" s="174"/>
      <c r="S1683" s="174"/>
      <c r="W1683" s="175"/>
      <c r="X1683" s="173"/>
      <c r="AC1683" s="156">
        <v>954</v>
      </c>
      <c r="AD1683" s="150">
        <f t="shared" si="275"/>
        <v>-0.18399999999999972</v>
      </c>
      <c r="AE1683" s="174">
        <f t="shared" si="276"/>
        <v>0.39224582419318299</v>
      </c>
      <c r="AF1683" s="174">
        <f t="shared" si="277"/>
        <v>0.42700672746105101</v>
      </c>
      <c r="AG1683" s="150" t="str">
        <f t="shared" si="282"/>
        <v/>
      </c>
      <c r="AH1683" s="150">
        <f t="shared" si="283"/>
        <v>0.39224582419318299</v>
      </c>
      <c r="AI1683" s="150" t="str">
        <f t="shared" si="278"/>
        <v/>
      </c>
      <c r="AJ1683" s="173">
        <f t="shared" si="279"/>
        <v>0</v>
      </c>
      <c r="AK1683" s="173" t="str">
        <f t="shared" si="280"/>
        <v/>
      </c>
      <c r="AL1683" s="173" t="str">
        <f t="shared" si="281"/>
        <v/>
      </c>
      <c r="AM1683" s="173"/>
      <c r="AN1683" s="173"/>
      <c r="AO1683" s="173"/>
      <c r="AP1683" s="173"/>
      <c r="AQ1683" s="173"/>
      <c r="AR1683" s="173"/>
      <c r="AS1683" s="173"/>
      <c r="AT1683" s="153"/>
      <c r="AU1683" s="154"/>
      <c r="AV1683" s="153"/>
      <c r="AW1683" s="177"/>
      <c r="AX1683" s="178"/>
      <c r="AY1683" s="179"/>
      <c r="AZ1683" s="179"/>
      <c r="BA1683" s="180"/>
      <c r="BB1683" s="180"/>
      <c r="BC1683" s="155"/>
      <c r="BE1683" s="156">
        <v>931</v>
      </c>
      <c r="BF1683" s="181">
        <f t="shared" si="285"/>
        <v>5.9520000000001048</v>
      </c>
      <c r="BG1683" s="182">
        <f t="shared" si="286"/>
        <v>0.54536515467716984</v>
      </c>
      <c r="BH1683" s="183">
        <f t="shared" si="287"/>
        <v>7.5003989194388776E-4</v>
      </c>
      <c r="BI1683" s="184" t="str">
        <f t="shared" si="288"/>
        <v/>
      </c>
      <c r="BJ1683" s="184" t="str">
        <f t="shared" si="284"/>
        <v/>
      </c>
    </row>
    <row r="1684" spans="3:62" ht="20.100000000000001" customHeight="1" x14ac:dyDescent="0.25">
      <c r="C1684" s="12"/>
      <c r="E1684" s="141"/>
      <c r="F1684" s="141"/>
      <c r="P1684" s="156"/>
      <c r="R1684" s="174"/>
      <c r="S1684" s="174"/>
      <c r="W1684" s="175"/>
      <c r="X1684" s="173"/>
      <c r="AC1684" s="156">
        <v>955</v>
      </c>
      <c r="AD1684" s="150">
        <f t="shared" si="275"/>
        <v>-0.17999999999999972</v>
      </c>
      <c r="AE1684" s="174">
        <f t="shared" si="276"/>
        <v>0.39253148312042896</v>
      </c>
      <c r="AF1684" s="174">
        <f t="shared" si="277"/>
        <v>0.42857628409909937</v>
      </c>
      <c r="AG1684" s="150" t="str">
        <f t="shared" si="282"/>
        <v/>
      </c>
      <c r="AH1684" s="150">
        <f t="shared" si="283"/>
        <v>0.39253148312042896</v>
      </c>
      <c r="AI1684" s="150" t="str">
        <f t="shared" si="278"/>
        <v/>
      </c>
      <c r="AJ1684" s="173">
        <f t="shared" si="279"/>
        <v>0</v>
      </c>
      <c r="AK1684" s="173" t="str">
        <f t="shared" si="280"/>
        <v/>
      </c>
      <c r="AL1684" s="173" t="str">
        <f t="shared" si="281"/>
        <v/>
      </c>
      <c r="AM1684" s="173"/>
      <c r="AN1684" s="173"/>
      <c r="AO1684" s="173"/>
      <c r="AP1684" s="173"/>
      <c r="AQ1684" s="173"/>
      <c r="AR1684" s="173"/>
      <c r="AS1684" s="173"/>
      <c r="AT1684" s="153"/>
      <c r="AU1684" s="154"/>
      <c r="AV1684" s="153"/>
      <c r="AW1684" s="177"/>
      <c r="AX1684" s="178"/>
      <c r="AY1684" s="179"/>
      <c r="AZ1684" s="179"/>
      <c r="BA1684" s="180"/>
      <c r="BB1684" s="180"/>
      <c r="BC1684" s="155"/>
      <c r="BE1684" s="156">
        <v>932</v>
      </c>
      <c r="BF1684" s="181">
        <f t="shared" si="285"/>
        <v>5.9584000000001049</v>
      </c>
      <c r="BG1684" s="182">
        <f t="shared" si="286"/>
        <v>0.54461511478522595</v>
      </c>
      <c r="BH1684" s="183">
        <f t="shared" si="287"/>
        <v>7.4965393470793895E-4</v>
      </c>
      <c r="BI1684" s="184" t="str">
        <f t="shared" si="288"/>
        <v/>
      </c>
      <c r="BJ1684" s="184" t="str">
        <f t="shared" si="284"/>
        <v/>
      </c>
    </row>
    <row r="1685" spans="3:62" ht="20.100000000000001" customHeight="1" x14ac:dyDescent="0.25">
      <c r="C1685" s="12"/>
      <c r="E1685" s="141"/>
      <c r="F1685" s="141"/>
      <c r="P1685" s="156"/>
      <c r="R1685" s="174"/>
      <c r="S1685" s="174"/>
      <c r="W1685" s="175"/>
      <c r="X1685" s="173"/>
      <c r="AC1685" s="156">
        <v>956</v>
      </c>
      <c r="AD1685" s="150">
        <f t="shared" si="275"/>
        <v>-0.17599999999999971</v>
      </c>
      <c r="AE1685" s="174">
        <f t="shared" si="276"/>
        <v>0.39281106505576863</v>
      </c>
      <c r="AF1685" s="174">
        <f t="shared" si="277"/>
        <v>0.430146971223346</v>
      </c>
      <c r="AG1685" s="150" t="str">
        <f t="shared" si="282"/>
        <v/>
      </c>
      <c r="AH1685" s="150">
        <f t="shared" si="283"/>
        <v>0.39281106505576863</v>
      </c>
      <c r="AI1685" s="150" t="str">
        <f t="shared" si="278"/>
        <v/>
      </c>
      <c r="AJ1685" s="173">
        <f t="shared" si="279"/>
        <v>0</v>
      </c>
      <c r="AK1685" s="173" t="str">
        <f t="shared" si="280"/>
        <v/>
      </c>
      <c r="AL1685" s="173" t="str">
        <f t="shared" si="281"/>
        <v/>
      </c>
      <c r="AM1685" s="173"/>
      <c r="AN1685" s="173"/>
      <c r="AO1685" s="173"/>
      <c r="AP1685" s="173"/>
      <c r="AQ1685" s="173"/>
      <c r="AR1685" s="173"/>
      <c r="AS1685" s="173"/>
      <c r="AT1685" s="153"/>
      <c r="AU1685" s="154"/>
      <c r="AV1685" s="153"/>
      <c r="AW1685" s="177"/>
      <c r="AX1685" s="178"/>
      <c r="AY1685" s="179"/>
      <c r="AZ1685" s="179"/>
      <c r="BA1685" s="180"/>
      <c r="BB1685" s="180"/>
      <c r="BC1685" s="155"/>
      <c r="BE1685" s="156">
        <v>933</v>
      </c>
      <c r="BF1685" s="181">
        <f t="shared" si="285"/>
        <v>5.9648000000001051</v>
      </c>
      <c r="BG1685" s="182">
        <f t="shared" si="286"/>
        <v>0.54386546085051801</v>
      </c>
      <c r="BH1685" s="183">
        <f t="shared" si="287"/>
        <v>7.4926601728542153E-4</v>
      </c>
      <c r="BI1685" s="184" t="str">
        <f t="shared" si="288"/>
        <v/>
      </c>
      <c r="BJ1685" s="184" t="str">
        <f t="shared" si="284"/>
        <v/>
      </c>
    </row>
    <row r="1686" spans="3:62" ht="20.100000000000001" customHeight="1" x14ac:dyDescent="0.25">
      <c r="C1686" s="12"/>
      <c r="E1686" s="141"/>
      <c r="F1686" s="141"/>
      <c r="P1686" s="156"/>
      <c r="R1686" s="174"/>
      <c r="S1686" s="174"/>
      <c r="W1686" s="175"/>
      <c r="X1686" s="173"/>
      <c r="AC1686" s="156">
        <v>957</v>
      </c>
      <c r="AD1686" s="150">
        <f t="shared" si="275"/>
        <v>-0.17199999999999971</v>
      </c>
      <c r="AE1686" s="174">
        <f t="shared" si="276"/>
        <v>0.39308455672110665</v>
      </c>
      <c r="AF1686" s="174">
        <f t="shared" si="277"/>
        <v>0.43171876449917296</v>
      </c>
      <c r="AG1686" s="150" t="str">
        <f t="shared" si="282"/>
        <v/>
      </c>
      <c r="AH1686" s="150">
        <f t="shared" si="283"/>
        <v>0.39308455672110665</v>
      </c>
      <c r="AI1686" s="150" t="str">
        <f t="shared" si="278"/>
        <v/>
      </c>
      <c r="AJ1686" s="173">
        <f t="shared" si="279"/>
        <v>0</v>
      </c>
      <c r="AK1686" s="173" t="str">
        <f t="shared" si="280"/>
        <v/>
      </c>
      <c r="AL1686" s="173" t="str">
        <f t="shared" si="281"/>
        <v/>
      </c>
      <c r="AM1686" s="173"/>
      <c r="AN1686" s="173"/>
      <c r="AO1686" s="173"/>
      <c r="AP1686" s="173"/>
      <c r="AQ1686" s="173"/>
      <c r="AR1686" s="173"/>
      <c r="AS1686" s="173"/>
      <c r="AT1686" s="153"/>
      <c r="AU1686" s="154"/>
      <c r="AV1686" s="153"/>
      <c r="AW1686" s="177"/>
      <c r="AX1686" s="178"/>
      <c r="AY1686" s="179"/>
      <c r="AZ1686" s="179"/>
      <c r="BA1686" s="180"/>
      <c r="BB1686" s="180"/>
      <c r="BC1686" s="155"/>
      <c r="BE1686" s="156">
        <v>934</v>
      </c>
      <c r="BF1686" s="181">
        <f t="shared" si="285"/>
        <v>5.9712000000001053</v>
      </c>
      <c r="BG1686" s="182">
        <f t="shared" si="286"/>
        <v>0.54311619483323259</v>
      </c>
      <c r="BH1686" s="183">
        <f t="shared" si="287"/>
        <v>7.4887614754937104E-4</v>
      </c>
      <c r="BI1686" s="184" t="str">
        <f t="shared" si="288"/>
        <v/>
      </c>
      <c r="BJ1686" s="184" t="str">
        <f t="shared" si="284"/>
        <v/>
      </c>
    </row>
    <row r="1687" spans="3:62" ht="20.100000000000001" customHeight="1" x14ac:dyDescent="0.25">
      <c r="C1687" s="12"/>
      <c r="E1687" s="141"/>
      <c r="F1687" s="141"/>
      <c r="P1687" s="156"/>
      <c r="R1687" s="174"/>
      <c r="S1687" s="174"/>
      <c r="W1687" s="175"/>
      <c r="X1687" s="173"/>
      <c r="AC1687" s="156">
        <v>958</v>
      </c>
      <c r="AD1687" s="150">
        <f t="shared" si="275"/>
        <v>-0.16799999999999971</v>
      </c>
      <c r="AE1687" s="174">
        <f t="shared" si="276"/>
        <v>0.39335194512142979</v>
      </c>
      <c r="AF1687" s="174">
        <f t="shared" si="277"/>
        <v>0.43329163953941557</v>
      </c>
      <c r="AG1687" s="150" t="str">
        <f t="shared" si="282"/>
        <v/>
      </c>
      <c r="AH1687" s="150">
        <f t="shared" si="283"/>
        <v>0.39335194512142979</v>
      </c>
      <c r="AI1687" s="150" t="str">
        <f t="shared" si="278"/>
        <v/>
      </c>
      <c r="AJ1687" s="173">
        <f t="shared" si="279"/>
        <v>0</v>
      </c>
      <c r="AK1687" s="173" t="str">
        <f t="shared" si="280"/>
        <v/>
      </c>
      <c r="AL1687" s="173" t="str">
        <f t="shared" si="281"/>
        <v/>
      </c>
      <c r="AM1687" s="173"/>
      <c r="AN1687" s="173"/>
      <c r="AO1687" s="173"/>
      <c r="AP1687" s="173"/>
      <c r="AQ1687" s="173"/>
      <c r="AR1687" s="173"/>
      <c r="AS1687" s="173"/>
      <c r="AT1687" s="153"/>
      <c r="AU1687" s="154"/>
      <c r="AV1687" s="153"/>
      <c r="AW1687" s="177"/>
      <c r="AX1687" s="178"/>
      <c r="AY1687" s="179"/>
      <c r="AZ1687" s="179"/>
      <c r="BA1687" s="180"/>
      <c r="BB1687" s="180"/>
      <c r="BC1687" s="155"/>
      <c r="BE1687" s="156">
        <v>935</v>
      </c>
      <c r="BF1687" s="181">
        <f t="shared" si="285"/>
        <v>5.9776000000001055</v>
      </c>
      <c r="BG1687" s="182">
        <f t="shared" si="286"/>
        <v>0.54236731868568322</v>
      </c>
      <c r="BH1687" s="183">
        <f t="shared" si="287"/>
        <v>7.4848433336494047E-4</v>
      </c>
      <c r="BI1687" s="184" t="str">
        <f t="shared" si="288"/>
        <v/>
      </c>
      <c r="BJ1687" s="184" t="str">
        <f t="shared" si="284"/>
        <v/>
      </c>
    </row>
    <row r="1688" spans="3:62" ht="20.100000000000001" customHeight="1" x14ac:dyDescent="0.25">
      <c r="C1688" s="12"/>
      <c r="E1688" s="141"/>
      <c r="F1688" s="141"/>
      <c r="P1688" s="156"/>
      <c r="R1688" s="174"/>
      <c r="S1688" s="174"/>
      <c r="W1688" s="175"/>
      <c r="X1688" s="173"/>
      <c r="AC1688" s="156">
        <v>959</v>
      </c>
      <c r="AD1688" s="150">
        <f t="shared" si="275"/>
        <v>-0.1639999999999997</v>
      </c>
      <c r="AE1688" s="174">
        <f t="shared" si="276"/>
        <v>0.39361321754583578</v>
      </c>
      <c r="AF1688" s="174">
        <f t="shared" si="277"/>
        <v>0.43486557190549713</v>
      </c>
      <c r="AG1688" s="150" t="str">
        <f t="shared" si="282"/>
        <v/>
      </c>
      <c r="AH1688" s="150">
        <f t="shared" si="283"/>
        <v>0.39361321754583578</v>
      </c>
      <c r="AI1688" s="150" t="str">
        <f t="shared" si="278"/>
        <v/>
      </c>
      <c r="AJ1688" s="173">
        <f t="shared" si="279"/>
        <v>0</v>
      </c>
      <c r="AK1688" s="173" t="str">
        <f t="shared" si="280"/>
        <v/>
      </c>
      <c r="AL1688" s="173" t="str">
        <f t="shared" si="281"/>
        <v/>
      </c>
      <c r="AM1688" s="173"/>
      <c r="AN1688" s="173"/>
      <c r="AO1688" s="173"/>
      <c r="AP1688" s="173"/>
      <c r="AQ1688" s="173"/>
      <c r="AR1688" s="173"/>
      <c r="AS1688" s="173"/>
      <c r="AT1688" s="153"/>
      <c r="AU1688" s="154"/>
      <c r="AV1688" s="153"/>
      <c r="AW1688" s="177"/>
      <c r="AX1688" s="178"/>
      <c r="AY1688" s="179"/>
      <c r="AZ1688" s="179"/>
      <c r="BA1688" s="180"/>
      <c r="BB1688" s="180"/>
      <c r="BC1688" s="155"/>
      <c r="BE1688" s="156">
        <v>936</v>
      </c>
      <c r="BF1688" s="181">
        <f t="shared" si="285"/>
        <v>5.9840000000001057</v>
      </c>
      <c r="BG1688" s="182">
        <f t="shared" si="286"/>
        <v>0.54161883435231828</v>
      </c>
      <c r="BH1688" s="183">
        <f t="shared" si="287"/>
        <v>7.4809058258784589E-4</v>
      </c>
      <c r="BI1688" s="184" t="str">
        <f t="shared" si="288"/>
        <v/>
      </c>
      <c r="BJ1688" s="184" t="str">
        <f t="shared" si="284"/>
        <v/>
      </c>
    </row>
    <row r="1689" spans="3:62" ht="20.100000000000001" customHeight="1" x14ac:dyDescent="0.25">
      <c r="C1689" s="12"/>
      <c r="E1689" s="141"/>
      <c r="F1689" s="141"/>
      <c r="P1689" s="156"/>
      <c r="R1689" s="174"/>
      <c r="S1689" s="174"/>
      <c r="W1689" s="175"/>
      <c r="X1689" s="173"/>
      <c r="AC1689" s="156">
        <v>960</v>
      </c>
      <c r="AD1689" s="150">
        <f t="shared" ref="AD1689:AD1752" si="289">AD$723+(AC1689*AD$726)</f>
        <v>-0.16000000000000014</v>
      </c>
      <c r="AE1689" s="174">
        <f t="shared" ref="AE1689:AE1752" si="290">_xlfn.NORM.DIST(AD1689,AD$720,AD$721,0)</f>
        <v>0.39386836156854083</v>
      </c>
      <c r="AF1689" s="174">
        <f t="shared" ref="AF1689:AF1752" si="291">_xlfn.NORM.DIST(AD1689,AD$720,AD$721,1)</f>
        <v>0.43644053710856712</v>
      </c>
      <c r="AG1689" s="150" t="str">
        <f t="shared" si="282"/>
        <v/>
      </c>
      <c r="AH1689" s="150">
        <f t="shared" si="283"/>
        <v>0.39386836156854083</v>
      </c>
      <c r="AI1689" s="150" t="str">
        <f t="shared" ref="AI1689:AI1752" si="292">IF(AE1689=MAX(AE$729:AE$2729),AE1689,"")</f>
        <v/>
      </c>
      <c r="AJ1689" s="173">
        <f t="shared" ref="AJ1689:AJ1752" si="293">_xlfn.NORM.DIST(AC1689,AH$721,AH$722,0)</f>
        <v>0</v>
      </c>
      <c r="AK1689" s="173" t="str">
        <f t="shared" ref="AK1689:AK1752" si="294">IF(AJ1689=MAX(AJ$729:AJ$2729),AE1689,"")</f>
        <v/>
      </c>
      <c r="AL1689" s="173" t="str">
        <f t="shared" ref="AL1689:AL1752" si="295">IF(AK1689=MIN(AK$729:AK$2729),AK1689,"")</f>
        <v/>
      </c>
      <c r="AM1689" s="173"/>
      <c r="AN1689" s="173"/>
      <c r="AO1689" s="173"/>
      <c r="AP1689" s="173"/>
      <c r="AQ1689" s="173"/>
      <c r="AR1689" s="173"/>
      <c r="AS1689" s="173"/>
      <c r="AT1689" s="153"/>
      <c r="AU1689" s="154"/>
      <c r="AV1689" s="153"/>
      <c r="AW1689" s="177"/>
      <c r="AX1689" s="178"/>
      <c r="AY1689" s="179"/>
      <c r="AZ1689" s="179"/>
      <c r="BA1689" s="180"/>
      <c r="BB1689" s="180"/>
      <c r="BC1689" s="155"/>
      <c r="BE1689" s="156">
        <v>937</v>
      </c>
      <c r="BF1689" s="181">
        <f t="shared" si="285"/>
        <v>5.9904000000001059</v>
      </c>
      <c r="BG1689" s="182">
        <f t="shared" si="286"/>
        <v>0.54087074376973043</v>
      </c>
      <c r="BH1689" s="183">
        <f t="shared" si="287"/>
        <v>7.476949030644775E-4</v>
      </c>
      <c r="BI1689" s="184" t="str">
        <f t="shared" si="288"/>
        <v/>
      </c>
      <c r="BJ1689" s="184" t="str">
        <f t="shared" si="284"/>
        <v/>
      </c>
    </row>
    <row r="1690" spans="3:62" ht="20.100000000000001" customHeight="1" x14ac:dyDescent="0.25">
      <c r="C1690" s="12"/>
      <c r="E1690" s="141"/>
      <c r="F1690" s="141"/>
      <c r="P1690" s="156"/>
      <c r="R1690" s="174"/>
      <c r="S1690" s="174"/>
      <c r="W1690" s="175"/>
      <c r="X1690" s="173"/>
      <c r="AC1690" s="156">
        <v>961</v>
      </c>
      <c r="AD1690" s="150">
        <f t="shared" si="289"/>
        <v>-0.15600000000000014</v>
      </c>
      <c r="AE1690" s="174">
        <f t="shared" si="290"/>
        <v>0.39411736504986405</v>
      </c>
      <c r="AF1690" s="174">
        <f t="shared" si="291"/>
        <v>0.43801651061064406</v>
      </c>
      <c r="AG1690" s="150" t="str">
        <f t="shared" ref="AG1690:AG1753" si="296">IF(OR(AF1690&lt;$AH$725,AF1690&gt;$AH$726),AE1690,"")</f>
        <v/>
      </c>
      <c r="AH1690" s="150">
        <f t="shared" ref="AH1690:AH1753" si="297">IF(AND(AF1690&gt;$AH$725,AF1690&lt;$AH$726),AE1690,"")</f>
        <v>0.39411736504986405</v>
      </c>
      <c r="AI1690" s="150" t="str">
        <f t="shared" si="292"/>
        <v/>
      </c>
      <c r="AJ1690" s="173">
        <f t="shared" si="293"/>
        <v>0</v>
      </c>
      <c r="AK1690" s="173" t="str">
        <f t="shared" si="294"/>
        <v/>
      </c>
      <c r="AL1690" s="173" t="str">
        <f t="shared" si="295"/>
        <v/>
      </c>
      <c r="AM1690" s="173"/>
      <c r="AN1690" s="173"/>
      <c r="AO1690" s="173"/>
      <c r="AP1690" s="173"/>
      <c r="AQ1690" s="173"/>
      <c r="AR1690" s="173"/>
      <c r="AS1690" s="173"/>
      <c r="AT1690" s="153"/>
      <c r="AU1690" s="154"/>
      <c r="AV1690" s="153"/>
      <c r="AW1690" s="177"/>
      <c r="AX1690" s="178"/>
      <c r="AY1690" s="179"/>
      <c r="AZ1690" s="179"/>
      <c r="BA1690" s="180"/>
      <c r="BB1690" s="180"/>
      <c r="BC1690" s="155"/>
      <c r="BE1690" s="156">
        <v>938</v>
      </c>
      <c r="BF1690" s="181">
        <f t="shared" si="285"/>
        <v>5.996800000000106</v>
      </c>
      <c r="BG1690" s="182">
        <f t="shared" si="286"/>
        <v>0.54012304886666596</v>
      </c>
      <c r="BH1690" s="183">
        <f t="shared" si="287"/>
        <v>7.4729730263189964E-4</v>
      </c>
      <c r="BI1690" s="184" t="str">
        <f t="shared" si="288"/>
        <v/>
      </c>
      <c r="BJ1690" s="184" t="str">
        <f t="shared" si="284"/>
        <v/>
      </c>
    </row>
    <row r="1691" spans="3:62" ht="20.100000000000001" customHeight="1" x14ac:dyDescent="0.25">
      <c r="C1691" s="12"/>
      <c r="E1691" s="141"/>
      <c r="F1691" s="141"/>
      <c r="P1691" s="156"/>
      <c r="R1691" s="174"/>
      <c r="S1691" s="174"/>
      <c r="W1691" s="175"/>
      <c r="X1691" s="173"/>
      <c r="AC1691" s="156">
        <v>962</v>
      </c>
      <c r="AD1691" s="150">
        <f t="shared" si="289"/>
        <v>-0.15200000000000014</v>
      </c>
      <c r="AE1691" s="174">
        <f t="shared" si="290"/>
        <v>0.39436021613719041</v>
      </c>
      <c r="AF1691" s="174">
        <f t="shared" si="291"/>
        <v>0.43959346782576125</v>
      </c>
      <c r="AG1691" s="150" t="str">
        <f t="shared" si="296"/>
        <v/>
      </c>
      <c r="AH1691" s="150">
        <f t="shared" si="297"/>
        <v>0.39436021613719041</v>
      </c>
      <c r="AI1691" s="150" t="str">
        <f t="shared" si="292"/>
        <v/>
      </c>
      <c r="AJ1691" s="173">
        <f t="shared" si="293"/>
        <v>0</v>
      </c>
      <c r="AK1691" s="173" t="str">
        <f t="shared" si="294"/>
        <v/>
      </c>
      <c r="AL1691" s="173" t="str">
        <f t="shared" si="295"/>
        <v/>
      </c>
      <c r="AM1691" s="173"/>
      <c r="AN1691" s="173"/>
      <c r="AO1691" s="173"/>
      <c r="AP1691" s="173"/>
      <c r="AQ1691" s="173"/>
      <c r="AR1691" s="173"/>
      <c r="AS1691" s="173"/>
      <c r="AT1691" s="153"/>
      <c r="AU1691" s="154"/>
      <c r="AV1691" s="153"/>
      <c r="AW1691" s="177"/>
      <c r="AX1691" s="178"/>
      <c r="AY1691" s="179"/>
      <c r="AZ1691" s="179"/>
      <c r="BA1691" s="180"/>
      <c r="BB1691" s="180"/>
      <c r="BC1691" s="155"/>
      <c r="BE1691" s="156">
        <v>939</v>
      </c>
      <c r="BF1691" s="181">
        <f t="shared" si="285"/>
        <v>6.0032000000001062</v>
      </c>
      <c r="BG1691" s="182">
        <f t="shared" si="286"/>
        <v>0.53937575156403406</v>
      </c>
      <c r="BH1691" s="183">
        <f t="shared" si="287"/>
        <v>7.4689778911563032E-4</v>
      </c>
      <c r="BI1691" s="184" t="str">
        <f t="shared" si="288"/>
        <v/>
      </c>
      <c r="BJ1691" s="184" t="str">
        <f t="shared" si="284"/>
        <v/>
      </c>
    </row>
    <row r="1692" spans="3:62" ht="20.100000000000001" customHeight="1" x14ac:dyDescent="0.25">
      <c r="C1692" s="12"/>
      <c r="E1692" s="141"/>
      <c r="F1692" s="141"/>
      <c r="P1692" s="156"/>
      <c r="R1692" s="174"/>
      <c r="S1692" s="174"/>
      <c r="W1692" s="175"/>
      <c r="X1692" s="173"/>
      <c r="AC1692" s="156">
        <v>963</v>
      </c>
      <c r="AD1692" s="150">
        <f t="shared" si="289"/>
        <v>-0.14800000000000013</v>
      </c>
      <c r="AE1692" s="174">
        <f t="shared" si="290"/>
        <v>0.39459690326591074</v>
      </c>
      <c r="AF1692" s="174">
        <f t="shared" si="291"/>
        <v>0.44117138412111723</v>
      </c>
      <c r="AG1692" s="150" t="str">
        <f t="shared" si="296"/>
        <v/>
      </c>
      <c r="AH1692" s="150">
        <f t="shared" si="297"/>
        <v>0.39459690326591074</v>
      </c>
      <c r="AI1692" s="150" t="str">
        <f t="shared" si="292"/>
        <v/>
      </c>
      <c r="AJ1692" s="173">
        <f t="shared" si="293"/>
        <v>0</v>
      </c>
      <c r="AK1692" s="173" t="str">
        <f t="shared" si="294"/>
        <v/>
      </c>
      <c r="AL1692" s="173" t="str">
        <f t="shared" si="295"/>
        <v/>
      </c>
      <c r="AM1692" s="173"/>
      <c r="AN1692" s="173"/>
      <c r="AO1692" s="173"/>
      <c r="AP1692" s="173"/>
      <c r="AQ1692" s="173"/>
      <c r="AR1692" s="173"/>
      <c r="AS1692" s="173"/>
      <c r="AT1692" s="153"/>
      <c r="AU1692" s="154"/>
      <c r="AV1692" s="153"/>
      <c r="AW1692" s="177"/>
      <c r="AX1692" s="178"/>
      <c r="AY1692" s="179"/>
      <c r="AZ1692" s="179"/>
      <c r="BA1692" s="180"/>
      <c r="BB1692" s="180"/>
      <c r="BC1692" s="155"/>
      <c r="BE1692" s="156">
        <v>940</v>
      </c>
      <c r="BF1692" s="181">
        <f t="shared" si="285"/>
        <v>6.0096000000001064</v>
      </c>
      <c r="BG1692" s="182">
        <f t="shared" si="286"/>
        <v>0.53862885377491843</v>
      </c>
      <c r="BH1692" s="183">
        <f t="shared" si="287"/>
        <v>7.4649637033585847E-4</v>
      </c>
      <c r="BI1692" s="184" t="str">
        <f t="shared" si="288"/>
        <v/>
      </c>
      <c r="BJ1692" s="184" t="str">
        <f t="shared" si="284"/>
        <v/>
      </c>
    </row>
    <row r="1693" spans="3:62" ht="20.100000000000001" customHeight="1" x14ac:dyDescent="0.25">
      <c r="C1693" s="12"/>
      <c r="E1693" s="141"/>
      <c r="F1693" s="141"/>
      <c r="P1693" s="156"/>
      <c r="R1693" s="174"/>
      <c r="S1693" s="174"/>
      <c r="W1693" s="175"/>
      <c r="X1693" s="173"/>
      <c r="AC1693" s="156">
        <v>964</v>
      </c>
      <c r="AD1693" s="150">
        <f t="shared" si="289"/>
        <v>-0.14400000000000013</v>
      </c>
      <c r="AE1693" s="174">
        <f t="shared" si="290"/>
        <v>0.39482741516033976</v>
      </c>
      <c r="AF1693" s="174">
        <f t="shared" si="291"/>
        <v>0.44275023481822989</v>
      </c>
      <c r="AG1693" s="150" t="str">
        <f t="shared" si="296"/>
        <v/>
      </c>
      <c r="AH1693" s="150">
        <f t="shared" si="297"/>
        <v>0.39482741516033976</v>
      </c>
      <c r="AI1693" s="150" t="str">
        <f t="shared" si="292"/>
        <v/>
      </c>
      <c r="AJ1693" s="173">
        <f t="shared" si="293"/>
        <v>0</v>
      </c>
      <c r="AK1693" s="173" t="str">
        <f t="shared" si="294"/>
        <v/>
      </c>
      <c r="AL1693" s="173" t="str">
        <f t="shared" si="295"/>
        <v/>
      </c>
      <c r="AM1693" s="173"/>
      <c r="AN1693" s="173"/>
      <c r="AO1693" s="173"/>
      <c r="AP1693" s="173"/>
      <c r="AQ1693" s="173"/>
      <c r="AR1693" s="173"/>
      <c r="AS1693" s="173"/>
      <c r="AT1693" s="153"/>
      <c r="AU1693" s="154"/>
      <c r="AV1693" s="153"/>
      <c r="AW1693" s="177"/>
      <c r="AX1693" s="178"/>
      <c r="AY1693" s="179"/>
      <c r="AZ1693" s="179"/>
      <c r="BA1693" s="180"/>
      <c r="BB1693" s="180"/>
      <c r="BC1693" s="155"/>
      <c r="BE1693" s="156">
        <v>941</v>
      </c>
      <c r="BF1693" s="181">
        <f t="shared" si="285"/>
        <v>6.0160000000001066</v>
      </c>
      <c r="BG1693" s="182">
        <f t="shared" si="286"/>
        <v>0.53788235740458257</v>
      </c>
      <c r="BH1693" s="183">
        <f t="shared" si="287"/>
        <v>7.460930540981181E-4</v>
      </c>
      <c r="BI1693" s="184" t="str">
        <f t="shared" si="288"/>
        <v/>
      </c>
      <c r="BJ1693" s="184" t="str">
        <f t="shared" si="284"/>
        <v/>
      </c>
    </row>
    <row r="1694" spans="3:62" ht="20.100000000000001" customHeight="1" x14ac:dyDescent="0.25">
      <c r="C1694" s="12"/>
      <c r="E1694" s="141"/>
      <c r="F1694" s="141"/>
      <c r="P1694" s="156"/>
      <c r="R1694" s="174"/>
      <c r="S1694" s="174"/>
      <c r="W1694" s="175"/>
      <c r="X1694" s="173"/>
      <c r="AC1694" s="156">
        <v>965</v>
      </c>
      <c r="AD1694" s="150">
        <f t="shared" si="289"/>
        <v>-0.14000000000000012</v>
      </c>
      <c r="AE1694" s="174">
        <f t="shared" si="290"/>
        <v>0.39505174083461125</v>
      </c>
      <c r="AF1694" s="174">
        <f t="shared" si="291"/>
        <v>0.4443299951940935</v>
      </c>
      <c r="AG1694" s="150" t="str">
        <f t="shared" si="296"/>
        <v/>
      </c>
      <c r="AH1694" s="150">
        <f t="shared" si="297"/>
        <v>0.39505174083461125</v>
      </c>
      <c r="AI1694" s="150" t="str">
        <f t="shared" si="292"/>
        <v/>
      </c>
      <c r="AJ1694" s="173">
        <f t="shared" si="293"/>
        <v>0</v>
      </c>
      <c r="AK1694" s="173" t="str">
        <f t="shared" si="294"/>
        <v/>
      </c>
      <c r="AL1694" s="173" t="str">
        <f t="shared" si="295"/>
        <v/>
      </c>
      <c r="AM1694" s="173"/>
      <c r="AN1694" s="173"/>
      <c r="AO1694" s="173"/>
      <c r="AP1694" s="173"/>
      <c r="AQ1694" s="173"/>
      <c r="AR1694" s="173"/>
      <c r="AS1694" s="173"/>
      <c r="AT1694" s="153"/>
      <c r="AU1694" s="154"/>
      <c r="AV1694" s="153"/>
      <c r="AW1694" s="177"/>
      <c r="AX1694" s="178"/>
      <c r="AY1694" s="179"/>
      <c r="AZ1694" s="179"/>
      <c r="BA1694" s="180"/>
      <c r="BB1694" s="180"/>
      <c r="BC1694" s="155"/>
      <c r="BE1694" s="156">
        <v>942</v>
      </c>
      <c r="BF1694" s="181">
        <f t="shared" si="285"/>
        <v>6.0224000000001068</v>
      </c>
      <c r="BG1694" s="182">
        <f t="shared" si="286"/>
        <v>0.53713626435048445</v>
      </c>
      <c r="BH1694" s="183">
        <f t="shared" si="287"/>
        <v>7.4568784820183698E-4</v>
      </c>
      <c r="BI1694" s="184" t="str">
        <f t="shared" si="288"/>
        <v/>
      </c>
      <c r="BJ1694" s="184" t="str">
        <f t="shared" si="284"/>
        <v/>
      </c>
    </row>
    <row r="1695" spans="3:62" ht="20.100000000000001" customHeight="1" x14ac:dyDescent="0.25">
      <c r="C1695" s="12"/>
      <c r="E1695" s="141"/>
      <c r="F1695" s="141"/>
      <c r="P1695" s="156"/>
      <c r="R1695" s="174"/>
      <c r="S1695" s="174"/>
      <c r="W1695" s="175"/>
      <c r="X1695" s="173"/>
      <c r="AC1695" s="156">
        <v>966</v>
      </c>
      <c r="AD1695" s="150">
        <f t="shared" si="289"/>
        <v>-0.13600000000000012</v>
      </c>
      <c r="AE1695" s="174">
        <f t="shared" si="290"/>
        <v>0.3952698695935507</v>
      </c>
      <c r="AF1695" s="174">
        <f t="shared" si="291"/>
        <v>0.44591064048234008</v>
      </c>
      <c r="AG1695" s="150" t="str">
        <f t="shared" si="296"/>
        <v/>
      </c>
      <c r="AH1695" s="150">
        <f t="shared" si="297"/>
        <v>0.3952698695935507</v>
      </c>
      <c r="AI1695" s="150" t="str">
        <f t="shared" si="292"/>
        <v/>
      </c>
      <c r="AJ1695" s="173">
        <f t="shared" si="293"/>
        <v>0</v>
      </c>
      <c r="AK1695" s="173" t="str">
        <f t="shared" si="294"/>
        <v/>
      </c>
      <c r="AL1695" s="173" t="str">
        <f t="shared" si="295"/>
        <v/>
      </c>
      <c r="AM1695" s="173"/>
      <c r="AN1695" s="173"/>
      <c r="AO1695" s="173"/>
      <c r="AP1695" s="173"/>
      <c r="AQ1695" s="173"/>
      <c r="AR1695" s="173"/>
      <c r="AS1695" s="173"/>
      <c r="AT1695" s="153"/>
      <c r="AU1695" s="154"/>
      <c r="AV1695" s="153"/>
      <c r="AW1695" s="177"/>
      <c r="AX1695" s="178"/>
      <c r="AY1695" s="179"/>
      <c r="AZ1695" s="179"/>
      <c r="BA1695" s="180"/>
      <c r="BB1695" s="180"/>
      <c r="BC1695" s="155"/>
      <c r="BE1695" s="156">
        <v>943</v>
      </c>
      <c r="BF1695" s="181">
        <f t="shared" si="285"/>
        <v>6.028800000000107</v>
      </c>
      <c r="BG1695" s="182">
        <f t="shared" si="286"/>
        <v>0.53639057650228261</v>
      </c>
      <c r="BH1695" s="183">
        <f t="shared" si="287"/>
        <v>7.4528076043445246E-4</v>
      </c>
      <c r="BI1695" s="184" t="str">
        <f t="shared" si="288"/>
        <v/>
      </c>
      <c r="BJ1695" s="184" t="str">
        <f t="shared" si="284"/>
        <v/>
      </c>
    </row>
    <row r="1696" spans="3:62" ht="20.100000000000001" customHeight="1" x14ac:dyDescent="0.25">
      <c r="C1696" s="12"/>
      <c r="E1696" s="141"/>
      <c r="F1696" s="141"/>
      <c r="P1696" s="156"/>
      <c r="R1696" s="174"/>
      <c r="S1696" s="174"/>
      <c r="W1696" s="175"/>
      <c r="X1696" s="173"/>
      <c r="AC1696" s="156">
        <v>967</v>
      </c>
      <c r="AD1696" s="150">
        <f t="shared" si="289"/>
        <v>-0.13200000000000012</v>
      </c>
      <c r="AE1696" s="174">
        <f t="shared" si="290"/>
        <v>0.3954817910335251</v>
      </c>
      <c r="AF1696" s="174">
        <f t="shared" si="291"/>
        <v>0.44749214587440367</v>
      </c>
      <c r="AG1696" s="150" t="str">
        <f t="shared" si="296"/>
        <v/>
      </c>
      <c r="AH1696" s="150">
        <f t="shared" si="297"/>
        <v>0.3954817910335251</v>
      </c>
      <c r="AI1696" s="150" t="str">
        <f t="shared" si="292"/>
        <v/>
      </c>
      <c r="AJ1696" s="173">
        <f t="shared" si="293"/>
        <v>0</v>
      </c>
      <c r="AK1696" s="173" t="str">
        <f t="shared" si="294"/>
        <v/>
      </c>
      <c r="AL1696" s="173" t="str">
        <f t="shared" si="295"/>
        <v/>
      </c>
      <c r="AM1696" s="173"/>
      <c r="AN1696" s="173"/>
      <c r="AO1696" s="173"/>
      <c r="AP1696" s="173"/>
      <c r="AQ1696" s="173"/>
      <c r="AR1696" s="173"/>
      <c r="AS1696" s="173"/>
      <c r="AT1696" s="153"/>
      <c r="AU1696" s="154"/>
      <c r="AV1696" s="153"/>
      <c r="AW1696" s="177"/>
      <c r="AX1696" s="178"/>
      <c r="AY1696" s="179"/>
      <c r="AZ1696" s="179"/>
      <c r="BA1696" s="180"/>
      <c r="BB1696" s="180"/>
      <c r="BC1696" s="155"/>
      <c r="BE1696" s="156">
        <v>944</v>
      </c>
      <c r="BF1696" s="181">
        <f t="shared" si="285"/>
        <v>6.0352000000001071</v>
      </c>
      <c r="BG1696" s="182">
        <f t="shared" si="286"/>
        <v>0.53564529574184816</v>
      </c>
      <c r="BH1696" s="183">
        <f t="shared" si="287"/>
        <v>7.4487179857529728E-4</v>
      </c>
      <c r="BI1696" s="184" t="str">
        <f t="shared" si="288"/>
        <v/>
      </c>
      <c r="BJ1696" s="184" t="str">
        <f t="shared" si="284"/>
        <v/>
      </c>
    </row>
    <row r="1697" spans="3:62" ht="20.100000000000001" customHeight="1" x14ac:dyDescent="0.25">
      <c r="C1697" s="12"/>
      <c r="E1697" s="141"/>
      <c r="F1697" s="141"/>
      <c r="P1697" s="156"/>
      <c r="R1697" s="174"/>
      <c r="S1697" s="174"/>
      <c r="W1697" s="175"/>
      <c r="X1697" s="173"/>
      <c r="AC1697" s="156">
        <v>968</v>
      </c>
      <c r="AD1697" s="150">
        <f t="shared" si="289"/>
        <v>-0.12800000000000011</v>
      </c>
      <c r="AE1697" s="174">
        <f t="shared" si="290"/>
        <v>0.39568749504326983</v>
      </c>
      <c r="AF1697" s="174">
        <f t="shared" si="291"/>
        <v>0.44907448652068827</v>
      </c>
      <c r="AG1697" s="150" t="str">
        <f t="shared" si="296"/>
        <v/>
      </c>
      <c r="AH1697" s="150">
        <f t="shared" si="297"/>
        <v>0.39568749504326983</v>
      </c>
      <c r="AI1697" s="150" t="str">
        <f t="shared" si="292"/>
        <v/>
      </c>
      <c r="AJ1697" s="173">
        <f t="shared" si="293"/>
        <v>0</v>
      </c>
      <c r="AK1697" s="173" t="str">
        <f t="shared" si="294"/>
        <v/>
      </c>
      <c r="AL1697" s="173" t="str">
        <f t="shared" si="295"/>
        <v/>
      </c>
      <c r="AM1697" s="173"/>
      <c r="AN1697" s="173"/>
      <c r="AO1697" s="173"/>
      <c r="AP1697" s="173"/>
      <c r="AQ1697" s="173"/>
      <c r="AR1697" s="173"/>
      <c r="AS1697" s="173"/>
      <c r="AT1697" s="153"/>
      <c r="AU1697" s="154"/>
      <c r="AV1697" s="153"/>
      <c r="AW1697" s="177"/>
      <c r="AX1697" s="178"/>
      <c r="AY1697" s="179"/>
      <c r="AZ1697" s="179"/>
      <c r="BA1697" s="180"/>
      <c r="BB1697" s="180"/>
      <c r="BC1697" s="155"/>
      <c r="BE1697" s="156">
        <v>945</v>
      </c>
      <c r="BF1697" s="181">
        <f t="shared" si="285"/>
        <v>6.0416000000001073</v>
      </c>
      <c r="BG1697" s="182">
        <f t="shared" si="286"/>
        <v>0.53490042394327286</v>
      </c>
      <c r="BH1697" s="183">
        <f t="shared" si="287"/>
        <v>7.4446097039293502E-4</v>
      </c>
      <c r="BI1697" s="184" t="str">
        <f t="shared" si="288"/>
        <v/>
      </c>
      <c r="BJ1697" s="184" t="str">
        <f t="shared" si="284"/>
        <v/>
      </c>
    </row>
    <row r="1698" spans="3:62" ht="20.100000000000001" customHeight="1" x14ac:dyDescent="0.25">
      <c r="C1698" s="12"/>
      <c r="E1698" s="141"/>
      <c r="F1698" s="141"/>
      <c r="P1698" s="156"/>
      <c r="R1698" s="174"/>
      <c r="S1698" s="174"/>
      <c r="W1698" s="175"/>
      <c r="X1698" s="173"/>
      <c r="AC1698" s="156">
        <v>969</v>
      </c>
      <c r="AD1698" s="150">
        <f t="shared" si="289"/>
        <v>-0.12400000000000011</v>
      </c>
      <c r="AE1698" s="174">
        <f t="shared" si="290"/>
        <v>0.39588697180469301</v>
      </c>
      <c r="AF1698" s="174">
        <f t="shared" si="291"/>
        <v>0.45065763753173899</v>
      </c>
      <c r="AG1698" s="150" t="str">
        <f t="shared" si="296"/>
        <v/>
      </c>
      <c r="AH1698" s="150">
        <f t="shared" si="297"/>
        <v>0.39588697180469301</v>
      </c>
      <c r="AI1698" s="150" t="str">
        <f t="shared" si="292"/>
        <v/>
      </c>
      <c r="AJ1698" s="173">
        <f t="shared" si="293"/>
        <v>0</v>
      </c>
      <c r="AK1698" s="173" t="str">
        <f t="shared" si="294"/>
        <v/>
      </c>
      <c r="AL1698" s="173" t="str">
        <f t="shared" si="295"/>
        <v/>
      </c>
      <c r="AM1698" s="173"/>
      <c r="AN1698" s="173"/>
      <c r="AO1698" s="173"/>
      <c r="AP1698" s="173"/>
      <c r="AQ1698" s="173"/>
      <c r="AR1698" s="173"/>
      <c r="AS1698" s="173"/>
      <c r="AT1698" s="153"/>
      <c r="AU1698" s="154"/>
      <c r="AV1698" s="153"/>
      <c r="AW1698" s="177"/>
      <c r="AX1698" s="178"/>
      <c r="AY1698" s="179"/>
      <c r="AZ1698" s="179"/>
      <c r="BA1698" s="180"/>
      <c r="BB1698" s="180"/>
      <c r="BC1698" s="155"/>
      <c r="BE1698" s="156">
        <v>946</v>
      </c>
      <c r="BF1698" s="181">
        <f t="shared" si="285"/>
        <v>6.0480000000001075</v>
      </c>
      <c r="BG1698" s="182">
        <f t="shared" si="286"/>
        <v>0.53415596297287993</v>
      </c>
      <c r="BH1698" s="183">
        <f t="shared" si="287"/>
        <v>7.4404828364549314E-4</v>
      </c>
      <c r="BI1698" s="184" t="str">
        <f t="shared" si="288"/>
        <v/>
      </c>
      <c r="BJ1698" s="184" t="str">
        <f t="shared" si="284"/>
        <v/>
      </c>
    </row>
    <row r="1699" spans="3:62" ht="20.100000000000001" customHeight="1" x14ac:dyDescent="0.25">
      <c r="C1699" s="12"/>
      <c r="E1699" s="141"/>
      <c r="F1699" s="141"/>
      <c r="P1699" s="156"/>
      <c r="R1699" s="174"/>
      <c r="S1699" s="174"/>
      <c r="W1699" s="175"/>
      <c r="X1699" s="173"/>
      <c r="AC1699" s="156">
        <v>970</v>
      </c>
      <c r="AD1699" s="150">
        <f t="shared" si="289"/>
        <v>-0.12000000000000011</v>
      </c>
      <c r="AE1699" s="174">
        <f t="shared" si="290"/>
        <v>0.3960802117936561</v>
      </c>
      <c r="AF1699" s="174">
        <f t="shared" si="291"/>
        <v>0.45224157397941611</v>
      </c>
      <c r="AG1699" s="150" t="str">
        <f t="shared" si="296"/>
        <v/>
      </c>
      <c r="AH1699" s="150">
        <f t="shared" si="297"/>
        <v>0.3960802117936561</v>
      </c>
      <c r="AI1699" s="150" t="str">
        <f t="shared" si="292"/>
        <v/>
      </c>
      <c r="AJ1699" s="173">
        <f t="shared" si="293"/>
        <v>0</v>
      </c>
      <c r="AK1699" s="173" t="str">
        <f t="shared" si="294"/>
        <v/>
      </c>
      <c r="AL1699" s="173" t="str">
        <f t="shared" si="295"/>
        <v/>
      </c>
      <c r="AM1699" s="173"/>
      <c r="AN1699" s="173"/>
      <c r="AO1699" s="173"/>
      <c r="AP1699" s="173"/>
      <c r="AQ1699" s="173"/>
      <c r="AR1699" s="173"/>
      <c r="AS1699" s="173"/>
      <c r="AT1699" s="153"/>
      <c r="AU1699" s="154"/>
      <c r="AV1699" s="153"/>
      <c r="AW1699" s="177"/>
      <c r="AX1699" s="178"/>
      <c r="AY1699" s="179"/>
      <c r="AZ1699" s="179"/>
      <c r="BA1699" s="180"/>
      <c r="BB1699" s="180"/>
      <c r="BC1699" s="155"/>
      <c r="BE1699" s="156">
        <v>947</v>
      </c>
      <c r="BF1699" s="181">
        <f t="shared" si="285"/>
        <v>6.0544000000001077</v>
      </c>
      <c r="BG1699" s="182">
        <f t="shared" si="286"/>
        <v>0.53341191468923443</v>
      </c>
      <c r="BH1699" s="183">
        <f t="shared" si="287"/>
        <v>7.4363374608221733E-4</v>
      </c>
      <c r="BI1699" s="184" t="str">
        <f t="shared" si="288"/>
        <v/>
      </c>
      <c r="BJ1699" s="184" t="str">
        <f t="shared" si="284"/>
        <v/>
      </c>
    </row>
    <row r="1700" spans="3:62" ht="20.100000000000001" customHeight="1" x14ac:dyDescent="0.25">
      <c r="C1700" s="12"/>
      <c r="E1700" s="141"/>
      <c r="F1700" s="141"/>
      <c r="P1700" s="156"/>
      <c r="R1700" s="174"/>
      <c r="S1700" s="174"/>
      <c r="W1700" s="175"/>
      <c r="X1700" s="173"/>
      <c r="AC1700" s="156">
        <v>971</v>
      </c>
      <c r="AD1700" s="150">
        <f t="shared" si="289"/>
        <v>-0.1160000000000001</v>
      </c>
      <c r="AE1700" s="174">
        <f t="shared" si="290"/>
        <v>0.39626720578073205</v>
      </c>
      <c r="AF1700" s="174">
        <f t="shared" si="291"/>
        <v>0.45382627089807259</v>
      </c>
      <c r="AG1700" s="150" t="str">
        <f t="shared" si="296"/>
        <v/>
      </c>
      <c r="AH1700" s="150">
        <f t="shared" si="297"/>
        <v>0.39626720578073205</v>
      </c>
      <c r="AI1700" s="150" t="str">
        <f t="shared" si="292"/>
        <v/>
      </c>
      <c r="AJ1700" s="173">
        <f t="shared" si="293"/>
        <v>0</v>
      </c>
      <c r="AK1700" s="173" t="str">
        <f t="shared" si="294"/>
        <v/>
      </c>
      <c r="AL1700" s="173" t="str">
        <f t="shared" si="295"/>
        <v/>
      </c>
      <c r="AM1700" s="173"/>
      <c r="AN1700" s="173"/>
      <c r="AO1700" s="173"/>
      <c r="AP1700" s="173"/>
      <c r="AQ1700" s="173"/>
      <c r="AR1700" s="173"/>
      <c r="AS1700" s="173"/>
      <c r="AT1700" s="153"/>
      <c r="AU1700" s="154"/>
      <c r="AV1700" s="153"/>
      <c r="AW1700" s="177"/>
      <c r="AX1700" s="178"/>
      <c r="AY1700" s="179"/>
      <c r="AZ1700" s="179"/>
      <c r="BA1700" s="180"/>
      <c r="BB1700" s="180"/>
      <c r="BC1700" s="155"/>
      <c r="BE1700" s="156">
        <v>948</v>
      </c>
      <c r="BF1700" s="181">
        <f t="shared" si="285"/>
        <v>6.0608000000001079</v>
      </c>
      <c r="BG1700" s="182">
        <f t="shared" si="286"/>
        <v>0.53266828094315222</v>
      </c>
      <c r="BH1700" s="183">
        <f t="shared" si="287"/>
        <v>7.4321736544002981E-4</v>
      </c>
      <c r="BI1700" s="184" t="str">
        <f t="shared" si="288"/>
        <v/>
      </c>
      <c r="BJ1700" s="184" t="str">
        <f t="shared" si="284"/>
        <v/>
      </c>
    </row>
    <row r="1701" spans="3:62" ht="20.100000000000001" customHeight="1" x14ac:dyDescent="0.25">
      <c r="C1701" s="12"/>
      <c r="E1701" s="141"/>
      <c r="F1701" s="141"/>
      <c r="P1701" s="156"/>
      <c r="R1701" s="174"/>
      <c r="S1701" s="174"/>
      <c r="W1701" s="175"/>
      <c r="X1701" s="173"/>
      <c r="AC1701" s="156">
        <v>972</v>
      </c>
      <c r="AD1701" s="150">
        <f t="shared" si="289"/>
        <v>-0.1120000000000001</v>
      </c>
      <c r="AE1701" s="174">
        <f t="shared" si="290"/>
        <v>0.39644794483193985</v>
      </c>
      <c r="AF1701" s="174">
        <f t="shared" si="291"/>
        <v>0.45541170328573433</v>
      </c>
      <c r="AG1701" s="150" t="str">
        <f t="shared" si="296"/>
        <v/>
      </c>
      <c r="AH1701" s="150">
        <f t="shared" si="297"/>
        <v>0.39644794483193985</v>
      </c>
      <c r="AI1701" s="150" t="str">
        <f t="shared" si="292"/>
        <v/>
      </c>
      <c r="AJ1701" s="173">
        <f t="shared" si="293"/>
        <v>0</v>
      </c>
      <c r="AK1701" s="173" t="str">
        <f t="shared" si="294"/>
        <v/>
      </c>
      <c r="AL1701" s="173" t="str">
        <f t="shared" si="295"/>
        <v/>
      </c>
      <c r="AM1701" s="173"/>
      <c r="AN1701" s="173"/>
      <c r="AO1701" s="173"/>
      <c r="AP1701" s="173"/>
      <c r="AQ1701" s="173"/>
      <c r="AR1701" s="173"/>
      <c r="AS1701" s="173"/>
      <c r="AT1701" s="153"/>
      <c r="AU1701" s="154"/>
      <c r="AV1701" s="153"/>
      <c r="AW1701" s="177"/>
      <c r="AX1701" s="178"/>
      <c r="AY1701" s="179"/>
      <c r="AZ1701" s="179"/>
      <c r="BA1701" s="180"/>
      <c r="BB1701" s="180"/>
      <c r="BC1701" s="155"/>
      <c r="BE1701" s="156">
        <v>949</v>
      </c>
      <c r="BF1701" s="181">
        <f t="shared" si="285"/>
        <v>6.0672000000001081</v>
      </c>
      <c r="BG1701" s="182">
        <f t="shared" si="286"/>
        <v>0.53192506357771219</v>
      </c>
      <c r="BH1701" s="183">
        <f t="shared" si="287"/>
        <v>7.4279914944974657E-4</v>
      </c>
      <c r="BI1701" s="184" t="str">
        <f t="shared" si="288"/>
        <v/>
      </c>
      <c r="BJ1701" s="184" t="str">
        <f t="shared" si="284"/>
        <v/>
      </c>
    </row>
    <row r="1702" spans="3:62" ht="20.100000000000001" customHeight="1" x14ac:dyDescent="0.25">
      <c r="C1702" s="12"/>
      <c r="E1702" s="141"/>
      <c r="F1702" s="141"/>
      <c r="P1702" s="156"/>
      <c r="R1702" s="174"/>
      <c r="S1702" s="174"/>
      <c r="W1702" s="175"/>
      <c r="X1702" s="173"/>
      <c r="AC1702" s="156">
        <v>973</v>
      </c>
      <c r="AD1702" s="150">
        <f t="shared" si="289"/>
        <v>-0.1080000000000001</v>
      </c>
      <c r="AE1702" s="174">
        <f t="shared" si="290"/>
        <v>0.3966224203094561</v>
      </c>
      <c r="AF1702" s="174">
        <f t="shared" si="291"/>
        <v>0.45699784610528332</v>
      </c>
      <c r="AG1702" s="150" t="str">
        <f t="shared" si="296"/>
        <v/>
      </c>
      <c r="AH1702" s="150">
        <f t="shared" si="297"/>
        <v>0.3966224203094561</v>
      </c>
      <c r="AI1702" s="150" t="str">
        <f t="shared" si="292"/>
        <v/>
      </c>
      <c r="AJ1702" s="173">
        <f t="shared" si="293"/>
        <v>0</v>
      </c>
      <c r="AK1702" s="173" t="str">
        <f t="shared" si="294"/>
        <v/>
      </c>
      <c r="AL1702" s="173" t="str">
        <f t="shared" si="295"/>
        <v/>
      </c>
      <c r="AM1702" s="173"/>
      <c r="AN1702" s="173"/>
      <c r="AO1702" s="173"/>
      <c r="AP1702" s="173"/>
      <c r="AQ1702" s="173"/>
      <c r="AR1702" s="173"/>
      <c r="AS1702" s="173"/>
      <c r="AT1702" s="153"/>
      <c r="AU1702" s="154"/>
      <c r="AV1702" s="153"/>
      <c r="AW1702" s="177"/>
      <c r="AX1702" s="178"/>
      <c r="AY1702" s="179"/>
      <c r="AZ1702" s="179"/>
      <c r="BA1702" s="180"/>
      <c r="BB1702" s="180"/>
      <c r="BC1702" s="155"/>
      <c r="BE1702" s="156">
        <v>950</v>
      </c>
      <c r="BF1702" s="181">
        <f t="shared" si="285"/>
        <v>6.0736000000001082</v>
      </c>
      <c r="BG1702" s="182">
        <f t="shared" si="286"/>
        <v>0.53118226442826244</v>
      </c>
      <c r="BH1702" s="183">
        <f t="shared" si="287"/>
        <v>7.423791058273066E-4</v>
      </c>
      <c r="BI1702" s="184" t="str">
        <f t="shared" si="288"/>
        <v/>
      </c>
      <c r="BJ1702" s="184" t="str">
        <f t="shared" si="284"/>
        <v/>
      </c>
    </row>
    <row r="1703" spans="3:62" ht="20.100000000000001" customHeight="1" x14ac:dyDescent="0.25">
      <c r="C1703" s="12"/>
      <c r="E1703" s="141"/>
      <c r="F1703" s="141"/>
      <c r="P1703" s="156"/>
      <c r="R1703" s="174"/>
      <c r="S1703" s="174"/>
      <c r="W1703" s="175"/>
      <c r="X1703" s="173"/>
      <c r="AC1703" s="156">
        <v>974</v>
      </c>
      <c r="AD1703" s="150">
        <f t="shared" si="289"/>
        <v>-0.10400000000000009</v>
      </c>
      <c r="AE1703" s="174">
        <f t="shared" si="290"/>
        <v>0.39679062387230274</v>
      </c>
      <c r="AF1703" s="174">
        <f t="shared" si="291"/>
        <v>0.45858467428564387</v>
      </c>
      <c r="AG1703" s="150" t="str">
        <f t="shared" si="296"/>
        <v/>
      </c>
      <c r="AH1703" s="150">
        <f t="shared" si="297"/>
        <v>0.39679062387230274</v>
      </c>
      <c r="AI1703" s="150" t="str">
        <f t="shared" si="292"/>
        <v/>
      </c>
      <c r="AJ1703" s="173">
        <f t="shared" si="293"/>
        <v>0</v>
      </c>
      <c r="AK1703" s="173" t="str">
        <f t="shared" si="294"/>
        <v/>
      </c>
      <c r="AL1703" s="173" t="str">
        <f t="shared" si="295"/>
        <v/>
      </c>
      <c r="AM1703" s="173"/>
      <c r="AN1703" s="173"/>
      <c r="AO1703" s="173"/>
      <c r="AP1703" s="173"/>
      <c r="AQ1703" s="173"/>
      <c r="AR1703" s="173"/>
      <c r="AS1703" s="173"/>
      <c r="AT1703" s="153"/>
      <c r="AU1703" s="154"/>
      <c r="AV1703" s="153"/>
      <c r="AW1703" s="177"/>
      <c r="AX1703" s="178"/>
      <c r="AY1703" s="179"/>
      <c r="AZ1703" s="179"/>
      <c r="BA1703" s="180"/>
      <c r="BB1703" s="180"/>
      <c r="BC1703" s="155"/>
      <c r="BE1703" s="156">
        <v>951</v>
      </c>
      <c r="BF1703" s="181">
        <f t="shared" si="285"/>
        <v>6.0800000000001084</v>
      </c>
      <c r="BG1703" s="182">
        <f t="shared" si="286"/>
        <v>0.53043988532243513</v>
      </c>
      <c r="BH1703" s="183">
        <f t="shared" si="287"/>
        <v>7.4195724228209858E-4</v>
      </c>
      <c r="BI1703" s="184" t="str">
        <f t="shared" si="288"/>
        <v/>
      </c>
      <c r="BJ1703" s="184" t="str">
        <f t="shared" si="284"/>
        <v/>
      </c>
    </row>
    <row r="1704" spans="3:62" ht="20.100000000000001" customHeight="1" x14ac:dyDescent="0.25">
      <c r="C1704" s="12"/>
      <c r="E1704" s="141"/>
      <c r="F1704" s="141"/>
      <c r="P1704" s="156"/>
      <c r="R1704" s="174"/>
      <c r="S1704" s="174"/>
      <c r="W1704" s="175"/>
      <c r="X1704" s="173"/>
      <c r="AC1704" s="156">
        <v>975</v>
      </c>
      <c r="AD1704" s="150">
        <f t="shared" si="289"/>
        <v>-0.10000000000000009</v>
      </c>
      <c r="AE1704" s="174">
        <f t="shared" si="290"/>
        <v>0.39695254747701181</v>
      </c>
      <c r="AF1704" s="174">
        <f t="shared" si="291"/>
        <v>0.46017216272297096</v>
      </c>
      <c r="AG1704" s="150" t="str">
        <f t="shared" si="296"/>
        <v/>
      </c>
      <c r="AH1704" s="150">
        <f t="shared" si="297"/>
        <v>0.39695254747701181</v>
      </c>
      <c r="AI1704" s="150" t="str">
        <f t="shared" si="292"/>
        <v/>
      </c>
      <c r="AJ1704" s="173">
        <f t="shared" si="293"/>
        <v>0</v>
      </c>
      <c r="AK1704" s="173" t="str">
        <f t="shared" si="294"/>
        <v/>
      </c>
      <c r="AL1704" s="173" t="str">
        <f t="shared" si="295"/>
        <v/>
      </c>
      <c r="AM1704" s="173"/>
      <c r="AN1704" s="173"/>
      <c r="AO1704" s="173"/>
      <c r="AP1704" s="173"/>
      <c r="AQ1704" s="173"/>
      <c r="AR1704" s="173"/>
      <c r="AS1704" s="173"/>
      <c r="AT1704" s="153"/>
      <c r="AU1704" s="154"/>
      <c r="AV1704" s="153"/>
      <c r="AW1704" s="177"/>
      <c r="AX1704" s="178"/>
      <c r="AY1704" s="179"/>
      <c r="AZ1704" s="179"/>
      <c r="BA1704" s="180"/>
      <c r="BB1704" s="180"/>
      <c r="BC1704" s="155"/>
      <c r="BE1704" s="156">
        <v>952</v>
      </c>
      <c r="BF1704" s="181">
        <f t="shared" si="285"/>
        <v>6.0864000000001086</v>
      </c>
      <c r="BG1704" s="182">
        <f t="shared" si="286"/>
        <v>0.52969792808015304</v>
      </c>
      <c r="BH1704" s="183">
        <f t="shared" si="287"/>
        <v>7.415335665115208E-4</v>
      </c>
      <c r="BI1704" s="184" t="str">
        <f t="shared" si="288"/>
        <v/>
      </c>
      <c r="BJ1704" s="184" t="str">
        <f t="shared" si="284"/>
        <v/>
      </c>
    </row>
    <row r="1705" spans="3:62" ht="20.100000000000001" customHeight="1" x14ac:dyDescent="0.25">
      <c r="C1705" s="12"/>
      <c r="E1705" s="141"/>
      <c r="F1705" s="141"/>
      <c r="P1705" s="156"/>
      <c r="R1705" s="174"/>
      <c r="S1705" s="174"/>
      <c r="W1705" s="175"/>
      <c r="X1705" s="173"/>
      <c r="AC1705" s="156">
        <v>976</v>
      </c>
      <c r="AD1705" s="150">
        <f t="shared" si="289"/>
        <v>-9.6000000000000085E-2</v>
      </c>
      <c r="AE1705" s="174">
        <f t="shared" si="290"/>
        <v>0.39710818337826648</v>
      </c>
      <c r="AF1705" s="174">
        <f t="shared" si="291"/>
        <v>0.46176028628184207</v>
      </c>
      <c r="AG1705" s="150" t="str">
        <f t="shared" si="296"/>
        <v/>
      </c>
      <c r="AH1705" s="150">
        <f t="shared" si="297"/>
        <v>0.39710818337826648</v>
      </c>
      <c r="AI1705" s="150" t="str">
        <f t="shared" si="292"/>
        <v/>
      </c>
      <c r="AJ1705" s="173">
        <f t="shared" si="293"/>
        <v>0</v>
      </c>
      <c r="AK1705" s="173" t="str">
        <f t="shared" si="294"/>
        <v/>
      </c>
      <c r="AL1705" s="173" t="str">
        <f t="shared" si="295"/>
        <v/>
      </c>
      <c r="AM1705" s="173"/>
      <c r="AN1705" s="173"/>
      <c r="AO1705" s="173"/>
      <c r="AP1705" s="173"/>
      <c r="AQ1705" s="173"/>
      <c r="AR1705" s="173"/>
      <c r="AS1705" s="173"/>
      <c r="AT1705" s="153"/>
      <c r="AU1705" s="154"/>
      <c r="AV1705" s="153"/>
      <c r="AW1705" s="177"/>
      <c r="AX1705" s="178"/>
      <c r="AY1705" s="179"/>
      <c r="AZ1705" s="179"/>
      <c r="BA1705" s="180"/>
      <c r="BB1705" s="180"/>
      <c r="BC1705" s="155"/>
      <c r="BE1705" s="156">
        <v>953</v>
      </c>
      <c r="BF1705" s="181">
        <f t="shared" si="285"/>
        <v>6.0928000000001088</v>
      </c>
      <c r="BG1705" s="182">
        <f t="shared" si="286"/>
        <v>0.52895639451364151</v>
      </c>
      <c r="BH1705" s="183">
        <f t="shared" si="287"/>
        <v>7.4110808620175828E-4</v>
      </c>
      <c r="BI1705" s="184" t="str">
        <f t="shared" si="288"/>
        <v/>
      </c>
      <c r="BJ1705" s="184" t="str">
        <f t="shared" si="284"/>
        <v/>
      </c>
    </row>
    <row r="1706" spans="3:62" ht="20.100000000000001" customHeight="1" x14ac:dyDescent="0.25">
      <c r="C1706" s="12"/>
      <c r="E1706" s="141"/>
      <c r="F1706" s="141"/>
      <c r="P1706" s="156"/>
      <c r="R1706" s="174"/>
      <c r="S1706" s="174"/>
      <c r="W1706" s="175"/>
      <c r="X1706" s="173"/>
      <c r="AC1706" s="156">
        <v>977</v>
      </c>
      <c r="AD1706" s="150">
        <f t="shared" si="289"/>
        <v>-9.2000000000000082E-2</v>
      </c>
      <c r="AE1706" s="174">
        <f t="shared" si="290"/>
        <v>0.39725752412951848</v>
      </c>
      <c r="AF1706" s="174">
        <f t="shared" si="291"/>
        <v>0.46334901979645049</v>
      </c>
      <c r="AG1706" s="150" t="str">
        <f t="shared" si="296"/>
        <v/>
      </c>
      <c r="AH1706" s="150">
        <f t="shared" si="297"/>
        <v>0.39725752412951848</v>
      </c>
      <c r="AI1706" s="150" t="str">
        <f t="shared" si="292"/>
        <v/>
      </c>
      <c r="AJ1706" s="173">
        <f t="shared" si="293"/>
        <v>0</v>
      </c>
      <c r="AK1706" s="173" t="str">
        <f t="shared" si="294"/>
        <v/>
      </c>
      <c r="AL1706" s="173" t="str">
        <f t="shared" si="295"/>
        <v/>
      </c>
      <c r="AM1706" s="173"/>
      <c r="AN1706" s="173"/>
      <c r="AO1706" s="173"/>
      <c r="AP1706" s="173"/>
      <c r="AQ1706" s="173"/>
      <c r="AR1706" s="173"/>
      <c r="AS1706" s="173"/>
      <c r="AT1706" s="153"/>
      <c r="AU1706" s="154"/>
      <c r="AV1706" s="153"/>
      <c r="AW1706" s="177"/>
      <c r="AX1706" s="178"/>
      <c r="AY1706" s="179"/>
      <c r="AZ1706" s="179"/>
      <c r="BA1706" s="180"/>
      <c r="BB1706" s="180"/>
      <c r="BC1706" s="155"/>
      <c r="BE1706" s="156">
        <v>954</v>
      </c>
      <c r="BF1706" s="181">
        <f t="shared" si="285"/>
        <v>6.099200000000109</v>
      </c>
      <c r="BG1706" s="182">
        <f t="shared" si="286"/>
        <v>0.52821528642743976</v>
      </c>
      <c r="BH1706" s="183">
        <f t="shared" si="287"/>
        <v>7.4068080903078037E-4</v>
      </c>
      <c r="BI1706" s="184" t="str">
        <f t="shared" si="288"/>
        <v/>
      </c>
      <c r="BJ1706" s="184" t="str">
        <f t="shared" si="284"/>
        <v/>
      </c>
    </row>
    <row r="1707" spans="3:62" ht="20.100000000000001" customHeight="1" x14ac:dyDescent="0.25">
      <c r="C1707" s="12"/>
      <c r="E1707" s="141"/>
      <c r="F1707" s="141"/>
      <c r="P1707" s="156"/>
      <c r="R1707" s="174"/>
      <c r="S1707" s="174"/>
      <c r="W1707" s="175"/>
      <c r="X1707" s="173"/>
      <c r="AC1707" s="156">
        <v>978</v>
      </c>
      <c r="AD1707" s="150">
        <f t="shared" si="289"/>
        <v>-8.8000000000000078E-2</v>
      </c>
      <c r="AE1707" s="174">
        <f t="shared" si="290"/>
        <v>0.39740056258358203</v>
      </c>
      <c r="AF1707" s="174">
        <f t="shared" si="291"/>
        <v>0.46493833807180196</v>
      </c>
      <c r="AG1707" s="150" t="str">
        <f t="shared" si="296"/>
        <v/>
      </c>
      <c r="AH1707" s="150">
        <f t="shared" si="297"/>
        <v>0.39740056258358203</v>
      </c>
      <c r="AI1707" s="150" t="str">
        <f t="shared" si="292"/>
        <v/>
      </c>
      <c r="AJ1707" s="173">
        <f t="shared" si="293"/>
        <v>0</v>
      </c>
      <c r="AK1707" s="173" t="str">
        <f t="shared" si="294"/>
        <v/>
      </c>
      <c r="AL1707" s="173" t="str">
        <f t="shared" si="295"/>
        <v/>
      </c>
      <c r="AM1707" s="173"/>
      <c r="AN1707" s="173"/>
      <c r="AO1707" s="173"/>
      <c r="AP1707" s="173"/>
      <c r="AQ1707" s="173"/>
      <c r="AR1707" s="173"/>
      <c r="AS1707" s="173"/>
      <c r="AT1707" s="153"/>
      <c r="AU1707" s="154"/>
      <c r="AV1707" s="153"/>
      <c r="AW1707" s="177"/>
      <c r="AX1707" s="178"/>
      <c r="AY1707" s="179"/>
      <c r="AZ1707" s="179"/>
      <c r="BA1707" s="180"/>
      <c r="BB1707" s="180"/>
      <c r="BC1707" s="155"/>
      <c r="BE1707" s="156">
        <v>955</v>
      </c>
      <c r="BF1707" s="181">
        <f t="shared" si="285"/>
        <v>6.1056000000001092</v>
      </c>
      <c r="BG1707" s="182">
        <f t="shared" si="286"/>
        <v>0.52747460561840898</v>
      </c>
      <c r="BH1707" s="183">
        <f t="shared" si="287"/>
        <v>7.4025174266523219E-4</v>
      </c>
      <c r="BI1707" s="184" t="str">
        <f t="shared" si="288"/>
        <v/>
      </c>
      <c r="BJ1707" s="184" t="str">
        <f t="shared" si="284"/>
        <v/>
      </c>
    </row>
    <row r="1708" spans="3:62" ht="20.100000000000001" customHeight="1" x14ac:dyDescent="0.25">
      <c r="C1708" s="12"/>
      <c r="E1708" s="141"/>
      <c r="F1708" s="141"/>
      <c r="P1708" s="156"/>
      <c r="R1708" s="174"/>
      <c r="S1708" s="174"/>
      <c r="W1708" s="175"/>
      <c r="X1708" s="173"/>
      <c r="AC1708" s="156">
        <v>979</v>
      </c>
      <c r="AD1708" s="150">
        <f t="shared" si="289"/>
        <v>-8.4000000000000075E-2</v>
      </c>
      <c r="AE1708" s="174">
        <f t="shared" si="290"/>
        <v>0.39753729189320369</v>
      </c>
      <c r="AF1708" s="174">
        <f t="shared" si="291"/>
        <v>0.46652821588491317</v>
      </c>
      <c r="AG1708" s="150" t="str">
        <f t="shared" si="296"/>
        <v/>
      </c>
      <c r="AH1708" s="150">
        <f t="shared" si="297"/>
        <v>0.39753729189320369</v>
      </c>
      <c r="AI1708" s="150" t="str">
        <f t="shared" si="292"/>
        <v/>
      </c>
      <c r="AJ1708" s="173">
        <f t="shared" si="293"/>
        <v>0</v>
      </c>
      <c r="AK1708" s="173" t="str">
        <f t="shared" si="294"/>
        <v/>
      </c>
      <c r="AL1708" s="173" t="str">
        <f t="shared" si="295"/>
        <v/>
      </c>
      <c r="AM1708" s="173"/>
      <c r="AN1708" s="173"/>
      <c r="AO1708" s="173"/>
      <c r="AP1708" s="173"/>
      <c r="AQ1708" s="173"/>
      <c r="AR1708" s="173"/>
      <c r="AS1708" s="173"/>
      <c r="AT1708" s="153"/>
      <c r="AU1708" s="154"/>
      <c r="AV1708" s="153"/>
      <c r="AW1708" s="177"/>
      <c r="AX1708" s="178"/>
      <c r="AY1708" s="179"/>
      <c r="AZ1708" s="179"/>
      <c r="BA1708" s="180"/>
      <c r="BB1708" s="180"/>
      <c r="BC1708" s="155"/>
      <c r="BE1708" s="156">
        <v>956</v>
      </c>
      <c r="BF1708" s="181">
        <f t="shared" si="285"/>
        <v>6.1120000000001093</v>
      </c>
      <c r="BG1708" s="182">
        <f t="shared" si="286"/>
        <v>0.52673435387574374</v>
      </c>
      <c r="BH1708" s="183">
        <f t="shared" si="287"/>
        <v>7.3982089476010149E-4</v>
      </c>
      <c r="BI1708" s="184" t="str">
        <f t="shared" si="288"/>
        <v/>
      </c>
      <c r="BJ1708" s="184" t="str">
        <f t="shared" si="284"/>
        <v/>
      </c>
    </row>
    <row r="1709" spans="3:62" ht="20.100000000000001" customHeight="1" x14ac:dyDescent="0.25">
      <c r="C1709" s="12"/>
      <c r="E1709" s="141"/>
      <c r="F1709" s="141"/>
      <c r="P1709" s="156"/>
      <c r="R1709" s="174"/>
      <c r="S1709" s="174"/>
      <c r="W1709" s="175"/>
      <c r="X1709" s="173"/>
      <c r="AC1709" s="156">
        <v>980</v>
      </c>
      <c r="AD1709" s="150">
        <f t="shared" si="289"/>
        <v>-8.0000000000000071E-2</v>
      </c>
      <c r="AE1709" s="174">
        <f t="shared" si="290"/>
        <v>0.39766770551160885</v>
      </c>
      <c r="AF1709" s="174">
        <f t="shared" si="291"/>
        <v>0.46811862798601256</v>
      </c>
      <c r="AG1709" s="150" t="str">
        <f t="shared" si="296"/>
        <v/>
      </c>
      <c r="AH1709" s="150">
        <f t="shared" si="297"/>
        <v>0.39766770551160885</v>
      </c>
      <c r="AI1709" s="150" t="str">
        <f t="shared" si="292"/>
        <v/>
      </c>
      <c r="AJ1709" s="173">
        <f t="shared" si="293"/>
        <v>0</v>
      </c>
      <c r="AK1709" s="173" t="str">
        <f t="shared" si="294"/>
        <v/>
      </c>
      <c r="AL1709" s="173" t="str">
        <f t="shared" si="295"/>
        <v/>
      </c>
      <c r="AM1709" s="173"/>
      <c r="AN1709" s="173"/>
      <c r="AO1709" s="173"/>
      <c r="AP1709" s="173"/>
      <c r="AQ1709" s="173"/>
      <c r="AR1709" s="173"/>
      <c r="AS1709" s="173"/>
      <c r="AT1709" s="153"/>
      <c r="AU1709" s="154"/>
      <c r="AV1709" s="153"/>
      <c r="AW1709" s="177"/>
      <c r="AX1709" s="178"/>
      <c r="AY1709" s="179"/>
      <c r="AZ1709" s="179"/>
      <c r="BA1709" s="180"/>
      <c r="BB1709" s="180"/>
      <c r="BC1709" s="155"/>
      <c r="BE1709" s="156">
        <v>957</v>
      </c>
      <c r="BF1709" s="181">
        <f t="shared" si="285"/>
        <v>6.1184000000001095</v>
      </c>
      <c r="BG1709" s="182">
        <f t="shared" si="286"/>
        <v>0.52599453298098364</v>
      </c>
      <c r="BH1709" s="183">
        <f t="shared" si="287"/>
        <v>7.3938827296027299E-4</v>
      </c>
      <c r="BI1709" s="184" t="str">
        <f t="shared" si="288"/>
        <v/>
      </c>
      <c r="BJ1709" s="184" t="str">
        <f t="shared" si="284"/>
        <v/>
      </c>
    </row>
    <row r="1710" spans="3:62" ht="20.100000000000001" customHeight="1" x14ac:dyDescent="0.25">
      <c r="C1710" s="12"/>
      <c r="E1710" s="141"/>
      <c r="F1710" s="141"/>
      <c r="P1710" s="156"/>
      <c r="R1710" s="174"/>
      <c r="S1710" s="174"/>
      <c r="W1710" s="175"/>
      <c r="X1710" s="173"/>
      <c r="AC1710" s="156">
        <v>981</v>
      </c>
      <c r="AD1710" s="150">
        <f t="shared" si="289"/>
        <v>-7.6000000000000068E-2</v>
      </c>
      <c r="AE1710" s="174">
        <f t="shared" si="290"/>
        <v>0.39779179719302415</v>
      </c>
      <c r="AF1710" s="174">
        <f t="shared" si="291"/>
        <v>0.46970954909974333</v>
      </c>
      <c r="AG1710" s="150" t="str">
        <f t="shared" si="296"/>
        <v/>
      </c>
      <c r="AH1710" s="150">
        <f t="shared" si="297"/>
        <v>0.39779179719302415</v>
      </c>
      <c r="AI1710" s="150" t="str">
        <f t="shared" si="292"/>
        <v/>
      </c>
      <c r="AJ1710" s="173">
        <f t="shared" si="293"/>
        <v>0</v>
      </c>
      <c r="AK1710" s="173" t="str">
        <f t="shared" si="294"/>
        <v/>
      </c>
      <c r="AL1710" s="173" t="str">
        <f t="shared" si="295"/>
        <v/>
      </c>
      <c r="AM1710" s="173"/>
      <c r="AN1710" s="173"/>
      <c r="AO1710" s="173"/>
      <c r="AP1710" s="173"/>
      <c r="AQ1710" s="173"/>
      <c r="AR1710" s="173"/>
      <c r="AS1710" s="173"/>
      <c r="AT1710" s="153"/>
      <c r="AU1710" s="154"/>
      <c r="AV1710" s="153"/>
      <c r="AW1710" s="177"/>
      <c r="AX1710" s="178"/>
      <c r="AY1710" s="179"/>
      <c r="AZ1710" s="179"/>
      <c r="BA1710" s="180"/>
      <c r="BB1710" s="180"/>
      <c r="BC1710" s="155"/>
      <c r="BE1710" s="156">
        <v>958</v>
      </c>
      <c r="BF1710" s="181">
        <f t="shared" si="285"/>
        <v>6.1248000000001097</v>
      </c>
      <c r="BG1710" s="182">
        <f t="shared" si="286"/>
        <v>0.52525514470802337</v>
      </c>
      <c r="BH1710" s="183">
        <f t="shared" si="287"/>
        <v>7.3895388490241576E-4</v>
      </c>
      <c r="BI1710" s="184" t="str">
        <f t="shared" si="288"/>
        <v/>
      </c>
      <c r="BJ1710" s="184" t="str">
        <f t="shared" si="284"/>
        <v/>
      </c>
    </row>
    <row r="1711" spans="3:62" ht="20.100000000000001" customHeight="1" x14ac:dyDescent="0.25">
      <c r="C1711" s="12"/>
      <c r="E1711" s="141"/>
      <c r="F1711" s="141"/>
      <c r="P1711" s="156"/>
      <c r="R1711" s="174"/>
      <c r="S1711" s="174"/>
      <c r="W1711" s="175"/>
      <c r="X1711" s="173"/>
      <c r="AC1711" s="156">
        <v>982</v>
      </c>
      <c r="AD1711" s="150">
        <f t="shared" si="289"/>
        <v>-7.2000000000000064E-2</v>
      </c>
      <c r="AE1711" s="174">
        <f t="shared" si="290"/>
        <v>0.39790956099317593</v>
      </c>
      <c r="AF1711" s="174">
        <f t="shared" si="291"/>
        <v>0.47130095392636834</v>
      </c>
      <c r="AG1711" s="150" t="str">
        <f t="shared" si="296"/>
        <v/>
      </c>
      <c r="AH1711" s="150">
        <f t="shared" si="297"/>
        <v>0.39790956099317593</v>
      </c>
      <c r="AI1711" s="150" t="str">
        <f t="shared" si="292"/>
        <v/>
      </c>
      <c r="AJ1711" s="173">
        <f t="shared" si="293"/>
        <v>0</v>
      </c>
      <c r="AK1711" s="173" t="str">
        <f t="shared" si="294"/>
        <v/>
      </c>
      <c r="AL1711" s="173" t="str">
        <f t="shared" si="295"/>
        <v/>
      </c>
      <c r="AM1711" s="173"/>
      <c r="AN1711" s="173"/>
      <c r="AO1711" s="173"/>
      <c r="AP1711" s="173"/>
      <c r="AQ1711" s="173"/>
      <c r="AR1711" s="173"/>
      <c r="AS1711" s="173"/>
      <c r="AT1711" s="153"/>
      <c r="AU1711" s="154"/>
      <c r="AV1711" s="153"/>
      <c r="AW1711" s="177"/>
      <c r="AX1711" s="178"/>
      <c r="AY1711" s="179"/>
      <c r="AZ1711" s="179"/>
      <c r="BA1711" s="180"/>
      <c r="BB1711" s="180"/>
      <c r="BC1711" s="155"/>
      <c r="BE1711" s="156">
        <v>959</v>
      </c>
      <c r="BF1711" s="181">
        <f t="shared" si="285"/>
        <v>6.1312000000001099</v>
      </c>
      <c r="BG1711" s="182">
        <f t="shared" si="286"/>
        <v>0.52451619082312095</v>
      </c>
      <c r="BH1711" s="183">
        <f t="shared" si="287"/>
        <v>7.3851773820809985E-4</v>
      </c>
      <c r="BI1711" s="184" t="str">
        <f t="shared" si="288"/>
        <v/>
      </c>
      <c r="BJ1711" s="184" t="str">
        <f t="shared" si="284"/>
        <v/>
      </c>
    </row>
    <row r="1712" spans="3:62" ht="20.100000000000001" customHeight="1" x14ac:dyDescent="0.25">
      <c r="C1712" s="12"/>
      <c r="E1712" s="141"/>
      <c r="F1712" s="141"/>
      <c r="P1712" s="156"/>
      <c r="R1712" s="174"/>
      <c r="S1712" s="174"/>
      <c r="W1712" s="175"/>
      <c r="X1712" s="173"/>
      <c r="AC1712" s="156">
        <v>983</v>
      </c>
      <c r="AD1712" s="150">
        <f t="shared" si="289"/>
        <v>-6.800000000000006E-2</v>
      </c>
      <c r="AE1712" s="174">
        <f t="shared" si="290"/>
        <v>0.3980209912697647</v>
      </c>
      <c r="AF1712" s="174">
        <f t="shared" si="291"/>
        <v>0.47289281714297721</v>
      </c>
      <c r="AG1712" s="150" t="str">
        <f t="shared" si="296"/>
        <v/>
      </c>
      <c r="AH1712" s="150">
        <f t="shared" si="297"/>
        <v>0.3980209912697647</v>
      </c>
      <c r="AI1712" s="150" t="str">
        <f t="shared" si="292"/>
        <v/>
      </c>
      <c r="AJ1712" s="173">
        <f t="shared" si="293"/>
        <v>0</v>
      </c>
      <c r="AK1712" s="173" t="str">
        <f t="shared" si="294"/>
        <v/>
      </c>
      <c r="AL1712" s="173" t="str">
        <f t="shared" si="295"/>
        <v/>
      </c>
      <c r="AM1712" s="173"/>
      <c r="AN1712" s="173"/>
      <c r="AO1712" s="173"/>
      <c r="AP1712" s="173"/>
      <c r="AQ1712" s="173"/>
      <c r="AR1712" s="173"/>
      <c r="AS1712" s="173"/>
      <c r="AT1712" s="153"/>
      <c r="AU1712" s="154"/>
      <c r="AV1712" s="153"/>
      <c r="AW1712" s="177"/>
      <c r="AX1712" s="178"/>
      <c r="AY1712" s="179"/>
      <c r="AZ1712" s="179"/>
      <c r="BA1712" s="180"/>
      <c r="BB1712" s="180"/>
      <c r="BC1712" s="155"/>
      <c r="BE1712" s="156">
        <v>960</v>
      </c>
      <c r="BF1712" s="181">
        <f t="shared" si="285"/>
        <v>6.1376000000001101</v>
      </c>
      <c r="BG1712" s="182">
        <f t="shared" si="286"/>
        <v>0.52377767308491285</v>
      </c>
      <c r="BH1712" s="183">
        <f t="shared" si="287"/>
        <v>7.3807984049256703E-4</v>
      </c>
      <c r="BI1712" s="184" t="str">
        <f t="shared" si="288"/>
        <v/>
      </c>
      <c r="BJ1712" s="184" t="str">
        <f t="shared" si="284"/>
        <v/>
      </c>
    </row>
    <row r="1713" spans="3:62" ht="20.100000000000001" customHeight="1" x14ac:dyDescent="0.25">
      <c r="C1713" s="12"/>
      <c r="E1713" s="141"/>
      <c r="F1713" s="141"/>
      <c r="P1713" s="156"/>
      <c r="R1713" s="174"/>
      <c r="S1713" s="174"/>
      <c r="W1713" s="175"/>
      <c r="X1713" s="173"/>
      <c r="AC1713" s="156">
        <v>984</v>
      </c>
      <c r="AD1713" s="150">
        <f t="shared" si="289"/>
        <v>-6.4000000000000057E-2</v>
      </c>
      <c r="AE1713" s="174">
        <f t="shared" si="290"/>
        <v>0.3981260826829161</v>
      </c>
      <c r="AF1713" s="174">
        <f t="shared" si="291"/>
        <v>0.47448511340469507</v>
      </c>
      <c r="AG1713" s="150" t="str">
        <f t="shared" si="296"/>
        <v/>
      </c>
      <c r="AH1713" s="150">
        <f t="shared" si="297"/>
        <v>0.3981260826829161</v>
      </c>
      <c r="AI1713" s="150" t="str">
        <f t="shared" si="292"/>
        <v/>
      </c>
      <c r="AJ1713" s="173">
        <f t="shared" si="293"/>
        <v>0</v>
      </c>
      <c r="AK1713" s="173" t="str">
        <f t="shared" si="294"/>
        <v/>
      </c>
      <c r="AL1713" s="173" t="str">
        <f t="shared" si="295"/>
        <v/>
      </c>
      <c r="AM1713" s="173"/>
      <c r="AN1713" s="173"/>
      <c r="AO1713" s="173"/>
      <c r="AP1713" s="173"/>
      <c r="AQ1713" s="173"/>
      <c r="AR1713" s="173"/>
      <c r="AS1713" s="173"/>
      <c r="AT1713" s="153"/>
      <c r="AU1713" s="154"/>
      <c r="AV1713" s="153"/>
      <c r="AW1713" s="177"/>
      <c r="AX1713" s="178"/>
      <c r="AY1713" s="179"/>
      <c r="AZ1713" s="179"/>
      <c r="BA1713" s="180"/>
      <c r="BB1713" s="180"/>
      <c r="BC1713" s="155"/>
      <c r="BE1713" s="156">
        <v>961</v>
      </c>
      <c r="BF1713" s="181">
        <f t="shared" si="285"/>
        <v>6.1440000000001103</v>
      </c>
      <c r="BG1713" s="182">
        <f t="shared" si="286"/>
        <v>0.52303959324442029</v>
      </c>
      <c r="BH1713" s="183">
        <f t="shared" si="287"/>
        <v>7.376401993572923E-4</v>
      </c>
      <c r="BI1713" s="184" t="str">
        <f t="shared" si="288"/>
        <v/>
      </c>
      <c r="BJ1713" s="184" t="str">
        <f t="shared" ref="BJ1713:BJ1776" si="298">IF($BG1713&lt;(1-$BC$765),$BH1713,"")</f>
        <v/>
      </c>
    </row>
    <row r="1714" spans="3:62" ht="20.100000000000001" customHeight="1" x14ac:dyDescent="0.25">
      <c r="C1714" s="12"/>
      <c r="E1714" s="141"/>
      <c r="F1714" s="141"/>
      <c r="P1714" s="156"/>
      <c r="R1714" s="174"/>
      <c r="S1714" s="174"/>
      <c r="W1714" s="175"/>
      <c r="X1714" s="173"/>
      <c r="AC1714" s="156">
        <v>985</v>
      </c>
      <c r="AD1714" s="150">
        <f t="shared" si="289"/>
        <v>-6.0000000000000053E-2</v>
      </c>
      <c r="AE1714" s="174">
        <f t="shared" si="290"/>
        <v>0.39822483019560695</v>
      </c>
      <c r="AF1714" s="174">
        <f t="shared" si="291"/>
        <v>0.47607781734589311</v>
      </c>
      <c r="AG1714" s="150" t="str">
        <f t="shared" si="296"/>
        <v/>
      </c>
      <c r="AH1714" s="150">
        <f t="shared" si="297"/>
        <v>0.39822483019560695</v>
      </c>
      <c r="AI1714" s="150" t="str">
        <f t="shared" si="292"/>
        <v/>
      </c>
      <c r="AJ1714" s="173">
        <f t="shared" si="293"/>
        <v>0</v>
      </c>
      <c r="AK1714" s="173" t="str">
        <f t="shared" si="294"/>
        <v/>
      </c>
      <c r="AL1714" s="173" t="str">
        <f t="shared" si="295"/>
        <v/>
      </c>
      <c r="AM1714" s="173"/>
      <c r="AN1714" s="173"/>
      <c r="AO1714" s="173"/>
      <c r="AP1714" s="173"/>
      <c r="AQ1714" s="173"/>
      <c r="AR1714" s="173"/>
      <c r="AS1714" s="173"/>
      <c r="AT1714" s="153"/>
      <c r="AU1714" s="154"/>
      <c r="AV1714" s="153"/>
      <c r="AW1714" s="177"/>
      <c r="AX1714" s="178"/>
      <c r="AY1714" s="179"/>
      <c r="AZ1714" s="179"/>
      <c r="BA1714" s="180"/>
      <c r="BB1714" s="180"/>
      <c r="BC1714" s="155"/>
      <c r="BE1714" s="156">
        <v>962</v>
      </c>
      <c r="BF1714" s="181">
        <f t="shared" ref="BF1714:BF1777" si="299">BF1713+$BI$750</f>
        <v>6.1504000000001104</v>
      </c>
      <c r="BG1714" s="182">
        <f t="shared" ref="BG1714:BG1777" si="300">_xlfn.CHISQ.DIST.RT(BF1714,7)</f>
        <v>0.52230195304506299</v>
      </c>
      <c r="BH1714" s="183">
        <f t="shared" ref="BH1714:BH1777" si="301">BG1714-BG1715</f>
        <v>7.3719882239420276E-4</v>
      </c>
      <c r="BI1714" s="184" t="str">
        <f t="shared" ref="BI1714:BI1777" si="302">IF(BG1714&lt;(1-$BC$757),BH1714,"")</f>
        <v/>
      </c>
      <c r="BJ1714" s="184" t="str">
        <f t="shared" si="298"/>
        <v/>
      </c>
    </row>
    <row r="1715" spans="3:62" ht="20.100000000000001" customHeight="1" x14ac:dyDescent="0.25">
      <c r="C1715" s="12"/>
      <c r="E1715" s="141"/>
      <c r="F1715" s="141"/>
      <c r="P1715" s="156"/>
      <c r="R1715" s="174"/>
      <c r="S1715" s="174"/>
      <c r="W1715" s="175"/>
      <c r="X1715" s="173"/>
      <c r="AC1715" s="156">
        <v>986</v>
      </c>
      <c r="AD1715" s="150">
        <f t="shared" si="289"/>
        <v>-5.600000000000005E-2</v>
      </c>
      <c r="AE1715" s="174">
        <f t="shared" si="290"/>
        <v>0.39831722907406775</v>
      </c>
      <c r="AF1715" s="174">
        <f t="shared" si="291"/>
        <v>0.4776709035814008</v>
      </c>
      <c r="AG1715" s="150" t="str">
        <f t="shared" si="296"/>
        <v/>
      </c>
      <c r="AH1715" s="150">
        <f t="shared" si="297"/>
        <v>0.39831722907406775</v>
      </c>
      <c r="AI1715" s="150" t="str">
        <f t="shared" si="292"/>
        <v/>
      </c>
      <c r="AJ1715" s="173">
        <f t="shared" si="293"/>
        <v>0</v>
      </c>
      <c r="AK1715" s="173" t="str">
        <f t="shared" si="294"/>
        <v/>
      </c>
      <c r="AL1715" s="173" t="str">
        <f t="shared" si="295"/>
        <v/>
      </c>
      <c r="AM1715" s="173"/>
      <c r="AN1715" s="173"/>
      <c r="AO1715" s="173"/>
      <c r="AP1715" s="173"/>
      <c r="AQ1715" s="173"/>
      <c r="AR1715" s="173"/>
      <c r="AS1715" s="173"/>
      <c r="AT1715" s="153"/>
      <c r="AU1715" s="154"/>
      <c r="AV1715" s="153"/>
      <c r="AW1715" s="177"/>
      <c r="AX1715" s="178"/>
      <c r="AY1715" s="179"/>
      <c r="AZ1715" s="179"/>
      <c r="BA1715" s="180"/>
      <c r="BB1715" s="180"/>
      <c r="BC1715" s="155"/>
      <c r="BE1715" s="156">
        <v>963</v>
      </c>
      <c r="BF1715" s="181">
        <f t="shared" si="299"/>
        <v>6.1568000000001106</v>
      </c>
      <c r="BG1715" s="182">
        <f t="shared" si="300"/>
        <v>0.52156475422266879</v>
      </c>
      <c r="BH1715" s="183">
        <f t="shared" si="301"/>
        <v>7.367557171839012E-4</v>
      </c>
      <c r="BI1715" s="184" t="str">
        <f t="shared" si="302"/>
        <v/>
      </c>
      <c r="BJ1715" s="184" t="str">
        <f t="shared" si="298"/>
        <v/>
      </c>
    </row>
    <row r="1716" spans="3:62" ht="20.100000000000001" customHeight="1" x14ac:dyDescent="0.25">
      <c r="C1716" s="12"/>
      <c r="E1716" s="141"/>
      <c r="F1716" s="141"/>
      <c r="P1716" s="156"/>
      <c r="R1716" s="174"/>
      <c r="S1716" s="174"/>
      <c r="W1716" s="175"/>
      <c r="X1716" s="173"/>
      <c r="AC1716" s="156">
        <v>987</v>
      </c>
      <c r="AD1716" s="150">
        <f t="shared" si="289"/>
        <v>-5.2000000000000046E-2</v>
      </c>
      <c r="AE1716" s="174">
        <f t="shared" si="290"/>
        <v>0.39840327488816113</v>
      </c>
      <c r="AF1716" s="174">
        <f t="shared" si="291"/>
        <v>0.47926434670771967</v>
      </c>
      <c r="AG1716" s="150" t="str">
        <f t="shared" si="296"/>
        <v/>
      </c>
      <c r="AH1716" s="150">
        <f t="shared" si="297"/>
        <v>0.39840327488816113</v>
      </c>
      <c r="AI1716" s="150" t="str">
        <f t="shared" si="292"/>
        <v/>
      </c>
      <c r="AJ1716" s="173">
        <f t="shared" si="293"/>
        <v>0</v>
      </c>
      <c r="AK1716" s="173" t="str">
        <f t="shared" si="294"/>
        <v/>
      </c>
      <c r="AL1716" s="173" t="str">
        <f t="shared" si="295"/>
        <v/>
      </c>
      <c r="AM1716" s="173"/>
      <c r="AN1716" s="173"/>
      <c r="AO1716" s="173"/>
      <c r="AP1716" s="173"/>
      <c r="AQ1716" s="173"/>
      <c r="AR1716" s="173"/>
      <c r="AS1716" s="173"/>
      <c r="AT1716" s="153"/>
      <c r="AU1716" s="154"/>
      <c r="AV1716" s="153"/>
      <c r="AW1716" s="177"/>
      <c r="AX1716" s="178"/>
      <c r="AY1716" s="179"/>
      <c r="AZ1716" s="179"/>
      <c r="BA1716" s="180"/>
      <c r="BB1716" s="180"/>
      <c r="BC1716" s="155"/>
      <c r="BE1716" s="156">
        <v>964</v>
      </c>
      <c r="BF1716" s="181">
        <f t="shared" si="299"/>
        <v>6.1632000000001108</v>
      </c>
      <c r="BG1716" s="182">
        <f t="shared" si="300"/>
        <v>0.52082799850548489</v>
      </c>
      <c r="BH1716" s="183">
        <f t="shared" si="301"/>
        <v>7.3631089129633231E-4</v>
      </c>
      <c r="BI1716" s="184" t="str">
        <f t="shared" si="302"/>
        <v/>
      </c>
      <c r="BJ1716" s="184" t="str">
        <f t="shared" si="298"/>
        <v/>
      </c>
    </row>
    <row r="1717" spans="3:62" ht="20.100000000000001" customHeight="1" x14ac:dyDescent="0.25">
      <c r="C1717" s="12"/>
      <c r="E1717" s="141"/>
      <c r="F1717" s="141"/>
      <c r="P1717" s="156"/>
      <c r="R1717" s="174"/>
      <c r="S1717" s="174"/>
      <c r="W1717" s="175"/>
      <c r="X1717" s="173"/>
      <c r="AC1717" s="156">
        <v>988</v>
      </c>
      <c r="AD1717" s="150">
        <f t="shared" si="289"/>
        <v>-4.8000000000000043E-2</v>
      </c>
      <c r="AE1717" s="174">
        <f t="shared" si="290"/>
        <v>0.39848296351173551</v>
      </c>
      <c r="AF1717" s="174">
        <f t="shared" si="291"/>
        <v>0.48085812130423855</v>
      </c>
      <c r="AG1717" s="150" t="str">
        <f t="shared" si="296"/>
        <v/>
      </c>
      <c r="AH1717" s="150">
        <f t="shared" si="297"/>
        <v>0.39848296351173551</v>
      </c>
      <c r="AI1717" s="150" t="str">
        <f t="shared" si="292"/>
        <v/>
      </c>
      <c r="AJ1717" s="173">
        <f t="shared" si="293"/>
        <v>0</v>
      </c>
      <c r="AK1717" s="173" t="str">
        <f t="shared" si="294"/>
        <v/>
      </c>
      <c r="AL1717" s="173" t="str">
        <f t="shared" si="295"/>
        <v/>
      </c>
      <c r="AM1717" s="173"/>
      <c r="AN1717" s="173"/>
      <c r="AO1717" s="173"/>
      <c r="AP1717" s="173"/>
      <c r="AQ1717" s="173"/>
      <c r="AR1717" s="173"/>
      <c r="AS1717" s="173"/>
      <c r="AT1717" s="153"/>
      <c r="AU1717" s="154"/>
      <c r="AV1717" s="153"/>
      <c r="AW1717" s="177"/>
      <c r="AX1717" s="178"/>
      <c r="AY1717" s="179"/>
      <c r="AZ1717" s="179"/>
      <c r="BA1717" s="180"/>
      <c r="BB1717" s="180"/>
      <c r="BC1717" s="155"/>
      <c r="BE1717" s="156">
        <v>965</v>
      </c>
      <c r="BF1717" s="181">
        <f t="shared" si="299"/>
        <v>6.169600000000111</v>
      </c>
      <c r="BG1717" s="182">
        <f t="shared" si="300"/>
        <v>0.52009168761418856</v>
      </c>
      <c r="BH1717" s="183">
        <f t="shared" si="301"/>
        <v>7.3586435229078262E-4</v>
      </c>
      <c r="BI1717" s="184" t="str">
        <f t="shared" si="302"/>
        <v/>
      </c>
      <c r="BJ1717" s="184" t="str">
        <f t="shared" si="298"/>
        <v/>
      </c>
    </row>
    <row r="1718" spans="3:62" ht="20.100000000000001" customHeight="1" x14ac:dyDescent="0.25">
      <c r="C1718" s="12"/>
      <c r="E1718" s="141"/>
      <c r="F1718" s="141"/>
      <c r="P1718" s="156"/>
      <c r="R1718" s="174"/>
      <c r="S1718" s="174"/>
      <c r="W1718" s="175"/>
      <c r="X1718" s="173"/>
      <c r="AC1718" s="156">
        <v>989</v>
      </c>
      <c r="AD1718" s="150">
        <f t="shared" si="289"/>
        <v>-4.4000000000000039E-2</v>
      </c>
      <c r="AE1718" s="174">
        <f t="shared" si="290"/>
        <v>0.39855629112295499</v>
      </c>
      <c r="AF1718" s="174">
        <f t="shared" si="291"/>
        <v>0.48245220193445021</v>
      </c>
      <c r="AG1718" s="150" t="str">
        <f t="shared" si="296"/>
        <v/>
      </c>
      <c r="AH1718" s="150">
        <f t="shared" si="297"/>
        <v>0.39855629112295499</v>
      </c>
      <c r="AI1718" s="150" t="str">
        <f t="shared" si="292"/>
        <v/>
      </c>
      <c r="AJ1718" s="173">
        <f t="shared" si="293"/>
        <v>0</v>
      </c>
      <c r="AK1718" s="173" t="str">
        <f t="shared" si="294"/>
        <v/>
      </c>
      <c r="AL1718" s="173" t="str">
        <f t="shared" si="295"/>
        <v/>
      </c>
      <c r="AM1718" s="173"/>
      <c r="AN1718" s="173"/>
      <c r="AO1718" s="173"/>
      <c r="AP1718" s="173"/>
      <c r="AQ1718" s="173"/>
      <c r="AR1718" s="173"/>
      <c r="AS1718" s="173"/>
      <c r="AT1718" s="153"/>
      <c r="AU1718" s="154"/>
      <c r="AV1718" s="153"/>
      <c r="AW1718" s="177"/>
      <c r="AX1718" s="178"/>
      <c r="AY1718" s="179"/>
      <c r="AZ1718" s="179"/>
      <c r="BA1718" s="180"/>
      <c r="BB1718" s="180"/>
      <c r="BC1718" s="155"/>
      <c r="BE1718" s="156">
        <v>966</v>
      </c>
      <c r="BF1718" s="181">
        <f t="shared" si="299"/>
        <v>6.1760000000001112</v>
      </c>
      <c r="BG1718" s="182">
        <f t="shared" si="300"/>
        <v>0.51935582326189778</v>
      </c>
      <c r="BH1718" s="183">
        <f t="shared" si="301"/>
        <v>7.3541610771454824E-4</v>
      </c>
      <c r="BI1718" s="184" t="str">
        <f t="shared" si="302"/>
        <v/>
      </c>
      <c r="BJ1718" s="184" t="str">
        <f t="shared" si="298"/>
        <v/>
      </c>
    </row>
    <row r="1719" spans="3:62" ht="20.100000000000001" customHeight="1" x14ac:dyDescent="0.25">
      <c r="C1719" s="12"/>
      <c r="E1719" s="141"/>
      <c r="F1719" s="141"/>
      <c r="P1719" s="156"/>
      <c r="R1719" s="174"/>
      <c r="S1719" s="174"/>
      <c r="W1719" s="175"/>
      <c r="X1719" s="173"/>
      <c r="AC1719" s="156">
        <v>990</v>
      </c>
      <c r="AD1719" s="150">
        <f t="shared" si="289"/>
        <v>-4.0000000000000036E-2</v>
      </c>
      <c r="AE1719" s="174">
        <f t="shared" si="290"/>
        <v>0.39862325420460504</v>
      </c>
      <c r="AF1719" s="174">
        <f t="shared" si="291"/>
        <v>0.48404656314716921</v>
      </c>
      <c r="AG1719" s="150" t="str">
        <f t="shared" si="296"/>
        <v/>
      </c>
      <c r="AH1719" s="150">
        <f t="shared" si="297"/>
        <v>0.39862325420460504</v>
      </c>
      <c r="AI1719" s="150" t="str">
        <f t="shared" si="292"/>
        <v/>
      </c>
      <c r="AJ1719" s="173">
        <f t="shared" si="293"/>
        <v>0</v>
      </c>
      <c r="AK1719" s="173" t="str">
        <f t="shared" si="294"/>
        <v/>
      </c>
      <c r="AL1719" s="173" t="str">
        <f t="shared" si="295"/>
        <v/>
      </c>
      <c r="AM1719" s="173"/>
      <c r="AN1719" s="173"/>
      <c r="AO1719" s="173"/>
      <c r="AP1719" s="173"/>
      <c r="AQ1719" s="173"/>
      <c r="AR1719" s="173"/>
      <c r="AS1719" s="173"/>
      <c r="AT1719" s="153"/>
      <c r="AU1719" s="154"/>
      <c r="AV1719" s="153"/>
      <c r="AW1719" s="177"/>
      <c r="AX1719" s="178"/>
      <c r="AY1719" s="179"/>
      <c r="AZ1719" s="179"/>
      <c r="BA1719" s="180"/>
      <c r="BB1719" s="180"/>
      <c r="BC1719" s="155"/>
      <c r="BE1719" s="156">
        <v>967</v>
      </c>
      <c r="BF1719" s="181">
        <f t="shared" si="299"/>
        <v>6.1824000000001114</v>
      </c>
      <c r="BG1719" s="182">
        <f t="shared" si="300"/>
        <v>0.51862040715418323</v>
      </c>
      <c r="BH1719" s="183">
        <f t="shared" si="301"/>
        <v>7.3496616510515533E-4</v>
      </c>
      <c r="BI1719" s="184" t="str">
        <f t="shared" si="302"/>
        <v/>
      </c>
      <c r="BJ1719" s="184" t="str">
        <f t="shared" si="298"/>
        <v/>
      </c>
    </row>
    <row r="1720" spans="3:62" ht="20.100000000000001" customHeight="1" x14ac:dyDescent="0.25">
      <c r="C1720" s="12"/>
      <c r="E1720" s="141"/>
      <c r="F1720" s="141"/>
      <c r="P1720" s="156"/>
      <c r="R1720" s="174"/>
      <c r="S1720" s="174"/>
      <c r="W1720" s="175"/>
      <c r="X1720" s="173"/>
      <c r="AC1720" s="156">
        <v>991</v>
      </c>
      <c r="AD1720" s="150">
        <f t="shared" si="289"/>
        <v>-3.6000000000000032E-2</v>
      </c>
      <c r="AE1720" s="174">
        <f t="shared" si="290"/>
        <v>0.3986838495443733</v>
      </c>
      <c r="AF1720" s="174">
        <f t="shared" si="291"/>
        <v>0.48564117947775098</v>
      </c>
      <c r="AG1720" s="150" t="str">
        <f t="shared" si="296"/>
        <v/>
      </c>
      <c r="AH1720" s="150">
        <f t="shared" si="297"/>
        <v>0.3986838495443733</v>
      </c>
      <c r="AI1720" s="150" t="str">
        <f t="shared" si="292"/>
        <v/>
      </c>
      <c r="AJ1720" s="173">
        <f t="shared" si="293"/>
        <v>0</v>
      </c>
      <c r="AK1720" s="173" t="str">
        <f t="shared" si="294"/>
        <v/>
      </c>
      <c r="AL1720" s="173" t="str">
        <f t="shared" si="295"/>
        <v/>
      </c>
      <c r="AM1720" s="173"/>
      <c r="AN1720" s="173"/>
      <c r="AO1720" s="173"/>
      <c r="AP1720" s="173"/>
      <c r="AQ1720" s="173"/>
      <c r="AR1720" s="173"/>
      <c r="AS1720" s="173"/>
      <c r="AT1720" s="153"/>
      <c r="AU1720" s="154"/>
      <c r="AV1720" s="153"/>
      <c r="AW1720" s="177"/>
      <c r="AX1720" s="178"/>
      <c r="AY1720" s="179"/>
      <c r="AZ1720" s="179"/>
      <c r="BA1720" s="180"/>
      <c r="BB1720" s="180"/>
      <c r="BC1720" s="155"/>
      <c r="BE1720" s="156">
        <v>968</v>
      </c>
      <c r="BF1720" s="181">
        <f t="shared" si="299"/>
        <v>6.1888000000001115</v>
      </c>
      <c r="BG1720" s="182">
        <f t="shared" si="300"/>
        <v>0.51788544098907807</v>
      </c>
      <c r="BH1720" s="183">
        <f t="shared" si="301"/>
        <v>7.345145319873625E-4</v>
      </c>
      <c r="BI1720" s="184" t="str">
        <f t="shared" si="302"/>
        <v/>
      </c>
      <c r="BJ1720" s="184" t="str">
        <f t="shared" si="298"/>
        <v/>
      </c>
    </row>
    <row r="1721" spans="3:62" ht="20.100000000000001" customHeight="1" x14ac:dyDescent="0.25">
      <c r="C1721" s="12"/>
      <c r="E1721" s="141"/>
      <c r="F1721" s="141"/>
      <c r="P1721" s="156"/>
      <c r="R1721" s="174"/>
      <c r="S1721" s="174"/>
      <c r="W1721" s="175"/>
      <c r="X1721" s="173"/>
      <c r="AC1721" s="156">
        <v>992</v>
      </c>
      <c r="AD1721" s="150">
        <f t="shared" si="289"/>
        <v>-3.2000000000000028E-2</v>
      </c>
      <c r="AE1721" s="174">
        <f t="shared" si="290"/>
        <v>0.39873807423510665</v>
      </c>
      <c r="AF1721" s="174">
        <f t="shared" si="291"/>
        <v>0.48723602544931194</v>
      </c>
      <c r="AG1721" s="150" t="str">
        <f t="shared" si="296"/>
        <v/>
      </c>
      <c r="AH1721" s="150">
        <f t="shared" si="297"/>
        <v>0.39873807423510665</v>
      </c>
      <c r="AI1721" s="150" t="str">
        <f t="shared" si="292"/>
        <v/>
      </c>
      <c r="AJ1721" s="173">
        <f t="shared" si="293"/>
        <v>0</v>
      </c>
      <c r="AK1721" s="173" t="str">
        <f t="shared" si="294"/>
        <v/>
      </c>
      <c r="AL1721" s="173" t="str">
        <f t="shared" si="295"/>
        <v/>
      </c>
      <c r="AM1721" s="173"/>
      <c r="AN1721" s="173"/>
      <c r="AO1721" s="173"/>
      <c r="AP1721" s="173"/>
      <c r="AQ1721" s="173"/>
      <c r="AR1721" s="173"/>
      <c r="AS1721" s="173"/>
      <c r="AT1721" s="153"/>
      <c r="AU1721" s="154"/>
      <c r="AV1721" s="153"/>
      <c r="AW1721" s="177"/>
      <c r="AX1721" s="178"/>
      <c r="AY1721" s="179"/>
      <c r="AZ1721" s="179"/>
      <c r="BA1721" s="180"/>
      <c r="BB1721" s="180"/>
      <c r="BC1721" s="155"/>
      <c r="BE1721" s="156">
        <v>969</v>
      </c>
      <c r="BF1721" s="181">
        <f t="shared" si="299"/>
        <v>6.1952000000001117</v>
      </c>
      <c r="BG1721" s="182">
        <f t="shared" si="300"/>
        <v>0.51715092645709071</v>
      </c>
      <c r="BH1721" s="183">
        <f t="shared" si="301"/>
        <v>7.3406121587671347E-4</v>
      </c>
      <c r="BI1721" s="184" t="str">
        <f t="shared" si="302"/>
        <v/>
      </c>
      <c r="BJ1721" s="184" t="str">
        <f t="shared" si="298"/>
        <v/>
      </c>
    </row>
    <row r="1722" spans="3:62" ht="20.100000000000001" customHeight="1" x14ac:dyDescent="0.25">
      <c r="C1722" s="12"/>
      <c r="E1722" s="141"/>
      <c r="F1722" s="141"/>
      <c r="P1722" s="156"/>
      <c r="R1722" s="174"/>
      <c r="S1722" s="174"/>
      <c r="W1722" s="175"/>
      <c r="X1722" s="173"/>
      <c r="AC1722" s="156">
        <v>993</v>
      </c>
      <c r="AD1722" s="150">
        <f t="shared" si="289"/>
        <v>-2.8000000000000025E-2</v>
      </c>
      <c r="AE1722" s="174">
        <f t="shared" si="290"/>
        <v>0.3987859256750439</v>
      </c>
      <c r="AF1722" s="174">
        <f t="shared" si="291"/>
        <v>0.48883107557395056</v>
      </c>
      <c r="AG1722" s="150" t="str">
        <f t="shared" si="296"/>
        <v/>
      </c>
      <c r="AH1722" s="150">
        <f t="shared" si="297"/>
        <v>0.3987859256750439</v>
      </c>
      <c r="AI1722" s="150" t="str">
        <f t="shared" si="292"/>
        <v/>
      </c>
      <c r="AJ1722" s="173">
        <f t="shared" si="293"/>
        <v>0</v>
      </c>
      <c r="AK1722" s="173" t="str">
        <f t="shared" si="294"/>
        <v/>
      </c>
      <c r="AL1722" s="173" t="str">
        <f t="shared" si="295"/>
        <v/>
      </c>
      <c r="AM1722" s="173"/>
      <c r="AN1722" s="173"/>
      <c r="AO1722" s="173"/>
      <c r="AP1722" s="173"/>
      <c r="AQ1722" s="173"/>
      <c r="AR1722" s="173"/>
      <c r="AS1722" s="173"/>
      <c r="AT1722" s="153"/>
      <c r="AU1722" s="154"/>
      <c r="AV1722" s="153"/>
      <c r="AW1722" s="177"/>
      <c r="AX1722" s="178"/>
      <c r="AY1722" s="179"/>
      <c r="AZ1722" s="179"/>
      <c r="BA1722" s="180"/>
      <c r="BB1722" s="180"/>
      <c r="BC1722" s="155"/>
      <c r="BE1722" s="156">
        <v>970</v>
      </c>
      <c r="BF1722" s="181">
        <f t="shared" si="299"/>
        <v>6.2016000000001119</v>
      </c>
      <c r="BG1722" s="182">
        <f t="shared" si="300"/>
        <v>0.516416865241214</v>
      </c>
      <c r="BH1722" s="183">
        <f t="shared" si="301"/>
        <v>7.3360622427509625E-4</v>
      </c>
      <c r="BI1722" s="184" t="str">
        <f t="shared" si="302"/>
        <v/>
      </c>
      <c r="BJ1722" s="184" t="str">
        <f t="shared" si="298"/>
        <v/>
      </c>
    </row>
    <row r="1723" spans="3:62" ht="20.100000000000001" customHeight="1" x14ac:dyDescent="0.25">
      <c r="C1723" s="12"/>
      <c r="E1723" s="141"/>
      <c r="F1723" s="141"/>
      <c r="P1723" s="156"/>
      <c r="R1723" s="174"/>
      <c r="S1723" s="174"/>
      <c r="W1723" s="175"/>
      <c r="X1723" s="173"/>
      <c r="AC1723" s="156">
        <v>994</v>
      </c>
      <c r="AD1723" s="150">
        <f t="shared" si="289"/>
        <v>-2.4000000000000021E-2</v>
      </c>
      <c r="AE1723" s="174">
        <f t="shared" si="290"/>
        <v>0.39882740156802315</v>
      </c>
      <c r="AF1723" s="174">
        <f t="shared" si="291"/>
        <v>0.49042630435396939</v>
      </c>
      <c r="AG1723" s="150" t="str">
        <f t="shared" si="296"/>
        <v/>
      </c>
      <c r="AH1723" s="150">
        <f t="shared" si="297"/>
        <v>0.39882740156802315</v>
      </c>
      <c r="AI1723" s="150" t="str">
        <f t="shared" si="292"/>
        <v/>
      </c>
      <c r="AJ1723" s="173">
        <f t="shared" si="293"/>
        <v>0</v>
      </c>
      <c r="AK1723" s="173" t="str">
        <f t="shared" si="294"/>
        <v/>
      </c>
      <c r="AL1723" s="173" t="str">
        <f t="shared" si="295"/>
        <v/>
      </c>
      <c r="AM1723" s="173"/>
      <c r="AN1723" s="173"/>
      <c r="AO1723" s="173"/>
      <c r="AP1723" s="173"/>
      <c r="AQ1723" s="173"/>
      <c r="AR1723" s="173"/>
      <c r="AS1723" s="173"/>
      <c r="AT1723" s="153"/>
      <c r="AU1723" s="154"/>
      <c r="AV1723" s="153"/>
      <c r="AW1723" s="177"/>
      <c r="AX1723" s="178"/>
      <c r="AY1723" s="179"/>
      <c r="AZ1723" s="179"/>
      <c r="BA1723" s="180"/>
      <c r="BB1723" s="180"/>
      <c r="BC1723" s="155"/>
      <c r="BE1723" s="156">
        <v>971</v>
      </c>
      <c r="BF1723" s="181">
        <f t="shared" si="299"/>
        <v>6.2080000000001121</v>
      </c>
      <c r="BG1723" s="182">
        <f t="shared" si="300"/>
        <v>0.5156832590169389</v>
      </c>
      <c r="BH1723" s="183">
        <f t="shared" si="301"/>
        <v>7.3314956467607217E-4</v>
      </c>
      <c r="BI1723" s="184" t="str">
        <f t="shared" si="302"/>
        <v/>
      </c>
      <c r="BJ1723" s="184" t="str">
        <f t="shared" si="298"/>
        <v/>
      </c>
    </row>
    <row r="1724" spans="3:62" ht="20.100000000000001" customHeight="1" x14ac:dyDescent="0.25">
      <c r="C1724" s="12"/>
      <c r="E1724" s="141"/>
      <c r="F1724" s="141"/>
      <c r="P1724" s="156"/>
      <c r="R1724" s="174"/>
      <c r="S1724" s="174"/>
      <c r="W1724" s="175"/>
      <c r="X1724" s="173"/>
      <c r="AC1724" s="156">
        <v>995</v>
      </c>
      <c r="AD1724" s="150">
        <f t="shared" si="289"/>
        <v>-2.0000000000000018E-2</v>
      </c>
      <c r="AE1724" s="174">
        <f t="shared" si="290"/>
        <v>0.39886249992366613</v>
      </c>
      <c r="AF1724" s="174">
        <f t="shared" si="291"/>
        <v>0.492021686283098</v>
      </c>
      <c r="AG1724" s="150" t="str">
        <f t="shared" si="296"/>
        <v/>
      </c>
      <c r="AH1724" s="150">
        <f t="shared" si="297"/>
        <v>0.39886249992366613</v>
      </c>
      <c r="AI1724" s="150" t="str">
        <f t="shared" si="292"/>
        <v/>
      </c>
      <c r="AJ1724" s="173">
        <f t="shared" si="293"/>
        <v>0</v>
      </c>
      <c r="AK1724" s="173" t="str">
        <f t="shared" si="294"/>
        <v/>
      </c>
      <c r="AL1724" s="173" t="str">
        <f t="shared" si="295"/>
        <v/>
      </c>
      <c r="AM1724" s="173"/>
      <c r="AN1724" s="173"/>
      <c r="AO1724" s="173"/>
      <c r="AP1724" s="173"/>
      <c r="AQ1724" s="173"/>
      <c r="AR1724" s="173"/>
      <c r="AS1724" s="173"/>
      <c r="AT1724" s="153"/>
      <c r="AU1724" s="154"/>
      <c r="AV1724" s="153"/>
      <c r="AW1724" s="177"/>
      <c r="AX1724" s="178"/>
      <c r="AY1724" s="179"/>
      <c r="AZ1724" s="179"/>
      <c r="BA1724" s="180"/>
      <c r="BB1724" s="180"/>
      <c r="BC1724" s="155"/>
      <c r="BE1724" s="156">
        <v>972</v>
      </c>
      <c r="BF1724" s="181">
        <f t="shared" si="299"/>
        <v>6.2144000000001123</v>
      </c>
      <c r="BG1724" s="182">
        <f t="shared" si="300"/>
        <v>0.51495010945226283</v>
      </c>
      <c r="BH1724" s="183">
        <f t="shared" si="301"/>
        <v>7.3269124456010193E-4</v>
      </c>
      <c r="BI1724" s="184" t="str">
        <f t="shared" si="302"/>
        <v/>
      </c>
      <c r="BJ1724" s="184" t="str">
        <f t="shared" si="298"/>
        <v/>
      </c>
    </row>
    <row r="1725" spans="3:62" ht="20.100000000000001" customHeight="1" x14ac:dyDescent="0.25">
      <c r="C1725" s="12"/>
      <c r="E1725" s="141"/>
      <c r="F1725" s="141"/>
      <c r="P1725" s="156"/>
      <c r="R1725" s="174"/>
      <c r="S1725" s="174"/>
      <c r="W1725" s="175"/>
      <c r="X1725" s="173"/>
      <c r="AC1725" s="156">
        <v>996</v>
      </c>
      <c r="AD1725" s="150">
        <f t="shared" si="289"/>
        <v>-1.6000000000000014E-2</v>
      </c>
      <c r="AE1725" s="174">
        <f t="shared" si="290"/>
        <v>0.39889121905753705</v>
      </c>
      <c r="AF1725" s="174">
        <f t="shared" si="291"/>
        <v>0.49361719584771613</v>
      </c>
      <c r="AG1725" s="150" t="str">
        <f t="shared" si="296"/>
        <v/>
      </c>
      <c r="AH1725" s="150">
        <f t="shared" si="297"/>
        <v>0.39889121905753705</v>
      </c>
      <c r="AI1725" s="150" t="str">
        <f t="shared" si="292"/>
        <v/>
      </c>
      <c r="AJ1725" s="173">
        <f t="shared" si="293"/>
        <v>0</v>
      </c>
      <c r="AK1725" s="173" t="str">
        <f t="shared" si="294"/>
        <v/>
      </c>
      <c r="AL1725" s="173" t="str">
        <f t="shared" si="295"/>
        <v/>
      </c>
      <c r="AM1725" s="173"/>
      <c r="AN1725" s="173"/>
      <c r="AO1725" s="173"/>
      <c r="AP1725" s="173"/>
      <c r="AQ1725" s="173"/>
      <c r="AR1725" s="173"/>
      <c r="AS1725" s="173"/>
      <c r="AT1725" s="153"/>
      <c r="AU1725" s="154"/>
      <c r="AV1725" s="153"/>
      <c r="AW1725" s="177"/>
      <c r="AX1725" s="178"/>
      <c r="AY1725" s="179"/>
      <c r="AZ1725" s="179"/>
      <c r="BA1725" s="180"/>
      <c r="BB1725" s="180"/>
      <c r="BC1725" s="155"/>
      <c r="BE1725" s="156">
        <v>973</v>
      </c>
      <c r="BF1725" s="181">
        <f t="shared" si="299"/>
        <v>6.2208000000001125</v>
      </c>
      <c r="BG1725" s="182">
        <f t="shared" si="300"/>
        <v>0.51421741820770273</v>
      </c>
      <c r="BH1725" s="183">
        <f t="shared" si="301"/>
        <v>7.3223127139554478E-4</v>
      </c>
      <c r="BI1725" s="184" t="str">
        <f t="shared" si="302"/>
        <v/>
      </c>
      <c r="BJ1725" s="184" t="str">
        <f t="shared" si="298"/>
        <v/>
      </c>
    </row>
    <row r="1726" spans="3:62" ht="20.100000000000001" customHeight="1" x14ac:dyDescent="0.25">
      <c r="C1726" s="12"/>
      <c r="E1726" s="141"/>
      <c r="F1726" s="141"/>
      <c r="P1726" s="156"/>
      <c r="R1726" s="174"/>
      <c r="S1726" s="174"/>
      <c r="W1726" s="175"/>
      <c r="X1726" s="173"/>
      <c r="AC1726" s="156">
        <v>997</v>
      </c>
      <c r="AD1726" s="150">
        <f t="shared" si="289"/>
        <v>-1.2000000000000011E-2</v>
      </c>
      <c r="AE1726" s="174">
        <f t="shared" si="290"/>
        <v>0.39891355759127739</v>
      </c>
      <c r="AF1726" s="174">
        <f t="shared" si="291"/>
        <v>0.49521280752807784</v>
      </c>
      <c r="AG1726" s="150" t="str">
        <f t="shared" si="296"/>
        <v/>
      </c>
      <c r="AH1726" s="150">
        <f t="shared" si="297"/>
        <v>0.39891355759127739</v>
      </c>
      <c r="AI1726" s="150" t="str">
        <f t="shared" si="292"/>
        <v/>
      </c>
      <c r="AJ1726" s="173">
        <f t="shared" si="293"/>
        <v>0</v>
      </c>
      <c r="AK1726" s="173" t="str">
        <f t="shared" si="294"/>
        <v/>
      </c>
      <c r="AL1726" s="173" t="str">
        <f t="shared" si="295"/>
        <v/>
      </c>
      <c r="AM1726" s="173"/>
      <c r="AN1726" s="173"/>
      <c r="AO1726" s="173"/>
      <c r="AP1726" s="173"/>
      <c r="AQ1726" s="173"/>
      <c r="AR1726" s="173"/>
      <c r="AS1726" s="173"/>
      <c r="AT1726" s="153"/>
      <c r="AU1726" s="154"/>
      <c r="AV1726" s="153"/>
      <c r="AW1726" s="177"/>
      <c r="AX1726" s="178"/>
      <c r="AY1726" s="179"/>
      <c r="AZ1726" s="179"/>
      <c r="BA1726" s="180"/>
      <c r="BB1726" s="180"/>
      <c r="BC1726" s="155"/>
      <c r="BE1726" s="156">
        <v>974</v>
      </c>
      <c r="BF1726" s="181">
        <f t="shared" si="299"/>
        <v>6.2272000000001126</v>
      </c>
      <c r="BG1726" s="182">
        <f t="shared" si="300"/>
        <v>0.51348518693630718</v>
      </c>
      <c r="BH1726" s="183">
        <f t="shared" si="301"/>
        <v>7.3176965264176719E-4</v>
      </c>
      <c r="BI1726" s="184" t="str">
        <f t="shared" si="302"/>
        <v/>
      </c>
      <c r="BJ1726" s="184" t="str">
        <f t="shared" si="298"/>
        <v/>
      </c>
    </row>
    <row r="1727" spans="3:62" ht="20.100000000000001" customHeight="1" x14ac:dyDescent="0.25">
      <c r="C1727" s="12"/>
      <c r="E1727" s="141"/>
      <c r="F1727" s="141"/>
      <c r="P1727" s="156"/>
      <c r="R1727" s="174"/>
      <c r="S1727" s="174"/>
      <c r="W1727" s="175"/>
      <c r="X1727" s="173"/>
      <c r="AC1727" s="156">
        <v>998</v>
      </c>
      <c r="AD1727" s="150">
        <f t="shared" si="289"/>
        <v>-8.0000000000000071E-3</v>
      </c>
      <c r="AE1727" s="174">
        <f t="shared" si="290"/>
        <v>0.39892951445271613</v>
      </c>
      <c r="AF1727" s="174">
        <f t="shared" si="291"/>
        <v>0.49680849579953634</v>
      </c>
      <c r="AG1727" s="150" t="str">
        <f t="shared" si="296"/>
        <v/>
      </c>
      <c r="AH1727" s="150">
        <f t="shared" si="297"/>
        <v>0.39892951445271613</v>
      </c>
      <c r="AI1727" s="150" t="str">
        <f t="shared" si="292"/>
        <v/>
      </c>
      <c r="AJ1727" s="173">
        <f t="shared" si="293"/>
        <v>0</v>
      </c>
      <c r="AK1727" s="173" t="str">
        <f t="shared" si="294"/>
        <v/>
      </c>
      <c r="AL1727" s="173" t="str">
        <f t="shared" si="295"/>
        <v/>
      </c>
      <c r="AM1727" s="173"/>
      <c r="AN1727" s="173"/>
      <c r="AO1727" s="173"/>
      <c r="AP1727" s="173"/>
      <c r="AQ1727" s="173"/>
      <c r="AR1727" s="173"/>
      <c r="AS1727" s="173"/>
      <c r="AT1727" s="153"/>
      <c r="AU1727" s="154"/>
      <c r="AV1727" s="153"/>
      <c r="AW1727" s="177"/>
      <c r="AX1727" s="178"/>
      <c r="AY1727" s="179"/>
      <c r="AZ1727" s="179"/>
      <c r="BA1727" s="180"/>
      <c r="BB1727" s="180"/>
      <c r="BC1727" s="155"/>
      <c r="BE1727" s="156">
        <v>975</v>
      </c>
      <c r="BF1727" s="181">
        <f t="shared" si="299"/>
        <v>6.2336000000001128</v>
      </c>
      <c r="BG1727" s="182">
        <f t="shared" si="300"/>
        <v>0.51275341728366541</v>
      </c>
      <c r="BH1727" s="183">
        <f t="shared" si="301"/>
        <v>7.3130639574459089E-4</v>
      </c>
      <c r="BI1727" s="184" t="str">
        <f t="shared" si="302"/>
        <v/>
      </c>
      <c r="BJ1727" s="184" t="str">
        <f t="shared" si="298"/>
        <v/>
      </c>
    </row>
    <row r="1728" spans="3:62" ht="20.100000000000001" customHeight="1" x14ac:dyDescent="0.25">
      <c r="C1728" s="12"/>
      <c r="E1728" s="141"/>
      <c r="F1728" s="141"/>
      <c r="P1728" s="156"/>
      <c r="R1728" s="174"/>
      <c r="S1728" s="174"/>
      <c r="W1728" s="175"/>
      <c r="X1728" s="173"/>
      <c r="AC1728" s="156">
        <v>999</v>
      </c>
      <c r="AD1728" s="150">
        <f t="shared" si="289"/>
        <v>-4.0000000000000036E-3</v>
      </c>
      <c r="AE1728" s="174">
        <f t="shared" si="290"/>
        <v>0.39893908887595564</v>
      </c>
      <c r="AF1728" s="174">
        <f t="shared" si="291"/>
        <v>0.49840423513376836</v>
      </c>
      <c r="AG1728" s="150" t="str">
        <f t="shared" si="296"/>
        <v/>
      </c>
      <c r="AH1728" s="150">
        <f t="shared" si="297"/>
        <v>0.39893908887595564</v>
      </c>
      <c r="AI1728" s="150" t="str">
        <f t="shared" si="292"/>
        <v/>
      </c>
      <c r="AJ1728" s="173">
        <f t="shared" si="293"/>
        <v>0</v>
      </c>
      <c r="AK1728" s="173" t="str">
        <f t="shared" si="294"/>
        <v/>
      </c>
      <c r="AL1728" s="173" t="str">
        <f t="shared" si="295"/>
        <v/>
      </c>
      <c r="AM1728" s="173"/>
      <c r="AN1728" s="173"/>
      <c r="AO1728" s="173"/>
      <c r="AP1728" s="173"/>
      <c r="AQ1728" s="173"/>
      <c r="AR1728" s="173"/>
      <c r="AS1728" s="173"/>
      <c r="AT1728" s="153"/>
      <c r="AU1728" s="154"/>
      <c r="AV1728" s="153"/>
      <c r="AW1728" s="177"/>
      <c r="AX1728" s="178"/>
      <c r="AY1728" s="179"/>
      <c r="AZ1728" s="179"/>
      <c r="BA1728" s="180"/>
      <c r="BB1728" s="180"/>
      <c r="BC1728" s="155"/>
      <c r="BE1728" s="156">
        <v>976</v>
      </c>
      <c r="BF1728" s="181">
        <f t="shared" si="299"/>
        <v>6.240000000000113</v>
      </c>
      <c r="BG1728" s="182">
        <f t="shared" si="300"/>
        <v>0.51202211088792082</v>
      </c>
      <c r="BH1728" s="183">
        <f t="shared" si="301"/>
        <v>7.3084150813906845E-4</v>
      </c>
      <c r="BI1728" s="184" t="str">
        <f t="shared" si="302"/>
        <v/>
      </c>
      <c r="BJ1728" s="184" t="str">
        <f t="shared" si="298"/>
        <v/>
      </c>
    </row>
    <row r="1729" spans="3:62" ht="20.100000000000001" customHeight="1" x14ac:dyDescent="0.25">
      <c r="C1729" s="12"/>
      <c r="E1729" s="141"/>
      <c r="F1729" s="141"/>
      <c r="P1729" s="156"/>
      <c r="R1729" s="174"/>
      <c r="S1729" s="174"/>
      <c r="W1729" s="175"/>
      <c r="X1729" s="173"/>
      <c r="AC1729" s="156">
        <v>1000</v>
      </c>
      <c r="AD1729" s="150">
        <f t="shared" si="289"/>
        <v>0</v>
      </c>
      <c r="AE1729" s="174">
        <f t="shared" si="290"/>
        <v>0.3989422804014327</v>
      </c>
      <c r="AF1729" s="174">
        <f t="shared" si="291"/>
        <v>0.5</v>
      </c>
      <c r="AG1729" s="150" t="str">
        <f t="shared" si="296"/>
        <v/>
      </c>
      <c r="AH1729" s="150">
        <f t="shared" si="297"/>
        <v>0.3989422804014327</v>
      </c>
      <c r="AI1729" s="150">
        <f t="shared" si="292"/>
        <v>0.3989422804014327</v>
      </c>
      <c r="AJ1729" s="173">
        <f t="shared" si="293"/>
        <v>0</v>
      </c>
      <c r="AK1729" s="173" t="str">
        <f t="shared" si="294"/>
        <v/>
      </c>
      <c r="AL1729" s="173" t="str">
        <f t="shared" si="295"/>
        <v/>
      </c>
      <c r="AM1729" s="173"/>
      <c r="AN1729" s="173"/>
      <c r="AO1729" s="173"/>
      <c r="AP1729" s="173"/>
      <c r="AQ1729" s="173"/>
      <c r="AR1729" s="173"/>
      <c r="AS1729" s="173"/>
      <c r="AT1729" s="153"/>
      <c r="AU1729" s="154"/>
      <c r="AV1729" s="153"/>
      <c r="AW1729" s="177"/>
      <c r="AX1729" s="178"/>
      <c r="AY1729" s="179"/>
      <c r="AZ1729" s="179"/>
      <c r="BA1729" s="180"/>
      <c r="BB1729" s="180"/>
      <c r="BC1729" s="155"/>
      <c r="BE1729" s="156">
        <v>977</v>
      </c>
      <c r="BF1729" s="181">
        <f t="shared" si="299"/>
        <v>6.2464000000001132</v>
      </c>
      <c r="BG1729" s="182">
        <f t="shared" si="300"/>
        <v>0.51129126937978175</v>
      </c>
      <c r="BH1729" s="183">
        <f t="shared" si="301"/>
        <v>7.303749972500384E-4</v>
      </c>
      <c r="BI1729" s="184" t="str">
        <f t="shared" si="302"/>
        <v/>
      </c>
      <c r="BJ1729" s="184" t="str">
        <f t="shared" si="298"/>
        <v/>
      </c>
    </row>
    <row r="1730" spans="3:62" ht="20.100000000000001" customHeight="1" x14ac:dyDescent="0.25">
      <c r="C1730" s="12"/>
      <c r="E1730" s="141"/>
      <c r="F1730" s="141"/>
      <c r="P1730" s="156"/>
      <c r="R1730" s="174"/>
      <c r="S1730" s="174"/>
      <c r="W1730" s="175"/>
      <c r="X1730" s="173"/>
      <c r="AC1730" s="156">
        <v>1001</v>
      </c>
      <c r="AD1730" s="150">
        <f t="shared" si="289"/>
        <v>4.0000000000004476E-3</v>
      </c>
      <c r="AE1730" s="174">
        <f t="shared" si="290"/>
        <v>0.39893908887595564</v>
      </c>
      <c r="AF1730" s="174">
        <f t="shared" si="291"/>
        <v>0.50159576486623181</v>
      </c>
      <c r="AG1730" s="150" t="str">
        <f t="shared" si="296"/>
        <v/>
      </c>
      <c r="AH1730" s="150">
        <f t="shared" si="297"/>
        <v>0.39893908887595564</v>
      </c>
      <c r="AI1730" s="150" t="str">
        <f t="shared" si="292"/>
        <v/>
      </c>
      <c r="AJ1730" s="173">
        <f t="shared" si="293"/>
        <v>0</v>
      </c>
      <c r="AK1730" s="173" t="str">
        <f t="shared" si="294"/>
        <v/>
      </c>
      <c r="AL1730" s="173" t="str">
        <f t="shared" si="295"/>
        <v/>
      </c>
      <c r="AM1730" s="173"/>
      <c r="AN1730" s="173"/>
      <c r="AO1730" s="173"/>
      <c r="AP1730" s="173"/>
      <c r="AQ1730" s="173"/>
      <c r="AR1730" s="173"/>
      <c r="AS1730" s="173"/>
      <c r="AT1730" s="153"/>
      <c r="AU1730" s="154"/>
      <c r="AV1730" s="153"/>
      <c r="AW1730" s="177"/>
      <c r="AX1730" s="178"/>
      <c r="AY1730" s="179"/>
      <c r="AZ1730" s="179"/>
      <c r="BA1730" s="180"/>
      <c r="BB1730" s="180"/>
      <c r="BC1730" s="155"/>
      <c r="BE1730" s="156">
        <v>978</v>
      </c>
      <c r="BF1730" s="181">
        <f t="shared" si="299"/>
        <v>6.2528000000001134</v>
      </c>
      <c r="BG1730" s="182">
        <f t="shared" si="300"/>
        <v>0.51056089438253172</v>
      </c>
      <c r="BH1730" s="183">
        <f t="shared" si="301"/>
        <v>7.2990687048712921E-4</v>
      </c>
      <c r="BI1730" s="184" t="str">
        <f t="shared" si="302"/>
        <v/>
      </c>
      <c r="BJ1730" s="184" t="str">
        <f t="shared" si="298"/>
        <v/>
      </c>
    </row>
    <row r="1731" spans="3:62" ht="20.100000000000001" customHeight="1" x14ac:dyDescent="0.25">
      <c r="C1731" s="12"/>
      <c r="E1731" s="141"/>
      <c r="F1731" s="141"/>
      <c r="P1731" s="156"/>
      <c r="R1731" s="174"/>
      <c r="S1731" s="174"/>
      <c r="W1731" s="175"/>
      <c r="X1731" s="173"/>
      <c r="AC1731" s="156">
        <v>1002</v>
      </c>
      <c r="AD1731" s="150">
        <f t="shared" si="289"/>
        <v>8.0000000000000071E-3</v>
      </c>
      <c r="AE1731" s="174">
        <f t="shared" si="290"/>
        <v>0.39892951445271613</v>
      </c>
      <c r="AF1731" s="174">
        <f t="shared" si="291"/>
        <v>0.50319150420046366</v>
      </c>
      <c r="AG1731" s="150" t="str">
        <f t="shared" si="296"/>
        <v/>
      </c>
      <c r="AH1731" s="150">
        <f t="shared" si="297"/>
        <v>0.39892951445271613</v>
      </c>
      <c r="AI1731" s="150" t="str">
        <f t="shared" si="292"/>
        <v/>
      </c>
      <c r="AJ1731" s="173">
        <f t="shared" si="293"/>
        <v>0</v>
      </c>
      <c r="AK1731" s="173" t="str">
        <f t="shared" si="294"/>
        <v/>
      </c>
      <c r="AL1731" s="173" t="str">
        <f t="shared" si="295"/>
        <v/>
      </c>
      <c r="AM1731" s="173"/>
      <c r="AN1731" s="173"/>
      <c r="AO1731" s="173"/>
      <c r="AP1731" s="173"/>
      <c r="AQ1731" s="173"/>
      <c r="AR1731" s="173"/>
      <c r="AS1731" s="173"/>
      <c r="AT1731" s="153"/>
      <c r="AU1731" s="154"/>
      <c r="AV1731" s="153"/>
      <c r="AW1731" s="177"/>
      <c r="AX1731" s="178"/>
      <c r="AY1731" s="179"/>
      <c r="AZ1731" s="179"/>
      <c r="BA1731" s="180"/>
      <c r="BB1731" s="180"/>
      <c r="BC1731" s="155"/>
      <c r="BE1731" s="156">
        <v>979</v>
      </c>
      <c r="BF1731" s="181">
        <f t="shared" si="299"/>
        <v>6.2592000000001136</v>
      </c>
      <c r="BG1731" s="182">
        <f t="shared" si="300"/>
        <v>0.50983098751204459</v>
      </c>
      <c r="BH1731" s="183">
        <f t="shared" si="301"/>
        <v>7.2943713525253084E-4</v>
      </c>
      <c r="BI1731" s="184" t="str">
        <f t="shared" si="302"/>
        <v/>
      </c>
      <c r="BJ1731" s="184" t="str">
        <f t="shared" si="298"/>
        <v/>
      </c>
    </row>
    <row r="1732" spans="3:62" ht="20.100000000000001" customHeight="1" x14ac:dyDescent="0.25">
      <c r="C1732" s="12"/>
      <c r="E1732" s="141"/>
      <c r="F1732" s="141"/>
      <c r="P1732" s="156"/>
      <c r="R1732" s="174"/>
      <c r="S1732" s="174"/>
      <c r="W1732" s="175"/>
      <c r="X1732" s="173"/>
      <c r="AC1732" s="156">
        <v>1003</v>
      </c>
      <c r="AD1732" s="150">
        <f t="shared" si="289"/>
        <v>1.2000000000000455E-2</v>
      </c>
      <c r="AE1732" s="174">
        <f t="shared" si="290"/>
        <v>0.39891355759127739</v>
      </c>
      <c r="AF1732" s="174">
        <f t="shared" si="291"/>
        <v>0.50478719247192227</v>
      </c>
      <c r="AG1732" s="150" t="str">
        <f t="shared" si="296"/>
        <v/>
      </c>
      <c r="AH1732" s="150">
        <f t="shared" si="297"/>
        <v>0.39891355759127739</v>
      </c>
      <c r="AI1732" s="150" t="str">
        <f t="shared" si="292"/>
        <v/>
      </c>
      <c r="AJ1732" s="173">
        <f t="shared" si="293"/>
        <v>0</v>
      </c>
      <c r="AK1732" s="173" t="str">
        <f t="shared" si="294"/>
        <v/>
      </c>
      <c r="AL1732" s="173" t="str">
        <f t="shared" si="295"/>
        <v/>
      </c>
      <c r="AM1732" s="173"/>
      <c r="AN1732" s="173"/>
      <c r="AO1732" s="173"/>
      <c r="AP1732" s="173"/>
      <c r="AQ1732" s="173"/>
      <c r="AR1732" s="173"/>
      <c r="AS1732" s="173"/>
      <c r="AT1732" s="153"/>
      <c r="AU1732" s="154"/>
      <c r="AV1732" s="153"/>
      <c r="AW1732" s="177"/>
      <c r="AX1732" s="178"/>
      <c r="AY1732" s="179"/>
      <c r="AZ1732" s="179"/>
      <c r="BA1732" s="180"/>
      <c r="BB1732" s="180"/>
      <c r="BC1732" s="155"/>
      <c r="BE1732" s="156">
        <v>980</v>
      </c>
      <c r="BF1732" s="181">
        <f t="shared" si="299"/>
        <v>6.2656000000001137</v>
      </c>
      <c r="BG1732" s="182">
        <f t="shared" si="300"/>
        <v>0.50910155037679206</v>
      </c>
      <c r="BH1732" s="183">
        <f t="shared" si="301"/>
        <v>7.2896579893522162E-4</v>
      </c>
      <c r="BI1732" s="184" t="str">
        <f t="shared" si="302"/>
        <v/>
      </c>
      <c r="BJ1732" s="184" t="str">
        <f t="shared" si="298"/>
        <v/>
      </c>
    </row>
    <row r="1733" spans="3:62" ht="20.100000000000001" customHeight="1" x14ac:dyDescent="0.25">
      <c r="C1733" s="12"/>
      <c r="E1733" s="141"/>
      <c r="F1733" s="141"/>
      <c r="P1733" s="156"/>
      <c r="R1733" s="174"/>
      <c r="S1733" s="174"/>
      <c r="W1733" s="175"/>
      <c r="X1733" s="173"/>
      <c r="AC1733" s="156">
        <v>1004</v>
      </c>
      <c r="AD1733" s="150">
        <f t="shared" si="289"/>
        <v>1.6000000000000014E-2</v>
      </c>
      <c r="AE1733" s="174">
        <f t="shared" si="290"/>
        <v>0.39889121905753705</v>
      </c>
      <c r="AF1733" s="174">
        <f t="shared" si="291"/>
        <v>0.50638280415228387</v>
      </c>
      <c r="AG1733" s="150" t="str">
        <f t="shared" si="296"/>
        <v/>
      </c>
      <c r="AH1733" s="150">
        <f t="shared" si="297"/>
        <v>0.39889121905753705</v>
      </c>
      <c r="AI1733" s="150" t="str">
        <f t="shared" si="292"/>
        <v/>
      </c>
      <c r="AJ1733" s="173">
        <f t="shared" si="293"/>
        <v>0</v>
      </c>
      <c r="AK1733" s="173" t="str">
        <f t="shared" si="294"/>
        <v/>
      </c>
      <c r="AL1733" s="173" t="str">
        <f t="shared" si="295"/>
        <v/>
      </c>
      <c r="AM1733" s="173"/>
      <c r="AN1733" s="173"/>
      <c r="AO1733" s="173"/>
      <c r="AP1733" s="173"/>
      <c r="AQ1733" s="173"/>
      <c r="AR1733" s="173"/>
      <c r="AS1733" s="173"/>
      <c r="AT1733" s="153"/>
      <c r="AU1733" s="154"/>
      <c r="AV1733" s="153"/>
      <c r="AW1733" s="177"/>
      <c r="AX1733" s="178"/>
      <c r="AY1733" s="179"/>
      <c r="AZ1733" s="179"/>
      <c r="BA1733" s="180"/>
      <c r="BB1733" s="180"/>
      <c r="BC1733" s="155"/>
      <c r="BE1733" s="156">
        <v>981</v>
      </c>
      <c r="BF1733" s="181">
        <f t="shared" si="299"/>
        <v>6.2720000000001139</v>
      </c>
      <c r="BG1733" s="182">
        <f t="shared" si="300"/>
        <v>0.50837258457785683</v>
      </c>
      <c r="BH1733" s="183">
        <f t="shared" si="301"/>
        <v>7.2849286891119025E-4</v>
      </c>
      <c r="BI1733" s="184" t="str">
        <f t="shared" si="302"/>
        <v/>
      </c>
      <c r="BJ1733" s="184" t="str">
        <f t="shared" si="298"/>
        <v/>
      </c>
    </row>
    <row r="1734" spans="3:62" ht="20.100000000000001" customHeight="1" x14ac:dyDescent="0.25">
      <c r="C1734" s="12"/>
      <c r="E1734" s="141"/>
      <c r="F1734" s="141"/>
      <c r="P1734" s="156"/>
      <c r="R1734" s="174"/>
      <c r="S1734" s="174"/>
      <c r="W1734" s="175"/>
      <c r="X1734" s="173"/>
      <c r="AC1734" s="156">
        <v>1005</v>
      </c>
      <c r="AD1734" s="150">
        <f t="shared" si="289"/>
        <v>2.0000000000000462E-2</v>
      </c>
      <c r="AE1734" s="174">
        <f t="shared" si="290"/>
        <v>0.39886249992366613</v>
      </c>
      <c r="AF1734" s="174">
        <f t="shared" si="291"/>
        <v>0.50797831371690216</v>
      </c>
      <c r="AG1734" s="150" t="str">
        <f t="shared" si="296"/>
        <v/>
      </c>
      <c r="AH1734" s="150">
        <f t="shared" si="297"/>
        <v>0.39886249992366613</v>
      </c>
      <c r="AI1734" s="150" t="str">
        <f t="shared" si="292"/>
        <v/>
      </c>
      <c r="AJ1734" s="173">
        <f t="shared" si="293"/>
        <v>0</v>
      </c>
      <c r="AK1734" s="173" t="str">
        <f t="shared" si="294"/>
        <v/>
      </c>
      <c r="AL1734" s="173" t="str">
        <f t="shared" si="295"/>
        <v/>
      </c>
      <c r="AM1734" s="173"/>
      <c r="AN1734" s="173"/>
      <c r="AO1734" s="173"/>
      <c r="AP1734" s="173"/>
      <c r="AQ1734" s="173"/>
      <c r="AR1734" s="173"/>
      <c r="AS1734" s="173"/>
      <c r="AT1734" s="153"/>
      <c r="AU1734" s="154"/>
      <c r="AV1734" s="153"/>
      <c r="AW1734" s="177"/>
      <c r="AX1734" s="178"/>
      <c r="AY1734" s="179"/>
      <c r="AZ1734" s="179"/>
      <c r="BA1734" s="180"/>
      <c r="BB1734" s="180"/>
      <c r="BC1734" s="155"/>
      <c r="BE1734" s="156">
        <v>982</v>
      </c>
      <c r="BF1734" s="181">
        <f t="shared" si="299"/>
        <v>6.2784000000001141</v>
      </c>
      <c r="BG1734" s="182">
        <f t="shared" si="300"/>
        <v>0.50764409170894564</v>
      </c>
      <c r="BH1734" s="183">
        <f t="shared" si="301"/>
        <v>7.280183525467665E-4</v>
      </c>
      <c r="BI1734" s="184" t="str">
        <f t="shared" si="302"/>
        <v/>
      </c>
      <c r="BJ1734" s="184" t="str">
        <f t="shared" si="298"/>
        <v/>
      </c>
    </row>
    <row r="1735" spans="3:62" ht="20.100000000000001" customHeight="1" x14ac:dyDescent="0.25">
      <c r="C1735" s="12"/>
      <c r="E1735" s="141"/>
      <c r="F1735" s="141"/>
      <c r="P1735" s="156"/>
      <c r="R1735" s="174"/>
      <c r="S1735" s="174"/>
      <c r="W1735" s="175"/>
      <c r="X1735" s="173"/>
      <c r="AC1735" s="156">
        <v>1006</v>
      </c>
      <c r="AD1735" s="150">
        <f t="shared" si="289"/>
        <v>2.4000000000000021E-2</v>
      </c>
      <c r="AE1735" s="174">
        <f t="shared" si="290"/>
        <v>0.39882740156802315</v>
      </c>
      <c r="AF1735" s="174">
        <f t="shared" si="291"/>
        <v>0.50957369564603061</v>
      </c>
      <c r="AG1735" s="150" t="str">
        <f t="shared" si="296"/>
        <v/>
      </c>
      <c r="AH1735" s="150">
        <f t="shared" si="297"/>
        <v>0.39882740156802315</v>
      </c>
      <c r="AI1735" s="150" t="str">
        <f t="shared" si="292"/>
        <v/>
      </c>
      <c r="AJ1735" s="173">
        <f t="shared" si="293"/>
        <v>0</v>
      </c>
      <c r="AK1735" s="173" t="str">
        <f t="shared" si="294"/>
        <v/>
      </c>
      <c r="AL1735" s="173" t="str">
        <f t="shared" si="295"/>
        <v/>
      </c>
      <c r="AM1735" s="173"/>
      <c r="AN1735" s="173"/>
      <c r="AO1735" s="173"/>
      <c r="AP1735" s="173"/>
      <c r="AQ1735" s="173"/>
      <c r="AR1735" s="173"/>
      <c r="AS1735" s="173"/>
      <c r="AT1735" s="153"/>
      <c r="AU1735" s="154"/>
      <c r="AV1735" s="153"/>
      <c r="AW1735" s="177"/>
      <c r="AX1735" s="178"/>
      <c r="AY1735" s="179"/>
      <c r="AZ1735" s="179"/>
      <c r="BA1735" s="180"/>
      <c r="BB1735" s="180"/>
      <c r="BC1735" s="155"/>
      <c r="BE1735" s="156">
        <v>983</v>
      </c>
      <c r="BF1735" s="181">
        <f t="shared" si="299"/>
        <v>6.2848000000001143</v>
      </c>
      <c r="BG1735" s="182">
        <f t="shared" si="300"/>
        <v>0.50691607335639888</v>
      </c>
      <c r="BH1735" s="183">
        <f t="shared" si="301"/>
        <v>7.2754225719429133E-4</v>
      </c>
      <c r="BI1735" s="184" t="str">
        <f t="shared" si="302"/>
        <v/>
      </c>
      <c r="BJ1735" s="184" t="str">
        <f t="shared" si="298"/>
        <v/>
      </c>
    </row>
    <row r="1736" spans="3:62" ht="20.100000000000001" customHeight="1" x14ac:dyDescent="0.25">
      <c r="C1736" s="12"/>
      <c r="E1736" s="141"/>
      <c r="F1736" s="141"/>
      <c r="P1736" s="156"/>
      <c r="R1736" s="174"/>
      <c r="S1736" s="174"/>
      <c r="W1736" s="175"/>
      <c r="X1736" s="173"/>
      <c r="AC1736" s="156">
        <v>1007</v>
      </c>
      <c r="AD1736" s="150">
        <f t="shared" si="289"/>
        <v>2.8000000000000469E-2</v>
      </c>
      <c r="AE1736" s="174">
        <f t="shared" si="290"/>
        <v>0.3987859256750439</v>
      </c>
      <c r="AF1736" s="174">
        <f t="shared" si="291"/>
        <v>0.51116892442604966</v>
      </c>
      <c r="AG1736" s="150" t="str">
        <f t="shared" si="296"/>
        <v/>
      </c>
      <c r="AH1736" s="150">
        <f t="shared" si="297"/>
        <v>0.3987859256750439</v>
      </c>
      <c r="AI1736" s="150" t="str">
        <f t="shared" si="292"/>
        <v/>
      </c>
      <c r="AJ1736" s="173">
        <f t="shared" si="293"/>
        <v>0</v>
      </c>
      <c r="AK1736" s="173" t="str">
        <f t="shared" si="294"/>
        <v/>
      </c>
      <c r="AL1736" s="173" t="str">
        <f t="shared" si="295"/>
        <v/>
      </c>
      <c r="AM1736" s="173"/>
      <c r="AN1736" s="173"/>
      <c r="AO1736" s="173"/>
      <c r="AP1736" s="173"/>
      <c r="AQ1736" s="173"/>
      <c r="AR1736" s="173"/>
      <c r="AS1736" s="173"/>
      <c r="AT1736" s="153"/>
      <c r="AU1736" s="154"/>
      <c r="AV1736" s="153"/>
      <c r="AW1736" s="177"/>
      <c r="AX1736" s="178"/>
      <c r="AY1736" s="179"/>
      <c r="AZ1736" s="179"/>
      <c r="BA1736" s="180"/>
      <c r="BB1736" s="180"/>
      <c r="BC1736" s="155"/>
      <c r="BE1736" s="156">
        <v>984</v>
      </c>
      <c r="BF1736" s="181">
        <f t="shared" si="299"/>
        <v>6.2912000000001145</v>
      </c>
      <c r="BG1736" s="182">
        <f t="shared" si="300"/>
        <v>0.50618853109920459</v>
      </c>
      <c r="BH1736" s="183">
        <f t="shared" si="301"/>
        <v>7.2706459019677983E-4</v>
      </c>
      <c r="BI1736" s="184" t="str">
        <f t="shared" si="302"/>
        <v/>
      </c>
      <c r="BJ1736" s="184" t="str">
        <f t="shared" si="298"/>
        <v/>
      </c>
    </row>
    <row r="1737" spans="3:62" ht="20.100000000000001" customHeight="1" x14ac:dyDescent="0.25">
      <c r="C1737" s="12"/>
      <c r="E1737" s="141"/>
      <c r="F1737" s="141"/>
      <c r="P1737" s="156"/>
      <c r="R1737" s="174"/>
      <c r="S1737" s="174"/>
      <c r="W1737" s="175"/>
      <c r="X1737" s="173"/>
      <c r="AC1737" s="156">
        <v>1008</v>
      </c>
      <c r="AD1737" s="150">
        <f t="shared" si="289"/>
        <v>3.2000000000000028E-2</v>
      </c>
      <c r="AE1737" s="174">
        <f t="shared" si="290"/>
        <v>0.39873807423510665</v>
      </c>
      <c r="AF1737" s="174">
        <f t="shared" si="291"/>
        <v>0.51276397455068801</v>
      </c>
      <c r="AG1737" s="150" t="str">
        <f t="shared" si="296"/>
        <v/>
      </c>
      <c r="AH1737" s="150">
        <f t="shared" si="297"/>
        <v>0.39873807423510665</v>
      </c>
      <c r="AI1737" s="150" t="str">
        <f t="shared" si="292"/>
        <v/>
      </c>
      <c r="AJ1737" s="173">
        <f t="shared" si="293"/>
        <v>0</v>
      </c>
      <c r="AK1737" s="173" t="str">
        <f t="shared" si="294"/>
        <v/>
      </c>
      <c r="AL1737" s="173" t="str">
        <f t="shared" si="295"/>
        <v/>
      </c>
      <c r="AM1737" s="173"/>
      <c r="AN1737" s="173"/>
      <c r="AO1737" s="173"/>
      <c r="AP1737" s="173"/>
      <c r="AQ1737" s="173"/>
      <c r="AR1737" s="173"/>
      <c r="AS1737" s="173"/>
      <c r="AT1737" s="153"/>
      <c r="AU1737" s="154"/>
      <c r="AV1737" s="153"/>
      <c r="AW1737" s="177"/>
      <c r="AX1737" s="178"/>
      <c r="AY1737" s="179"/>
      <c r="AZ1737" s="179"/>
      <c r="BA1737" s="180"/>
      <c r="BB1737" s="180"/>
      <c r="BC1737" s="155"/>
      <c r="BE1737" s="156">
        <v>985</v>
      </c>
      <c r="BF1737" s="181">
        <f t="shared" si="299"/>
        <v>6.2976000000001147</v>
      </c>
      <c r="BG1737" s="182">
        <f t="shared" si="300"/>
        <v>0.50546146650900781</v>
      </c>
      <c r="BH1737" s="183">
        <f t="shared" si="301"/>
        <v>7.2658535888381337E-4</v>
      </c>
      <c r="BI1737" s="184" t="str">
        <f t="shared" si="302"/>
        <v/>
      </c>
      <c r="BJ1737" s="184" t="str">
        <f t="shared" si="298"/>
        <v/>
      </c>
    </row>
    <row r="1738" spans="3:62" ht="20.100000000000001" customHeight="1" x14ac:dyDescent="0.25">
      <c r="C1738" s="12"/>
      <c r="E1738" s="141"/>
      <c r="F1738" s="141"/>
      <c r="P1738" s="156"/>
      <c r="R1738" s="174"/>
      <c r="S1738" s="174"/>
      <c r="W1738" s="175"/>
      <c r="X1738" s="173"/>
      <c r="AC1738" s="156">
        <v>1009</v>
      </c>
      <c r="AD1738" s="150">
        <f t="shared" si="289"/>
        <v>3.6000000000000476E-2</v>
      </c>
      <c r="AE1738" s="174">
        <f t="shared" si="290"/>
        <v>0.3986838495443733</v>
      </c>
      <c r="AF1738" s="174">
        <f t="shared" si="291"/>
        <v>0.51435882052224913</v>
      </c>
      <c r="AG1738" s="150" t="str">
        <f t="shared" si="296"/>
        <v/>
      </c>
      <c r="AH1738" s="150">
        <f t="shared" si="297"/>
        <v>0.3986838495443733</v>
      </c>
      <c r="AI1738" s="150" t="str">
        <f t="shared" si="292"/>
        <v/>
      </c>
      <c r="AJ1738" s="173">
        <f t="shared" si="293"/>
        <v>0</v>
      </c>
      <c r="AK1738" s="173" t="str">
        <f t="shared" si="294"/>
        <v/>
      </c>
      <c r="AL1738" s="173" t="str">
        <f t="shared" si="295"/>
        <v/>
      </c>
      <c r="AM1738" s="173"/>
      <c r="AN1738" s="173"/>
      <c r="AO1738" s="173"/>
      <c r="AP1738" s="173"/>
      <c r="AQ1738" s="173"/>
      <c r="AR1738" s="173"/>
      <c r="AS1738" s="173"/>
      <c r="AT1738" s="153"/>
      <c r="AU1738" s="154"/>
      <c r="AV1738" s="153"/>
      <c r="AW1738" s="177"/>
      <c r="AX1738" s="178"/>
      <c r="AY1738" s="179"/>
      <c r="AZ1738" s="179"/>
      <c r="BA1738" s="180"/>
      <c r="BB1738" s="180"/>
      <c r="BC1738" s="155"/>
      <c r="BE1738" s="156">
        <v>986</v>
      </c>
      <c r="BF1738" s="181">
        <f t="shared" si="299"/>
        <v>6.3040000000001148</v>
      </c>
      <c r="BG1738" s="182">
        <f t="shared" si="300"/>
        <v>0.50473488115012399</v>
      </c>
      <c r="BH1738" s="183">
        <f t="shared" si="301"/>
        <v>7.2610457057309397E-4</v>
      </c>
      <c r="BI1738" s="184" t="str">
        <f t="shared" si="302"/>
        <v/>
      </c>
      <c r="BJ1738" s="184" t="str">
        <f t="shared" si="298"/>
        <v/>
      </c>
    </row>
    <row r="1739" spans="3:62" ht="20.100000000000001" customHeight="1" x14ac:dyDescent="0.25">
      <c r="C1739" s="12"/>
      <c r="E1739" s="141"/>
      <c r="F1739" s="141"/>
      <c r="P1739" s="156"/>
      <c r="R1739" s="174"/>
      <c r="S1739" s="174"/>
      <c r="W1739" s="175"/>
      <c r="X1739" s="173"/>
      <c r="AC1739" s="156">
        <v>1010</v>
      </c>
      <c r="AD1739" s="150">
        <f t="shared" si="289"/>
        <v>4.0000000000000036E-2</v>
      </c>
      <c r="AE1739" s="174">
        <f t="shared" si="290"/>
        <v>0.39862325420460504</v>
      </c>
      <c r="AF1739" s="174">
        <f t="shared" si="291"/>
        <v>0.51595343685283079</v>
      </c>
      <c r="AG1739" s="150" t="str">
        <f t="shared" si="296"/>
        <v/>
      </c>
      <c r="AH1739" s="150">
        <f t="shared" si="297"/>
        <v>0.39862325420460504</v>
      </c>
      <c r="AI1739" s="150" t="str">
        <f t="shared" si="292"/>
        <v/>
      </c>
      <c r="AJ1739" s="173">
        <f t="shared" si="293"/>
        <v>0</v>
      </c>
      <c r="AK1739" s="173" t="str">
        <f t="shared" si="294"/>
        <v/>
      </c>
      <c r="AL1739" s="173" t="str">
        <f t="shared" si="295"/>
        <v/>
      </c>
      <c r="AM1739" s="173"/>
      <c r="AN1739" s="173"/>
      <c r="AO1739" s="173"/>
      <c r="AP1739" s="173"/>
      <c r="AQ1739" s="173"/>
      <c r="AR1739" s="173"/>
      <c r="AS1739" s="173"/>
      <c r="AT1739" s="153"/>
      <c r="AU1739" s="154"/>
      <c r="AV1739" s="153"/>
      <c r="AW1739" s="177"/>
      <c r="AX1739" s="178"/>
      <c r="AY1739" s="179"/>
      <c r="AZ1739" s="179"/>
      <c r="BA1739" s="180"/>
      <c r="BB1739" s="180"/>
      <c r="BC1739" s="155"/>
      <c r="BE1739" s="156">
        <v>987</v>
      </c>
      <c r="BF1739" s="181">
        <f t="shared" si="299"/>
        <v>6.310400000000115</v>
      </c>
      <c r="BG1739" s="182">
        <f t="shared" si="300"/>
        <v>0.5040087765795509</v>
      </c>
      <c r="BH1739" s="183">
        <f t="shared" si="301"/>
        <v>7.2562223257066627E-4</v>
      </c>
      <c r="BI1739" s="184" t="str">
        <f t="shared" si="302"/>
        <v/>
      </c>
      <c r="BJ1739" s="184" t="str">
        <f t="shared" si="298"/>
        <v/>
      </c>
    </row>
    <row r="1740" spans="3:62" ht="20.100000000000001" customHeight="1" x14ac:dyDescent="0.25">
      <c r="C1740" s="12"/>
      <c r="E1740" s="141"/>
      <c r="F1740" s="141"/>
      <c r="P1740" s="156"/>
      <c r="R1740" s="174"/>
      <c r="S1740" s="174"/>
      <c r="W1740" s="175"/>
      <c r="X1740" s="173"/>
      <c r="AC1740" s="156">
        <v>1011</v>
      </c>
      <c r="AD1740" s="150">
        <f t="shared" si="289"/>
        <v>4.4000000000000483E-2</v>
      </c>
      <c r="AE1740" s="174">
        <f t="shared" si="290"/>
        <v>0.39855629112295499</v>
      </c>
      <c r="AF1740" s="174">
        <f t="shared" si="291"/>
        <v>0.51754779806554996</v>
      </c>
      <c r="AG1740" s="150" t="str">
        <f t="shared" si="296"/>
        <v/>
      </c>
      <c r="AH1740" s="150">
        <f t="shared" si="297"/>
        <v>0.39855629112295499</v>
      </c>
      <c r="AI1740" s="150" t="str">
        <f t="shared" si="292"/>
        <v/>
      </c>
      <c r="AJ1740" s="173">
        <f t="shared" si="293"/>
        <v>0</v>
      </c>
      <c r="AK1740" s="173" t="str">
        <f t="shared" si="294"/>
        <v/>
      </c>
      <c r="AL1740" s="173" t="str">
        <f t="shared" si="295"/>
        <v/>
      </c>
      <c r="AM1740" s="173"/>
      <c r="AN1740" s="173"/>
      <c r="AO1740" s="173"/>
      <c r="AP1740" s="173"/>
      <c r="AQ1740" s="173"/>
      <c r="AR1740" s="173"/>
      <c r="AS1740" s="173"/>
      <c r="AT1740" s="153"/>
      <c r="AU1740" s="154"/>
      <c r="AV1740" s="153"/>
      <c r="AW1740" s="177"/>
      <c r="AX1740" s="178"/>
      <c r="AY1740" s="179"/>
      <c r="AZ1740" s="179"/>
      <c r="BA1740" s="180"/>
      <c r="BB1740" s="180"/>
      <c r="BC1740" s="155"/>
      <c r="BE1740" s="156">
        <v>988</v>
      </c>
      <c r="BF1740" s="181">
        <f t="shared" si="299"/>
        <v>6.3168000000001152</v>
      </c>
      <c r="BG1740" s="182">
        <f t="shared" si="300"/>
        <v>0.50328315434698023</v>
      </c>
      <c r="BH1740" s="183">
        <f t="shared" si="301"/>
        <v>7.2513835217102862E-4</v>
      </c>
      <c r="BI1740" s="184" t="str">
        <f t="shared" si="302"/>
        <v/>
      </c>
      <c r="BJ1740" s="184" t="str">
        <f t="shared" si="298"/>
        <v/>
      </c>
    </row>
    <row r="1741" spans="3:62" ht="20.100000000000001" customHeight="1" x14ac:dyDescent="0.25">
      <c r="C1741" s="12"/>
      <c r="E1741" s="141"/>
      <c r="F1741" s="141"/>
      <c r="P1741" s="156"/>
      <c r="R1741" s="174"/>
      <c r="S1741" s="174"/>
      <c r="W1741" s="175"/>
      <c r="X1741" s="173"/>
      <c r="AC1741" s="156">
        <v>1012</v>
      </c>
      <c r="AD1741" s="150">
        <f t="shared" si="289"/>
        <v>4.8000000000000043E-2</v>
      </c>
      <c r="AE1741" s="174">
        <f t="shared" si="290"/>
        <v>0.39848296351173551</v>
      </c>
      <c r="AF1741" s="174">
        <f t="shared" si="291"/>
        <v>0.51914187869576145</v>
      </c>
      <c r="AG1741" s="150" t="str">
        <f t="shared" si="296"/>
        <v/>
      </c>
      <c r="AH1741" s="150">
        <f t="shared" si="297"/>
        <v>0.39848296351173551</v>
      </c>
      <c r="AI1741" s="150" t="str">
        <f t="shared" si="292"/>
        <v/>
      </c>
      <c r="AJ1741" s="173">
        <f t="shared" si="293"/>
        <v>0</v>
      </c>
      <c r="AK1741" s="173" t="str">
        <f t="shared" si="294"/>
        <v/>
      </c>
      <c r="AL1741" s="173" t="str">
        <f t="shared" si="295"/>
        <v/>
      </c>
      <c r="AM1741" s="173"/>
      <c r="AN1741" s="173"/>
      <c r="AO1741" s="173"/>
      <c r="AP1741" s="173"/>
      <c r="AQ1741" s="173"/>
      <c r="AR1741" s="173"/>
      <c r="AS1741" s="173"/>
      <c r="AT1741" s="153"/>
      <c r="AU1741" s="154"/>
      <c r="AV1741" s="153"/>
      <c r="AW1741" s="177"/>
      <c r="AX1741" s="178"/>
      <c r="AY1741" s="179"/>
      <c r="AZ1741" s="179"/>
      <c r="BA1741" s="180"/>
      <c r="BB1741" s="180"/>
      <c r="BC1741" s="155"/>
      <c r="BE1741" s="156">
        <v>989</v>
      </c>
      <c r="BF1741" s="181">
        <f t="shared" si="299"/>
        <v>6.3232000000001154</v>
      </c>
      <c r="BG1741" s="182">
        <f t="shared" si="300"/>
        <v>0.5025580159948092</v>
      </c>
      <c r="BH1741" s="183">
        <f t="shared" si="301"/>
        <v>7.2465293665646691E-4</v>
      </c>
      <c r="BI1741" s="184" t="str">
        <f t="shared" si="302"/>
        <v/>
      </c>
      <c r="BJ1741" s="184" t="str">
        <f t="shared" si="298"/>
        <v/>
      </c>
    </row>
    <row r="1742" spans="3:62" ht="20.100000000000001" customHeight="1" x14ac:dyDescent="0.25">
      <c r="C1742" s="12"/>
      <c r="E1742" s="141"/>
      <c r="F1742" s="141"/>
      <c r="P1742" s="156"/>
      <c r="R1742" s="174"/>
      <c r="S1742" s="174"/>
      <c r="W1742" s="175"/>
      <c r="X1742" s="173"/>
      <c r="AC1742" s="156">
        <v>1013</v>
      </c>
      <c r="AD1742" s="150">
        <f t="shared" si="289"/>
        <v>5.200000000000049E-2</v>
      </c>
      <c r="AE1742" s="174">
        <f t="shared" si="290"/>
        <v>0.39840327488816113</v>
      </c>
      <c r="AF1742" s="174">
        <f t="shared" si="291"/>
        <v>0.52073565329228044</v>
      </c>
      <c r="AG1742" s="150" t="str">
        <f t="shared" si="296"/>
        <v/>
      </c>
      <c r="AH1742" s="150">
        <f t="shared" si="297"/>
        <v>0.39840327488816113</v>
      </c>
      <c r="AI1742" s="150" t="str">
        <f t="shared" si="292"/>
        <v/>
      </c>
      <c r="AJ1742" s="173">
        <f t="shared" si="293"/>
        <v>0</v>
      </c>
      <c r="AK1742" s="173" t="str">
        <f t="shared" si="294"/>
        <v/>
      </c>
      <c r="AL1742" s="173" t="str">
        <f t="shared" si="295"/>
        <v/>
      </c>
      <c r="AM1742" s="173"/>
      <c r="AN1742" s="173"/>
      <c r="AO1742" s="173"/>
      <c r="AP1742" s="173"/>
      <c r="AQ1742" s="173"/>
      <c r="AR1742" s="173"/>
      <c r="AS1742" s="173"/>
      <c r="AT1742" s="153"/>
      <c r="AU1742" s="154"/>
      <c r="AV1742" s="153"/>
      <c r="AW1742" s="177"/>
      <c r="AX1742" s="178"/>
      <c r="AY1742" s="179"/>
      <c r="AZ1742" s="179"/>
      <c r="BA1742" s="180"/>
      <c r="BB1742" s="180"/>
      <c r="BC1742" s="155"/>
      <c r="BE1742" s="156">
        <v>990</v>
      </c>
      <c r="BF1742" s="181">
        <f t="shared" si="299"/>
        <v>6.3296000000001156</v>
      </c>
      <c r="BG1742" s="182">
        <f t="shared" si="300"/>
        <v>0.50183336305815274</v>
      </c>
      <c r="BH1742" s="183">
        <f t="shared" si="301"/>
        <v>7.2416599329605535E-4</v>
      </c>
      <c r="BI1742" s="184" t="str">
        <f t="shared" si="302"/>
        <v/>
      </c>
      <c r="BJ1742" s="184" t="str">
        <f t="shared" si="298"/>
        <v/>
      </c>
    </row>
    <row r="1743" spans="3:62" ht="20.100000000000001" customHeight="1" x14ac:dyDescent="0.25">
      <c r="C1743" s="12"/>
      <c r="E1743" s="141"/>
      <c r="F1743" s="141"/>
      <c r="P1743" s="156"/>
      <c r="R1743" s="174"/>
      <c r="S1743" s="174"/>
      <c r="W1743" s="175"/>
      <c r="X1743" s="173"/>
      <c r="AC1743" s="156">
        <v>1014</v>
      </c>
      <c r="AD1743" s="150">
        <f t="shared" si="289"/>
        <v>5.600000000000005E-2</v>
      </c>
      <c r="AE1743" s="174">
        <f t="shared" si="290"/>
        <v>0.39831722907406775</v>
      </c>
      <c r="AF1743" s="174">
        <f t="shared" si="291"/>
        <v>0.52232909641859915</v>
      </c>
      <c r="AG1743" s="150" t="str">
        <f t="shared" si="296"/>
        <v/>
      </c>
      <c r="AH1743" s="150">
        <f t="shared" si="297"/>
        <v>0.39831722907406775</v>
      </c>
      <c r="AI1743" s="150" t="str">
        <f t="shared" si="292"/>
        <v/>
      </c>
      <c r="AJ1743" s="173">
        <f t="shared" si="293"/>
        <v>0</v>
      </c>
      <c r="AK1743" s="173" t="str">
        <f t="shared" si="294"/>
        <v/>
      </c>
      <c r="AL1743" s="173" t="str">
        <f t="shared" si="295"/>
        <v/>
      </c>
      <c r="AM1743" s="173"/>
      <c r="AN1743" s="173"/>
      <c r="AO1743" s="173"/>
      <c r="AP1743" s="173"/>
      <c r="AQ1743" s="173"/>
      <c r="AR1743" s="173"/>
      <c r="AS1743" s="173"/>
      <c r="AT1743" s="153"/>
      <c r="AU1743" s="154"/>
      <c r="AV1743" s="153"/>
      <c r="AW1743" s="177"/>
      <c r="AX1743" s="178"/>
      <c r="AY1743" s="179"/>
      <c r="AZ1743" s="179"/>
      <c r="BA1743" s="180"/>
      <c r="BB1743" s="180"/>
      <c r="BC1743" s="155"/>
      <c r="BE1743" s="156">
        <v>991</v>
      </c>
      <c r="BF1743" s="181">
        <f t="shared" si="299"/>
        <v>6.3360000000001158</v>
      </c>
      <c r="BG1743" s="182">
        <f t="shared" si="300"/>
        <v>0.50110919706485668</v>
      </c>
      <c r="BH1743" s="183">
        <f t="shared" si="301"/>
        <v>7.2367752934932028E-4</v>
      </c>
      <c r="BI1743" s="184" t="str">
        <f t="shared" si="302"/>
        <v/>
      </c>
      <c r="BJ1743" s="184" t="str">
        <f t="shared" si="298"/>
        <v/>
      </c>
    </row>
    <row r="1744" spans="3:62" ht="20.100000000000001" customHeight="1" x14ac:dyDescent="0.25">
      <c r="C1744" s="12"/>
      <c r="E1744" s="141"/>
      <c r="F1744" s="141"/>
      <c r="P1744" s="156"/>
      <c r="R1744" s="174"/>
      <c r="S1744" s="174"/>
      <c r="W1744" s="175"/>
      <c r="X1744" s="173"/>
      <c r="AC1744" s="156">
        <v>1015</v>
      </c>
      <c r="AD1744" s="150">
        <f t="shared" si="289"/>
        <v>6.0000000000000497E-2</v>
      </c>
      <c r="AE1744" s="174">
        <f t="shared" si="290"/>
        <v>0.39822483019560689</v>
      </c>
      <c r="AF1744" s="174">
        <f t="shared" si="291"/>
        <v>0.52392218265410706</v>
      </c>
      <c r="AG1744" s="150" t="str">
        <f t="shared" si="296"/>
        <v/>
      </c>
      <c r="AH1744" s="150">
        <f t="shared" si="297"/>
        <v>0.39822483019560689</v>
      </c>
      <c r="AI1744" s="150" t="str">
        <f t="shared" si="292"/>
        <v/>
      </c>
      <c r="AJ1744" s="173">
        <f t="shared" si="293"/>
        <v>0</v>
      </c>
      <c r="AK1744" s="173" t="str">
        <f t="shared" si="294"/>
        <v/>
      </c>
      <c r="AL1744" s="173" t="str">
        <f t="shared" si="295"/>
        <v/>
      </c>
      <c r="AM1744" s="173"/>
      <c r="AN1744" s="173"/>
      <c r="AO1744" s="173"/>
      <c r="AP1744" s="173"/>
      <c r="AQ1744" s="173"/>
      <c r="AR1744" s="173"/>
      <c r="AS1744" s="173"/>
      <c r="AT1744" s="153"/>
      <c r="AU1744" s="154"/>
      <c r="AV1744" s="153"/>
      <c r="AW1744" s="177"/>
      <c r="AX1744" s="178"/>
      <c r="AY1744" s="179"/>
      <c r="AZ1744" s="179"/>
      <c r="BA1744" s="180"/>
      <c r="BB1744" s="180"/>
      <c r="BC1744" s="155"/>
      <c r="BE1744" s="156">
        <v>992</v>
      </c>
      <c r="BF1744" s="181">
        <f t="shared" si="299"/>
        <v>6.3424000000001159</v>
      </c>
      <c r="BG1744" s="182">
        <f t="shared" si="300"/>
        <v>0.50038551953550736</v>
      </c>
      <c r="BH1744" s="183">
        <f t="shared" si="301"/>
        <v>7.2318755206102203E-4</v>
      </c>
      <c r="BI1744" s="184" t="str">
        <f t="shared" si="302"/>
        <v/>
      </c>
      <c r="BJ1744" s="184" t="str">
        <f t="shared" si="298"/>
        <v/>
      </c>
    </row>
    <row r="1745" spans="3:62" ht="20.100000000000001" customHeight="1" x14ac:dyDescent="0.25">
      <c r="C1745" s="12"/>
      <c r="E1745" s="141"/>
      <c r="F1745" s="141"/>
      <c r="P1745" s="156"/>
      <c r="R1745" s="174"/>
      <c r="S1745" s="174"/>
      <c r="W1745" s="175"/>
      <c r="X1745" s="173"/>
      <c r="AC1745" s="156">
        <v>1016</v>
      </c>
      <c r="AD1745" s="150">
        <f t="shared" si="289"/>
        <v>6.4000000000000057E-2</v>
      </c>
      <c r="AE1745" s="174">
        <f t="shared" si="290"/>
        <v>0.3981260826829161</v>
      </c>
      <c r="AF1745" s="174">
        <f t="shared" si="291"/>
        <v>0.52551488659530499</v>
      </c>
      <c r="AG1745" s="150" t="str">
        <f t="shared" si="296"/>
        <v/>
      </c>
      <c r="AH1745" s="150">
        <f t="shared" si="297"/>
        <v>0.3981260826829161</v>
      </c>
      <c r="AI1745" s="150" t="str">
        <f t="shared" si="292"/>
        <v/>
      </c>
      <c r="AJ1745" s="173">
        <f t="shared" si="293"/>
        <v>0</v>
      </c>
      <c r="AK1745" s="173" t="str">
        <f t="shared" si="294"/>
        <v/>
      </c>
      <c r="AL1745" s="173" t="str">
        <f t="shared" si="295"/>
        <v/>
      </c>
      <c r="AM1745" s="173"/>
      <c r="AN1745" s="173"/>
      <c r="AO1745" s="173"/>
      <c r="AP1745" s="173"/>
      <c r="AQ1745" s="173"/>
      <c r="AR1745" s="173"/>
      <c r="AS1745" s="173"/>
      <c r="AT1745" s="153"/>
      <c r="AU1745" s="154"/>
      <c r="AV1745" s="153"/>
      <c r="AW1745" s="177"/>
      <c r="AX1745" s="178"/>
      <c r="AY1745" s="179"/>
      <c r="AZ1745" s="179"/>
      <c r="BA1745" s="180"/>
      <c r="BB1745" s="180"/>
      <c r="BC1745" s="155"/>
      <c r="BE1745" s="156">
        <v>993</v>
      </c>
      <c r="BF1745" s="181">
        <f t="shared" si="299"/>
        <v>6.3488000000001161</v>
      </c>
      <c r="BG1745" s="182">
        <f t="shared" si="300"/>
        <v>0.49966233198344634</v>
      </c>
      <c r="BH1745" s="183">
        <f t="shared" si="301"/>
        <v>7.2269606866459668E-4</v>
      </c>
      <c r="BI1745" s="184" t="str">
        <f t="shared" si="302"/>
        <v/>
      </c>
      <c r="BJ1745" s="184" t="str">
        <f t="shared" si="298"/>
        <v/>
      </c>
    </row>
    <row r="1746" spans="3:62" ht="20.100000000000001" customHeight="1" x14ac:dyDescent="0.25">
      <c r="C1746" s="12"/>
      <c r="E1746" s="141"/>
      <c r="F1746" s="141"/>
      <c r="P1746" s="156"/>
      <c r="R1746" s="174"/>
      <c r="S1746" s="174"/>
      <c r="W1746" s="175"/>
      <c r="X1746" s="173"/>
      <c r="AC1746" s="156">
        <v>1017</v>
      </c>
      <c r="AD1746" s="150">
        <f t="shared" si="289"/>
        <v>6.8000000000000504E-2</v>
      </c>
      <c r="AE1746" s="174">
        <f t="shared" si="290"/>
        <v>0.3980209912697647</v>
      </c>
      <c r="AF1746" s="174">
        <f t="shared" si="291"/>
        <v>0.52710718285702296</v>
      </c>
      <c r="AG1746" s="150" t="str">
        <f t="shared" si="296"/>
        <v/>
      </c>
      <c r="AH1746" s="150">
        <f t="shared" si="297"/>
        <v>0.3980209912697647</v>
      </c>
      <c r="AI1746" s="150" t="str">
        <f t="shared" si="292"/>
        <v/>
      </c>
      <c r="AJ1746" s="173">
        <f t="shared" si="293"/>
        <v>0</v>
      </c>
      <c r="AK1746" s="173" t="str">
        <f t="shared" si="294"/>
        <v/>
      </c>
      <c r="AL1746" s="173" t="str">
        <f t="shared" si="295"/>
        <v/>
      </c>
      <c r="AM1746" s="173"/>
      <c r="AN1746" s="173"/>
      <c r="AO1746" s="173"/>
      <c r="AP1746" s="173"/>
      <c r="AQ1746" s="173"/>
      <c r="AR1746" s="173"/>
      <c r="AS1746" s="173"/>
      <c r="AT1746" s="153"/>
      <c r="AU1746" s="154"/>
      <c r="AV1746" s="153"/>
      <c r="AW1746" s="177"/>
      <c r="AX1746" s="178"/>
      <c r="AY1746" s="179"/>
      <c r="AZ1746" s="179"/>
      <c r="BA1746" s="180"/>
      <c r="BB1746" s="180"/>
      <c r="BC1746" s="155"/>
      <c r="BE1746" s="156">
        <v>994</v>
      </c>
      <c r="BF1746" s="181">
        <f t="shared" si="299"/>
        <v>6.3552000000001163</v>
      </c>
      <c r="BG1746" s="182">
        <f t="shared" si="300"/>
        <v>0.49893963591478174</v>
      </c>
      <c r="BH1746" s="183">
        <f t="shared" si="301"/>
        <v>7.2220308638293318E-4</v>
      </c>
      <c r="BI1746" s="184" t="str">
        <f t="shared" si="302"/>
        <v/>
      </c>
      <c r="BJ1746" s="184" t="str">
        <f t="shared" si="298"/>
        <v/>
      </c>
    </row>
    <row r="1747" spans="3:62" ht="20.100000000000001" customHeight="1" x14ac:dyDescent="0.25">
      <c r="C1747" s="12"/>
      <c r="E1747" s="141"/>
      <c r="F1747" s="141"/>
      <c r="P1747" s="156"/>
      <c r="R1747" s="174"/>
      <c r="S1747" s="174"/>
      <c r="W1747" s="175"/>
      <c r="X1747" s="173"/>
      <c r="AC1747" s="156">
        <v>1018</v>
      </c>
      <c r="AD1747" s="150">
        <f t="shared" si="289"/>
        <v>7.2000000000000064E-2</v>
      </c>
      <c r="AE1747" s="174">
        <f t="shared" si="290"/>
        <v>0.39790956099317593</v>
      </c>
      <c r="AF1747" s="174">
        <f t="shared" si="291"/>
        <v>0.52869904607363161</v>
      </c>
      <c r="AG1747" s="150" t="str">
        <f t="shared" si="296"/>
        <v/>
      </c>
      <c r="AH1747" s="150">
        <f t="shared" si="297"/>
        <v>0.39790956099317593</v>
      </c>
      <c r="AI1747" s="150" t="str">
        <f t="shared" si="292"/>
        <v/>
      </c>
      <c r="AJ1747" s="173">
        <f t="shared" si="293"/>
        <v>0</v>
      </c>
      <c r="AK1747" s="173" t="str">
        <f t="shared" si="294"/>
        <v/>
      </c>
      <c r="AL1747" s="173" t="str">
        <f t="shared" si="295"/>
        <v/>
      </c>
      <c r="AM1747" s="173"/>
      <c r="AN1747" s="173"/>
      <c r="AO1747" s="173"/>
      <c r="AP1747" s="173"/>
      <c r="AQ1747" s="173"/>
      <c r="AR1747" s="173"/>
      <c r="AS1747" s="173"/>
      <c r="AT1747" s="153"/>
      <c r="AU1747" s="154"/>
      <c r="AV1747" s="153"/>
      <c r="AW1747" s="177"/>
      <c r="AX1747" s="178"/>
      <c r="AY1747" s="179"/>
      <c r="AZ1747" s="179"/>
      <c r="BA1747" s="180"/>
      <c r="BB1747" s="180"/>
      <c r="BC1747" s="155"/>
      <c r="BE1747" s="156">
        <v>995</v>
      </c>
      <c r="BF1747" s="181">
        <f t="shared" si="299"/>
        <v>6.3616000000001165</v>
      </c>
      <c r="BG1747" s="182">
        <f t="shared" si="300"/>
        <v>0.49821743282839881</v>
      </c>
      <c r="BH1747" s="183">
        <f t="shared" si="301"/>
        <v>7.2170861242393247E-4</v>
      </c>
      <c r="BI1747" s="184" t="str">
        <f t="shared" si="302"/>
        <v/>
      </c>
      <c r="BJ1747" s="184" t="str">
        <f t="shared" si="298"/>
        <v/>
      </c>
    </row>
    <row r="1748" spans="3:62" ht="20.100000000000001" customHeight="1" x14ac:dyDescent="0.25">
      <c r="C1748" s="12"/>
      <c r="E1748" s="141"/>
      <c r="F1748" s="141"/>
      <c r="P1748" s="156"/>
      <c r="R1748" s="174"/>
      <c r="S1748" s="174"/>
      <c r="W1748" s="175"/>
      <c r="X1748" s="173"/>
      <c r="AC1748" s="156">
        <v>1019</v>
      </c>
      <c r="AD1748" s="150">
        <f t="shared" si="289"/>
        <v>7.6000000000000512E-2</v>
      </c>
      <c r="AE1748" s="174">
        <f t="shared" si="290"/>
        <v>0.39779179719302415</v>
      </c>
      <c r="AF1748" s="174">
        <f t="shared" si="291"/>
        <v>0.53029045090025684</v>
      </c>
      <c r="AG1748" s="150" t="str">
        <f t="shared" si="296"/>
        <v/>
      </c>
      <c r="AH1748" s="150">
        <f t="shared" si="297"/>
        <v>0.39779179719302415</v>
      </c>
      <c r="AI1748" s="150" t="str">
        <f t="shared" si="292"/>
        <v/>
      </c>
      <c r="AJ1748" s="173">
        <f t="shared" si="293"/>
        <v>0</v>
      </c>
      <c r="AK1748" s="173" t="str">
        <f t="shared" si="294"/>
        <v/>
      </c>
      <c r="AL1748" s="173" t="str">
        <f t="shared" si="295"/>
        <v/>
      </c>
      <c r="AM1748" s="173"/>
      <c r="AN1748" s="173"/>
      <c r="AO1748" s="173"/>
      <c r="AP1748" s="173"/>
      <c r="AQ1748" s="173"/>
      <c r="AR1748" s="173"/>
      <c r="AS1748" s="173"/>
      <c r="AT1748" s="153"/>
      <c r="AU1748" s="154"/>
      <c r="AV1748" s="153"/>
      <c r="AW1748" s="177"/>
      <c r="AX1748" s="178"/>
      <c r="AY1748" s="179"/>
      <c r="AZ1748" s="179"/>
      <c r="BA1748" s="180"/>
      <c r="BB1748" s="180"/>
      <c r="BC1748" s="155"/>
      <c r="BE1748" s="156">
        <v>996</v>
      </c>
      <c r="BF1748" s="181">
        <f t="shared" si="299"/>
        <v>6.3680000000001167</v>
      </c>
      <c r="BG1748" s="182">
        <f t="shared" si="300"/>
        <v>0.49749572421597488</v>
      </c>
      <c r="BH1748" s="183">
        <f t="shared" si="301"/>
        <v>7.2121265398583656E-4</v>
      </c>
      <c r="BI1748" s="184" t="str">
        <f t="shared" si="302"/>
        <v/>
      </c>
      <c r="BJ1748" s="184" t="str">
        <f t="shared" si="298"/>
        <v/>
      </c>
    </row>
    <row r="1749" spans="3:62" ht="20.100000000000001" customHeight="1" x14ac:dyDescent="0.25">
      <c r="C1749" s="12"/>
      <c r="E1749" s="141"/>
      <c r="F1749" s="141"/>
      <c r="P1749" s="156"/>
      <c r="R1749" s="174"/>
      <c r="S1749" s="174"/>
      <c r="W1749" s="175"/>
      <c r="X1749" s="173"/>
      <c r="AC1749" s="156">
        <v>1020</v>
      </c>
      <c r="AD1749" s="150">
        <f t="shared" si="289"/>
        <v>8.0000000000000071E-2</v>
      </c>
      <c r="AE1749" s="174">
        <f t="shared" si="290"/>
        <v>0.39766770551160885</v>
      </c>
      <c r="AF1749" s="174">
        <f t="shared" si="291"/>
        <v>0.53188137201398744</v>
      </c>
      <c r="AG1749" s="150" t="str">
        <f t="shared" si="296"/>
        <v/>
      </c>
      <c r="AH1749" s="150">
        <f t="shared" si="297"/>
        <v>0.39766770551160885</v>
      </c>
      <c r="AI1749" s="150" t="str">
        <f t="shared" si="292"/>
        <v/>
      </c>
      <c r="AJ1749" s="173">
        <f t="shared" si="293"/>
        <v>0</v>
      </c>
      <c r="AK1749" s="173" t="str">
        <f t="shared" si="294"/>
        <v/>
      </c>
      <c r="AL1749" s="173" t="str">
        <f t="shared" si="295"/>
        <v/>
      </c>
      <c r="AM1749" s="173"/>
      <c r="AN1749" s="173"/>
      <c r="AO1749" s="173"/>
      <c r="AP1749" s="173"/>
      <c r="AQ1749" s="173"/>
      <c r="AR1749" s="173"/>
      <c r="AS1749" s="173"/>
      <c r="AT1749" s="153"/>
      <c r="AU1749" s="154"/>
      <c r="AV1749" s="153"/>
      <c r="AW1749" s="177"/>
      <c r="AX1749" s="178"/>
      <c r="AY1749" s="179"/>
      <c r="AZ1749" s="179"/>
      <c r="BA1749" s="180"/>
      <c r="BB1749" s="180"/>
      <c r="BC1749" s="155"/>
      <c r="BE1749" s="156">
        <v>997</v>
      </c>
      <c r="BF1749" s="181">
        <f t="shared" si="299"/>
        <v>6.3744000000001169</v>
      </c>
      <c r="BG1749" s="182">
        <f t="shared" si="300"/>
        <v>0.49677451156198904</v>
      </c>
      <c r="BH1749" s="183">
        <f t="shared" si="301"/>
        <v>7.207152182522325E-4</v>
      </c>
      <c r="BI1749" s="184" t="str">
        <f t="shared" si="302"/>
        <v/>
      </c>
      <c r="BJ1749" s="184" t="str">
        <f t="shared" si="298"/>
        <v/>
      </c>
    </row>
    <row r="1750" spans="3:62" ht="20.100000000000001" customHeight="1" x14ac:dyDescent="0.25">
      <c r="C1750" s="12"/>
      <c r="E1750" s="141"/>
      <c r="F1750" s="141"/>
      <c r="P1750" s="156"/>
      <c r="R1750" s="174"/>
      <c r="S1750" s="174"/>
      <c r="W1750" s="175"/>
      <c r="X1750" s="173"/>
      <c r="AC1750" s="156">
        <v>1021</v>
      </c>
      <c r="AD1750" s="150">
        <f t="shared" si="289"/>
        <v>8.4000000000000519E-2</v>
      </c>
      <c r="AE1750" s="174">
        <f t="shared" si="290"/>
        <v>0.39753729189320369</v>
      </c>
      <c r="AF1750" s="174">
        <f t="shared" si="291"/>
        <v>0.533471784115087</v>
      </c>
      <c r="AG1750" s="150" t="str">
        <f t="shared" si="296"/>
        <v/>
      </c>
      <c r="AH1750" s="150">
        <f t="shared" si="297"/>
        <v>0.39753729189320369</v>
      </c>
      <c r="AI1750" s="150" t="str">
        <f t="shared" si="292"/>
        <v/>
      </c>
      <c r="AJ1750" s="173">
        <f t="shared" si="293"/>
        <v>0</v>
      </c>
      <c r="AK1750" s="173" t="str">
        <f t="shared" si="294"/>
        <v/>
      </c>
      <c r="AL1750" s="173" t="str">
        <f t="shared" si="295"/>
        <v/>
      </c>
      <c r="AM1750" s="173"/>
      <c r="AN1750" s="173"/>
      <c r="AO1750" s="173"/>
      <c r="AP1750" s="173"/>
      <c r="AQ1750" s="173"/>
      <c r="AR1750" s="173"/>
      <c r="AS1750" s="173"/>
      <c r="AT1750" s="153"/>
      <c r="AU1750" s="154"/>
      <c r="AV1750" s="153"/>
      <c r="AW1750" s="177"/>
      <c r="AX1750" s="178"/>
      <c r="AY1750" s="179"/>
      <c r="AZ1750" s="179"/>
      <c r="BA1750" s="180"/>
      <c r="BB1750" s="180"/>
      <c r="BC1750" s="155"/>
      <c r="BE1750" s="156">
        <v>998</v>
      </c>
      <c r="BF1750" s="181">
        <f t="shared" si="299"/>
        <v>6.380800000000117</v>
      </c>
      <c r="BG1750" s="182">
        <f t="shared" si="300"/>
        <v>0.49605379634373681</v>
      </c>
      <c r="BH1750" s="183">
        <f t="shared" si="301"/>
        <v>7.2021631239671535E-4</v>
      </c>
      <c r="BI1750" s="184" t="str">
        <f t="shared" si="302"/>
        <v/>
      </c>
      <c r="BJ1750" s="184" t="str">
        <f t="shared" si="298"/>
        <v/>
      </c>
    </row>
    <row r="1751" spans="3:62" ht="20.100000000000001" customHeight="1" x14ac:dyDescent="0.25">
      <c r="C1751" s="12"/>
      <c r="E1751" s="141"/>
      <c r="F1751" s="141"/>
      <c r="P1751" s="156"/>
      <c r="R1751" s="174"/>
      <c r="S1751" s="174"/>
      <c r="W1751" s="175"/>
      <c r="X1751" s="173"/>
      <c r="AC1751" s="156">
        <v>1022</v>
      </c>
      <c r="AD1751" s="150">
        <f t="shared" si="289"/>
        <v>8.8000000000000078E-2</v>
      </c>
      <c r="AE1751" s="174">
        <f t="shared" si="290"/>
        <v>0.39740056258358203</v>
      </c>
      <c r="AF1751" s="174">
        <f t="shared" si="291"/>
        <v>0.53506166192819804</v>
      </c>
      <c r="AG1751" s="150" t="str">
        <f t="shared" si="296"/>
        <v/>
      </c>
      <c r="AH1751" s="150">
        <f t="shared" si="297"/>
        <v>0.39740056258358203</v>
      </c>
      <c r="AI1751" s="150" t="str">
        <f t="shared" si="292"/>
        <v/>
      </c>
      <c r="AJ1751" s="173">
        <f t="shared" si="293"/>
        <v>0</v>
      </c>
      <c r="AK1751" s="173" t="str">
        <f t="shared" si="294"/>
        <v/>
      </c>
      <c r="AL1751" s="173" t="str">
        <f t="shared" si="295"/>
        <v/>
      </c>
      <c r="AM1751" s="173"/>
      <c r="AN1751" s="173"/>
      <c r="AO1751" s="173"/>
      <c r="AP1751" s="173"/>
      <c r="AQ1751" s="173"/>
      <c r="AR1751" s="173"/>
      <c r="AS1751" s="173"/>
      <c r="AT1751" s="153"/>
      <c r="AU1751" s="154"/>
      <c r="AV1751" s="153"/>
      <c r="AW1751" s="177"/>
      <c r="AX1751" s="178"/>
      <c r="AY1751" s="179"/>
      <c r="AZ1751" s="179"/>
      <c r="BA1751" s="180"/>
      <c r="BB1751" s="180"/>
      <c r="BC1751" s="155"/>
      <c r="BE1751" s="156">
        <v>999</v>
      </c>
      <c r="BF1751" s="181">
        <f t="shared" si="299"/>
        <v>6.3872000000001172</v>
      </c>
      <c r="BG1751" s="182">
        <f t="shared" si="300"/>
        <v>0.49533358003134009</v>
      </c>
      <c r="BH1751" s="183">
        <f t="shared" si="301"/>
        <v>7.1971594357811419E-4</v>
      </c>
      <c r="BI1751" s="184" t="str">
        <f t="shared" si="302"/>
        <v/>
      </c>
      <c r="BJ1751" s="184" t="str">
        <f t="shared" si="298"/>
        <v/>
      </c>
    </row>
    <row r="1752" spans="3:62" ht="20.100000000000001" customHeight="1" x14ac:dyDescent="0.25">
      <c r="C1752" s="12"/>
      <c r="E1752" s="141"/>
      <c r="F1752" s="141"/>
      <c r="P1752" s="156"/>
      <c r="R1752" s="174"/>
      <c r="S1752" s="174"/>
      <c r="W1752" s="175"/>
      <c r="X1752" s="173"/>
      <c r="AC1752" s="156">
        <v>1023</v>
      </c>
      <c r="AD1752" s="150">
        <f t="shared" si="289"/>
        <v>9.2000000000000526E-2</v>
      </c>
      <c r="AE1752" s="174">
        <f t="shared" si="290"/>
        <v>0.39725752412951848</v>
      </c>
      <c r="AF1752" s="174">
        <f t="shared" si="291"/>
        <v>0.53665098020354973</v>
      </c>
      <c r="AG1752" s="150" t="str">
        <f t="shared" si="296"/>
        <v/>
      </c>
      <c r="AH1752" s="150">
        <f t="shared" si="297"/>
        <v>0.39725752412951848</v>
      </c>
      <c r="AI1752" s="150" t="str">
        <f t="shared" si="292"/>
        <v/>
      </c>
      <c r="AJ1752" s="173">
        <f t="shared" si="293"/>
        <v>0</v>
      </c>
      <c r="AK1752" s="173" t="str">
        <f t="shared" si="294"/>
        <v/>
      </c>
      <c r="AL1752" s="173" t="str">
        <f t="shared" si="295"/>
        <v/>
      </c>
      <c r="AM1752" s="173"/>
      <c r="AN1752" s="173"/>
      <c r="AO1752" s="173"/>
      <c r="AP1752" s="173"/>
      <c r="AQ1752" s="173"/>
      <c r="AR1752" s="173"/>
      <c r="AS1752" s="173"/>
      <c r="AT1752" s="153"/>
      <c r="AU1752" s="154"/>
      <c r="AV1752" s="153"/>
      <c r="AW1752" s="177"/>
      <c r="AX1752" s="178"/>
      <c r="AY1752" s="179"/>
      <c r="AZ1752" s="179"/>
      <c r="BA1752" s="180"/>
      <c r="BB1752" s="180"/>
      <c r="BC1752" s="155"/>
      <c r="BE1752" s="156">
        <v>1000</v>
      </c>
      <c r="BF1752" s="181">
        <f t="shared" si="299"/>
        <v>6.3936000000001174</v>
      </c>
      <c r="BG1752" s="182">
        <f t="shared" si="300"/>
        <v>0.49461386408776198</v>
      </c>
      <c r="BH1752" s="183">
        <f t="shared" si="301"/>
        <v>7.1921411894515508E-4</v>
      </c>
      <c r="BI1752" s="184" t="str">
        <f t="shared" si="302"/>
        <v/>
      </c>
      <c r="BJ1752" s="184" t="str">
        <f t="shared" si="298"/>
        <v/>
      </c>
    </row>
    <row r="1753" spans="3:62" ht="20.100000000000001" customHeight="1" x14ac:dyDescent="0.25">
      <c r="C1753" s="12"/>
      <c r="E1753" s="141"/>
      <c r="F1753" s="141"/>
      <c r="P1753" s="156"/>
      <c r="R1753" s="174"/>
      <c r="S1753" s="174"/>
      <c r="W1753" s="175"/>
      <c r="X1753" s="173"/>
      <c r="AC1753" s="156">
        <v>1024</v>
      </c>
      <c r="AD1753" s="150">
        <f t="shared" ref="AD1753:AD1816" si="303">AD$723+(AC1753*AD$726)</f>
        <v>9.6000000000000085E-2</v>
      </c>
      <c r="AE1753" s="174">
        <f t="shared" ref="AE1753:AE1816" si="304">_xlfn.NORM.DIST(AD1753,AD$720,AD$721,0)</f>
        <v>0.39710818337826648</v>
      </c>
      <c r="AF1753" s="174">
        <f t="shared" ref="AF1753:AF1816" si="305">_xlfn.NORM.DIST(AD1753,AD$720,AD$721,1)</f>
        <v>0.53823971371815793</v>
      </c>
      <c r="AG1753" s="150" t="str">
        <f t="shared" si="296"/>
        <v/>
      </c>
      <c r="AH1753" s="150">
        <f t="shared" si="297"/>
        <v>0.39710818337826648</v>
      </c>
      <c r="AI1753" s="150" t="str">
        <f t="shared" ref="AI1753:AI1816" si="306">IF(AE1753=MAX(AE$729:AE$2729),AE1753,"")</f>
        <v/>
      </c>
      <c r="AJ1753" s="173">
        <f t="shared" ref="AJ1753:AJ1816" si="307">_xlfn.NORM.DIST(AC1753,AH$721,AH$722,0)</f>
        <v>0</v>
      </c>
      <c r="AK1753" s="173" t="str">
        <f t="shared" ref="AK1753:AK1816" si="308">IF(AJ1753=MAX(AJ$729:AJ$2729),AE1753,"")</f>
        <v/>
      </c>
      <c r="AL1753" s="173" t="str">
        <f t="shared" ref="AL1753:AL1816" si="309">IF(AK1753=MIN(AK$729:AK$2729),AK1753,"")</f>
        <v/>
      </c>
      <c r="AM1753" s="173"/>
      <c r="AN1753" s="173"/>
      <c r="AO1753" s="173"/>
      <c r="AP1753" s="173"/>
      <c r="AQ1753" s="173"/>
      <c r="AR1753" s="173"/>
      <c r="AS1753" s="173"/>
      <c r="AT1753" s="153"/>
      <c r="AU1753" s="154"/>
      <c r="AV1753" s="153"/>
      <c r="AW1753" s="177"/>
      <c r="AX1753" s="178"/>
      <c r="AY1753" s="179"/>
      <c r="AZ1753" s="179"/>
      <c r="BA1753" s="180"/>
      <c r="BB1753" s="180"/>
      <c r="BC1753" s="155"/>
      <c r="BE1753" s="156">
        <v>1001</v>
      </c>
      <c r="BF1753" s="181">
        <f t="shared" si="299"/>
        <v>6.4000000000001176</v>
      </c>
      <c r="BG1753" s="182">
        <f t="shared" si="300"/>
        <v>0.49389464996881682</v>
      </c>
      <c r="BH1753" s="183">
        <f t="shared" si="301"/>
        <v>7.187108456327973E-4</v>
      </c>
      <c r="BI1753" s="184" t="str">
        <f t="shared" si="302"/>
        <v/>
      </c>
      <c r="BJ1753" s="184" t="str">
        <f t="shared" si="298"/>
        <v/>
      </c>
    </row>
    <row r="1754" spans="3:62" ht="20.100000000000001" customHeight="1" x14ac:dyDescent="0.25">
      <c r="C1754" s="12"/>
      <c r="E1754" s="141"/>
      <c r="F1754" s="141"/>
      <c r="P1754" s="156"/>
      <c r="R1754" s="174"/>
      <c r="S1754" s="174"/>
      <c r="W1754" s="175"/>
      <c r="X1754" s="173"/>
      <c r="AC1754" s="156">
        <v>1025</v>
      </c>
      <c r="AD1754" s="150">
        <f t="shared" si="303"/>
        <v>9.9999999999999645E-2</v>
      </c>
      <c r="AE1754" s="174">
        <f t="shared" si="304"/>
        <v>0.39695254747701181</v>
      </c>
      <c r="AF1754" s="174">
        <f t="shared" si="305"/>
        <v>0.53982783727702888</v>
      </c>
      <c r="AG1754" s="150" t="str">
        <f t="shared" ref="AG1754:AG1817" si="310">IF(OR(AF1754&lt;$AH$725,AF1754&gt;$AH$726),AE1754,"")</f>
        <v/>
      </c>
      <c r="AH1754" s="150">
        <f t="shared" ref="AH1754:AH1817" si="311">IF(AND(AF1754&gt;$AH$725,AF1754&lt;$AH$726),AE1754,"")</f>
        <v>0.39695254747701181</v>
      </c>
      <c r="AI1754" s="150" t="str">
        <f t="shared" si="306"/>
        <v/>
      </c>
      <c r="AJ1754" s="173">
        <f t="shared" si="307"/>
        <v>0</v>
      </c>
      <c r="AK1754" s="173" t="str">
        <f t="shared" si="308"/>
        <v/>
      </c>
      <c r="AL1754" s="173" t="str">
        <f t="shared" si="309"/>
        <v/>
      </c>
      <c r="AM1754" s="173"/>
      <c r="AN1754" s="173"/>
      <c r="AO1754" s="173"/>
      <c r="AP1754" s="173"/>
      <c r="AQ1754" s="173"/>
      <c r="AR1754" s="173"/>
      <c r="AS1754" s="173"/>
      <c r="AT1754" s="153"/>
      <c r="AU1754" s="154"/>
      <c r="AV1754" s="153"/>
      <c r="AW1754" s="177"/>
      <c r="AX1754" s="178"/>
      <c r="AY1754" s="179"/>
      <c r="AZ1754" s="179"/>
      <c r="BA1754" s="180"/>
      <c r="BB1754" s="180"/>
      <c r="BC1754" s="155"/>
      <c r="BE1754" s="156">
        <v>1002</v>
      </c>
      <c r="BF1754" s="181">
        <f t="shared" si="299"/>
        <v>6.4064000000001178</v>
      </c>
      <c r="BG1754" s="182">
        <f t="shared" si="300"/>
        <v>0.49317593912318403</v>
      </c>
      <c r="BH1754" s="183">
        <f t="shared" si="301"/>
        <v>7.1820613076312156E-4</v>
      </c>
      <c r="BI1754" s="184" t="str">
        <f t="shared" si="302"/>
        <v/>
      </c>
      <c r="BJ1754" s="184" t="str">
        <f t="shared" si="298"/>
        <v/>
      </c>
    </row>
    <row r="1755" spans="3:62" ht="20.100000000000001" customHeight="1" x14ac:dyDescent="0.25">
      <c r="C1755" s="12"/>
      <c r="E1755" s="141"/>
      <c r="F1755" s="141"/>
      <c r="P1755" s="156"/>
      <c r="R1755" s="174"/>
      <c r="S1755" s="174"/>
      <c r="W1755" s="175"/>
      <c r="X1755" s="173"/>
      <c r="AC1755" s="156">
        <v>1026</v>
      </c>
      <c r="AD1755" s="150">
        <f t="shared" si="303"/>
        <v>0.10400000000000009</v>
      </c>
      <c r="AE1755" s="174">
        <f t="shared" si="304"/>
        <v>0.39679062387230274</v>
      </c>
      <c r="AF1755" s="174">
        <f t="shared" si="305"/>
        <v>0.54141532571435613</v>
      </c>
      <c r="AG1755" s="150" t="str">
        <f t="shared" si="310"/>
        <v/>
      </c>
      <c r="AH1755" s="150">
        <f t="shared" si="311"/>
        <v>0.39679062387230274</v>
      </c>
      <c r="AI1755" s="150" t="str">
        <f t="shared" si="306"/>
        <v/>
      </c>
      <c r="AJ1755" s="173">
        <f t="shared" si="307"/>
        <v>0</v>
      </c>
      <c r="AK1755" s="173" t="str">
        <f t="shared" si="308"/>
        <v/>
      </c>
      <c r="AL1755" s="173" t="str">
        <f t="shared" si="309"/>
        <v/>
      </c>
      <c r="AM1755" s="173"/>
      <c r="AN1755" s="173"/>
      <c r="AO1755" s="173"/>
      <c r="AP1755" s="173"/>
      <c r="AQ1755" s="173"/>
      <c r="AR1755" s="173"/>
      <c r="AS1755" s="173"/>
      <c r="AT1755" s="153"/>
      <c r="AU1755" s="154"/>
      <c r="AV1755" s="153"/>
      <c r="AW1755" s="177"/>
      <c r="AX1755" s="178"/>
      <c r="AY1755" s="179"/>
      <c r="AZ1755" s="179"/>
      <c r="BA1755" s="180"/>
      <c r="BB1755" s="180"/>
      <c r="BC1755" s="155"/>
      <c r="BE1755" s="156">
        <v>1003</v>
      </c>
      <c r="BF1755" s="181">
        <f t="shared" si="299"/>
        <v>6.412800000000118</v>
      </c>
      <c r="BG1755" s="182">
        <f t="shared" si="300"/>
        <v>0.4924577329924209</v>
      </c>
      <c r="BH1755" s="183">
        <f t="shared" si="301"/>
        <v>7.1769998144721736E-4</v>
      </c>
      <c r="BI1755" s="184" t="str">
        <f t="shared" si="302"/>
        <v/>
      </c>
      <c r="BJ1755" s="184" t="str">
        <f t="shared" si="298"/>
        <v/>
      </c>
    </row>
    <row r="1756" spans="3:62" ht="20.100000000000001" customHeight="1" x14ac:dyDescent="0.25">
      <c r="C1756" s="12"/>
      <c r="E1756" s="141"/>
      <c r="F1756" s="141"/>
      <c r="P1756" s="156"/>
      <c r="R1756" s="174"/>
      <c r="S1756" s="174"/>
      <c r="W1756" s="175"/>
      <c r="X1756" s="173"/>
      <c r="AC1756" s="156">
        <v>1027</v>
      </c>
      <c r="AD1756" s="150">
        <f t="shared" si="303"/>
        <v>0.10799999999999965</v>
      </c>
      <c r="AE1756" s="174">
        <f t="shared" si="304"/>
        <v>0.3966224203094561</v>
      </c>
      <c r="AF1756" s="174">
        <f t="shared" si="305"/>
        <v>0.54300215389471651</v>
      </c>
      <c r="AG1756" s="150" t="str">
        <f t="shared" si="310"/>
        <v/>
      </c>
      <c r="AH1756" s="150">
        <f t="shared" si="311"/>
        <v>0.3966224203094561</v>
      </c>
      <c r="AI1756" s="150" t="str">
        <f t="shared" si="306"/>
        <v/>
      </c>
      <c r="AJ1756" s="173">
        <f t="shared" si="307"/>
        <v>0</v>
      </c>
      <c r="AK1756" s="173" t="str">
        <f t="shared" si="308"/>
        <v/>
      </c>
      <c r="AL1756" s="173" t="str">
        <f t="shared" si="309"/>
        <v/>
      </c>
      <c r="AM1756" s="173"/>
      <c r="AN1756" s="173"/>
      <c r="AO1756" s="173"/>
      <c r="AP1756" s="173"/>
      <c r="AQ1756" s="173"/>
      <c r="AR1756" s="173"/>
      <c r="AS1756" s="173"/>
      <c r="AT1756" s="153"/>
      <c r="AU1756" s="154"/>
      <c r="AV1756" s="153"/>
      <c r="AW1756" s="177"/>
      <c r="AX1756" s="178"/>
      <c r="AY1756" s="179"/>
      <c r="AZ1756" s="179"/>
      <c r="BA1756" s="180"/>
      <c r="BB1756" s="180"/>
      <c r="BC1756" s="155"/>
      <c r="BE1756" s="156">
        <v>1004</v>
      </c>
      <c r="BF1756" s="181">
        <f t="shared" si="299"/>
        <v>6.4192000000001181</v>
      </c>
      <c r="BG1756" s="182">
        <f t="shared" si="300"/>
        <v>0.49174003301097369</v>
      </c>
      <c r="BH1756" s="183">
        <f t="shared" si="301"/>
        <v>7.1719240478218538E-4</v>
      </c>
      <c r="BI1756" s="184" t="str">
        <f t="shared" si="302"/>
        <v/>
      </c>
      <c r="BJ1756" s="184" t="str">
        <f t="shared" si="298"/>
        <v/>
      </c>
    </row>
    <row r="1757" spans="3:62" ht="20.100000000000001" customHeight="1" x14ac:dyDescent="0.25">
      <c r="C1757" s="12"/>
      <c r="E1757" s="141"/>
      <c r="F1757" s="141"/>
      <c r="P1757" s="156"/>
      <c r="R1757" s="174"/>
      <c r="S1757" s="174"/>
      <c r="W1757" s="175"/>
      <c r="X1757" s="173"/>
      <c r="AC1757" s="156">
        <v>1028</v>
      </c>
      <c r="AD1757" s="150">
        <f t="shared" si="303"/>
        <v>0.1120000000000001</v>
      </c>
      <c r="AE1757" s="174">
        <f t="shared" si="304"/>
        <v>0.39644794483193985</v>
      </c>
      <c r="AF1757" s="174">
        <f t="shared" si="305"/>
        <v>0.54458829671426567</v>
      </c>
      <c r="AG1757" s="150" t="str">
        <f t="shared" si="310"/>
        <v/>
      </c>
      <c r="AH1757" s="150">
        <f t="shared" si="311"/>
        <v>0.39644794483193985</v>
      </c>
      <c r="AI1757" s="150" t="str">
        <f t="shared" si="306"/>
        <v/>
      </c>
      <c r="AJ1757" s="173">
        <f t="shared" si="307"/>
        <v>0</v>
      </c>
      <c r="AK1757" s="173" t="str">
        <f t="shared" si="308"/>
        <v/>
      </c>
      <c r="AL1757" s="173" t="str">
        <f t="shared" si="309"/>
        <v/>
      </c>
      <c r="AM1757" s="173"/>
      <c r="AN1757" s="173"/>
      <c r="AO1757" s="173"/>
      <c r="AP1757" s="173"/>
      <c r="AQ1757" s="173"/>
      <c r="AR1757" s="173"/>
      <c r="AS1757" s="173"/>
      <c r="AT1757" s="153"/>
      <c r="AU1757" s="154"/>
      <c r="AV1757" s="153"/>
      <c r="AW1757" s="177"/>
      <c r="AX1757" s="178"/>
      <c r="AY1757" s="179"/>
      <c r="AZ1757" s="179"/>
      <c r="BA1757" s="180"/>
      <c r="BB1757" s="180"/>
      <c r="BC1757" s="155"/>
      <c r="BE1757" s="156">
        <v>1005</v>
      </c>
      <c r="BF1757" s="181">
        <f t="shared" si="299"/>
        <v>6.4256000000001183</v>
      </c>
      <c r="BG1757" s="182">
        <f t="shared" si="300"/>
        <v>0.4910228406061915</v>
      </c>
      <c r="BH1757" s="183">
        <f t="shared" si="301"/>
        <v>7.1668340785402407E-4</v>
      </c>
      <c r="BI1757" s="184" t="str">
        <f t="shared" si="302"/>
        <v/>
      </c>
      <c r="BJ1757" s="184" t="str">
        <f t="shared" si="298"/>
        <v/>
      </c>
    </row>
    <row r="1758" spans="3:62" ht="20.100000000000001" customHeight="1" x14ac:dyDescent="0.25">
      <c r="C1758" s="12"/>
      <c r="E1758" s="141"/>
      <c r="F1758" s="141"/>
      <c r="P1758" s="156"/>
      <c r="R1758" s="174"/>
      <c r="S1758" s="174"/>
      <c r="W1758" s="175"/>
      <c r="X1758" s="173"/>
      <c r="AC1758" s="156">
        <v>1029</v>
      </c>
      <c r="AD1758" s="150">
        <f t="shared" si="303"/>
        <v>0.11599999999999966</v>
      </c>
      <c r="AE1758" s="174">
        <f t="shared" si="304"/>
        <v>0.39626720578073205</v>
      </c>
      <c r="AF1758" s="174">
        <f t="shared" si="305"/>
        <v>0.5461737291019273</v>
      </c>
      <c r="AG1758" s="150" t="str">
        <f t="shared" si="310"/>
        <v/>
      </c>
      <c r="AH1758" s="150">
        <f t="shared" si="311"/>
        <v>0.39626720578073205</v>
      </c>
      <c r="AI1758" s="150" t="str">
        <f t="shared" si="306"/>
        <v/>
      </c>
      <c r="AJ1758" s="173">
        <f t="shared" si="307"/>
        <v>0</v>
      </c>
      <c r="AK1758" s="173" t="str">
        <f t="shared" si="308"/>
        <v/>
      </c>
      <c r="AL1758" s="173" t="str">
        <f t="shared" si="309"/>
        <v/>
      </c>
      <c r="AM1758" s="173"/>
      <c r="AN1758" s="173"/>
      <c r="AO1758" s="173"/>
      <c r="AP1758" s="173"/>
      <c r="AQ1758" s="173"/>
      <c r="AR1758" s="173"/>
      <c r="AS1758" s="173"/>
      <c r="AT1758" s="153"/>
      <c r="AU1758" s="154"/>
      <c r="AV1758" s="153"/>
      <c r="AW1758" s="177"/>
      <c r="AX1758" s="178"/>
      <c r="AY1758" s="179"/>
      <c r="AZ1758" s="179"/>
      <c r="BA1758" s="180"/>
      <c r="BB1758" s="180"/>
      <c r="BC1758" s="155"/>
      <c r="BE1758" s="156">
        <v>1006</v>
      </c>
      <c r="BF1758" s="181">
        <f t="shared" si="299"/>
        <v>6.4320000000001185</v>
      </c>
      <c r="BG1758" s="182">
        <f t="shared" si="300"/>
        <v>0.49030615719833748</v>
      </c>
      <c r="BH1758" s="183">
        <f t="shared" si="301"/>
        <v>7.1617299773429899E-4</v>
      </c>
      <c r="BI1758" s="184" t="str">
        <f t="shared" si="302"/>
        <v/>
      </c>
      <c r="BJ1758" s="184" t="str">
        <f t="shared" si="298"/>
        <v/>
      </c>
    </row>
    <row r="1759" spans="3:62" ht="20.100000000000001" customHeight="1" x14ac:dyDescent="0.25">
      <c r="C1759" s="12"/>
      <c r="E1759" s="141"/>
      <c r="F1759" s="141"/>
      <c r="P1759" s="156"/>
      <c r="R1759" s="174"/>
      <c r="S1759" s="174"/>
      <c r="W1759" s="175"/>
      <c r="X1759" s="173"/>
      <c r="AC1759" s="156">
        <v>1030</v>
      </c>
      <c r="AD1759" s="150">
        <f t="shared" si="303"/>
        <v>0.12000000000000011</v>
      </c>
      <c r="AE1759" s="174">
        <f t="shared" si="304"/>
        <v>0.3960802117936561</v>
      </c>
      <c r="AF1759" s="174">
        <f t="shared" si="305"/>
        <v>0.54775842602058389</v>
      </c>
      <c r="AG1759" s="150" t="str">
        <f t="shared" si="310"/>
        <v/>
      </c>
      <c r="AH1759" s="150">
        <f t="shared" si="311"/>
        <v>0.3960802117936561</v>
      </c>
      <c r="AI1759" s="150" t="str">
        <f t="shared" si="306"/>
        <v/>
      </c>
      <c r="AJ1759" s="173">
        <f t="shared" si="307"/>
        <v>0</v>
      </c>
      <c r="AK1759" s="173" t="str">
        <f t="shared" si="308"/>
        <v/>
      </c>
      <c r="AL1759" s="173" t="str">
        <f t="shared" si="309"/>
        <v/>
      </c>
      <c r="AM1759" s="173"/>
      <c r="AN1759" s="173"/>
      <c r="AO1759" s="173"/>
      <c r="AP1759" s="173"/>
      <c r="AQ1759" s="173"/>
      <c r="AR1759" s="173"/>
      <c r="AS1759" s="173"/>
      <c r="AT1759" s="153"/>
      <c r="AU1759" s="154"/>
      <c r="AV1759" s="153"/>
      <c r="AW1759" s="177"/>
      <c r="AX1759" s="178"/>
      <c r="AY1759" s="179"/>
      <c r="AZ1759" s="179"/>
      <c r="BA1759" s="180"/>
      <c r="BB1759" s="180"/>
      <c r="BC1759" s="155"/>
      <c r="BE1759" s="156">
        <v>1007</v>
      </c>
      <c r="BF1759" s="181">
        <f t="shared" si="299"/>
        <v>6.4384000000001187</v>
      </c>
      <c r="BG1759" s="182">
        <f t="shared" si="300"/>
        <v>0.48958998420060318</v>
      </c>
      <c r="BH1759" s="183">
        <f t="shared" si="301"/>
        <v>7.1566118148358449E-4</v>
      </c>
      <c r="BI1759" s="184" t="str">
        <f t="shared" si="302"/>
        <v/>
      </c>
      <c r="BJ1759" s="184" t="str">
        <f t="shared" si="298"/>
        <v/>
      </c>
    </row>
    <row r="1760" spans="3:62" ht="20.100000000000001" customHeight="1" x14ac:dyDescent="0.25">
      <c r="C1760" s="12"/>
      <c r="E1760" s="141"/>
      <c r="F1760" s="141"/>
      <c r="P1760" s="156"/>
      <c r="R1760" s="174"/>
      <c r="S1760" s="174"/>
      <c r="W1760" s="175"/>
      <c r="X1760" s="173"/>
      <c r="AC1760" s="156">
        <v>1031</v>
      </c>
      <c r="AD1760" s="150">
        <f t="shared" si="303"/>
        <v>0.12399999999999967</v>
      </c>
      <c r="AE1760" s="174">
        <f t="shared" si="304"/>
        <v>0.39588697180469301</v>
      </c>
      <c r="AF1760" s="174">
        <f t="shared" si="305"/>
        <v>0.54934236246826085</v>
      </c>
      <c r="AG1760" s="150" t="str">
        <f t="shared" si="310"/>
        <v/>
      </c>
      <c r="AH1760" s="150">
        <f t="shared" si="311"/>
        <v>0.39588697180469301</v>
      </c>
      <c r="AI1760" s="150" t="str">
        <f t="shared" si="306"/>
        <v/>
      </c>
      <c r="AJ1760" s="173">
        <f t="shared" si="307"/>
        <v>0</v>
      </c>
      <c r="AK1760" s="173" t="str">
        <f t="shared" si="308"/>
        <v/>
      </c>
      <c r="AL1760" s="173" t="str">
        <f t="shared" si="309"/>
        <v/>
      </c>
      <c r="AM1760" s="173"/>
      <c r="AN1760" s="173"/>
      <c r="AO1760" s="173"/>
      <c r="AP1760" s="173"/>
      <c r="AQ1760" s="173"/>
      <c r="AR1760" s="173"/>
      <c r="AS1760" s="173"/>
      <c r="AT1760" s="153"/>
      <c r="AU1760" s="154"/>
      <c r="AV1760" s="153"/>
      <c r="AW1760" s="177"/>
      <c r="AX1760" s="178"/>
      <c r="AY1760" s="179"/>
      <c r="AZ1760" s="179"/>
      <c r="BA1760" s="180"/>
      <c r="BB1760" s="180"/>
      <c r="BC1760" s="155"/>
      <c r="BE1760" s="156">
        <v>1008</v>
      </c>
      <c r="BF1760" s="181">
        <f t="shared" si="299"/>
        <v>6.4448000000001189</v>
      </c>
      <c r="BG1760" s="182">
        <f t="shared" si="300"/>
        <v>0.48887432301911959</v>
      </c>
      <c r="BH1760" s="183">
        <f t="shared" si="301"/>
        <v>7.1514796614902121E-4</v>
      </c>
      <c r="BI1760" s="184" t="str">
        <f t="shared" si="302"/>
        <v/>
      </c>
      <c r="BJ1760" s="184" t="str">
        <f t="shared" si="298"/>
        <v/>
      </c>
    </row>
    <row r="1761" spans="3:62" ht="20.100000000000001" customHeight="1" x14ac:dyDescent="0.25">
      <c r="C1761" s="12"/>
      <c r="E1761" s="141"/>
      <c r="F1761" s="141"/>
      <c r="P1761" s="156"/>
      <c r="R1761" s="174"/>
      <c r="S1761" s="174"/>
      <c r="W1761" s="175"/>
      <c r="X1761" s="173"/>
      <c r="AC1761" s="156">
        <v>1032</v>
      </c>
      <c r="AD1761" s="150">
        <f t="shared" si="303"/>
        <v>0.12800000000000011</v>
      </c>
      <c r="AE1761" s="174">
        <f t="shared" si="304"/>
        <v>0.39568749504326983</v>
      </c>
      <c r="AF1761" s="174">
        <f t="shared" si="305"/>
        <v>0.55092551347931173</v>
      </c>
      <c r="AG1761" s="150" t="str">
        <f t="shared" si="310"/>
        <v/>
      </c>
      <c r="AH1761" s="150">
        <f t="shared" si="311"/>
        <v>0.39568749504326983</v>
      </c>
      <c r="AI1761" s="150" t="str">
        <f t="shared" si="306"/>
        <v/>
      </c>
      <c r="AJ1761" s="173">
        <f t="shared" si="307"/>
        <v>0</v>
      </c>
      <c r="AK1761" s="173" t="str">
        <f t="shared" si="308"/>
        <v/>
      </c>
      <c r="AL1761" s="173" t="str">
        <f t="shared" si="309"/>
        <v/>
      </c>
      <c r="AM1761" s="173"/>
      <c r="AN1761" s="173"/>
      <c r="AO1761" s="173"/>
      <c r="AP1761" s="173"/>
      <c r="AQ1761" s="173"/>
      <c r="AR1761" s="173"/>
      <c r="AS1761" s="173"/>
      <c r="AT1761" s="153"/>
      <c r="AU1761" s="154"/>
      <c r="AV1761" s="153"/>
      <c r="AW1761" s="177"/>
      <c r="AX1761" s="178"/>
      <c r="AY1761" s="179"/>
      <c r="AZ1761" s="179"/>
      <c r="BA1761" s="180"/>
      <c r="BB1761" s="180"/>
      <c r="BC1761" s="155"/>
      <c r="BE1761" s="156">
        <v>1009</v>
      </c>
      <c r="BF1761" s="181">
        <f t="shared" si="299"/>
        <v>6.4512000000001191</v>
      </c>
      <c r="BG1761" s="182">
        <f t="shared" si="300"/>
        <v>0.48815917505297057</v>
      </c>
      <c r="BH1761" s="183">
        <f t="shared" si="301"/>
        <v>7.1463335876531531E-4</v>
      </c>
      <c r="BI1761" s="184" t="str">
        <f t="shared" si="302"/>
        <v/>
      </c>
      <c r="BJ1761" s="184" t="str">
        <f t="shared" si="298"/>
        <v/>
      </c>
    </row>
    <row r="1762" spans="3:62" ht="20.100000000000001" customHeight="1" x14ac:dyDescent="0.25">
      <c r="C1762" s="12"/>
      <c r="E1762" s="141"/>
      <c r="F1762" s="141"/>
      <c r="P1762" s="156"/>
      <c r="R1762" s="174"/>
      <c r="S1762" s="174"/>
      <c r="W1762" s="175"/>
      <c r="X1762" s="173"/>
      <c r="AC1762" s="156">
        <v>1033</v>
      </c>
      <c r="AD1762" s="150">
        <f t="shared" si="303"/>
        <v>0.13199999999999967</v>
      </c>
      <c r="AE1762" s="174">
        <f t="shared" si="304"/>
        <v>0.3954817910335251</v>
      </c>
      <c r="AF1762" s="174">
        <f t="shared" si="305"/>
        <v>0.55250785412559622</v>
      </c>
      <c r="AG1762" s="150" t="str">
        <f t="shared" si="310"/>
        <v/>
      </c>
      <c r="AH1762" s="150">
        <f t="shared" si="311"/>
        <v>0.3954817910335251</v>
      </c>
      <c r="AI1762" s="150" t="str">
        <f t="shared" si="306"/>
        <v/>
      </c>
      <c r="AJ1762" s="173">
        <f t="shared" si="307"/>
        <v>0</v>
      </c>
      <c r="AK1762" s="173" t="str">
        <f t="shared" si="308"/>
        <v/>
      </c>
      <c r="AL1762" s="173" t="str">
        <f t="shared" si="309"/>
        <v/>
      </c>
      <c r="AM1762" s="173"/>
      <c r="AN1762" s="173"/>
      <c r="AO1762" s="173"/>
      <c r="AP1762" s="173"/>
      <c r="AQ1762" s="173"/>
      <c r="AR1762" s="173"/>
      <c r="AS1762" s="173"/>
      <c r="AT1762" s="153"/>
      <c r="AU1762" s="154"/>
      <c r="AV1762" s="153"/>
      <c r="AW1762" s="177"/>
      <c r="AX1762" s="178"/>
      <c r="AY1762" s="179"/>
      <c r="AZ1762" s="179"/>
      <c r="BA1762" s="180"/>
      <c r="BB1762" s="180"/>
      <c r="BC1762" s="155"/>
      <c r="BE1762" s="156">
        <v>1010</v>
      </c>
      <c r="BF1762" s="181">
        <f t="shared" si="299"/>
        <v>6.4576000000001192</v>
      </c>
      <c r="BG1762" s="182">
        <f t="shared" si="300"/>
        <v>0.48744454169420526</v>
      </c>
      <c r="BH1762" s="183">
        <f t="shared" si="301"/>
        <v>7.1411736635484946E-4</v>
      </c>
      <c r="BI1762" s="184" t="str">
        <f t="shared" si="302"/>
        <v/>
      </c>
      <c r="BJ1762" s="184" t="str">
        <f t="shared" si="298"/>
        <v/>
      </c>
    </row>
    <row r="1763" spans="3:62" ht="20.100000000000001" customHeight="1" x14ac:dyDescent="0.25">
      <c r="C1763" s="12"/>
      <c r="E1763" s="141"/>
      <c r="F1763" s="141"/>
      <c r="P1763" s="156"/>
      <c r="R1763" s="174"/>
      <c r="S1763" s="174"/>
      <c r="W1763" s="175"/>
      <c r="X1763" s="173"/>
      <c r="AC1763" s="156">
        <v>1034</v>
      </c>
      <c r="AD1763" s="150">
        <f t="shared" si="303"/>
        <v>0.13600000000000012</v>
      </c>
      <c r="AE1763" s="174">
        <f t="shared" si="304"/>
        <v>0.3952698695935507</v>
      </c>
      <c r="AF1763" s="174">
        <f t="shared" si="305"/>
        <v>0.55408935951765992</v>
      </c>
      <c r="AG1763" s="150" t="str">
        <f t="shared" si="310"/>
        <v/>
      </c>
      <c r="AH1763" s="150">
        <f t="shared" si="311"/>
        <v>0.3952698695935507</v>
      </c>
      <c r="AI1763" s="150" t="str">
        <f t="shared" si="306"/>
        <v/>
      </c>
      <c r="AJ1763" s="173">
        <f t="shared" si="307"/>
        <v>0</v>
      </c>
      <c r="AK1763" s="173" t="str">
        <f t="shared" si="308"/>
        <v/>
      </c>
      <c r="AL1763" s="173" t="str">
        <f t="shared" si="309"/>
        <v/>
      </c>
      <c r="AM1763" s="173"/>
      <c r="AN1763" s="173"/>
      <c r="AO1763" s="173"/>
      <c r="AP1763" s="173"/>
      <c r="AQ1763" s="173"/>
      <c r="AR1763" s="173"/>
      <c r="AS1763" s="173"/>
      <c r="AT1763" s="153"/>
      <c r="AU1763" s="154"/>
      <c r="AV1763" s="153"/>
      <c r="AW1763" s="177"/>
      <c r="AX1763" s="178"/>
      <c r="AY1763" s="179"/>
      <c r="AZ1763" s="179"/>
      <c r="BA1763" s="180"/>
      <c r="BB1763" s="180"/>
      <c r="BC1763" s="155"/>
      <c r="BE1763" s="156">
        <v>1011</v>
      </c>
      <c r="BF1763" s="181">
        <f t="shared" si="299"/>
        <v>6.4640000000001194</v>
      </c>
      <c r="BG1763" s="182">
        <f t="shared" si="300"/>
        <v>0.48673042432785041</v>
      </c>
      <c r="BH1763" s="183">
        <f t="shared" si="301"/>
        <v>7.1359999592512935E-4</v>
      </c>
      <c r="BI1763" s="184" t="str">
        <f t="shared" si="302"/>
        <v/>
      </c>
      <c r="BJ1763" s="184" t="str">
        <f t="shared" si="298"/>
        <v/>
      </c>
    </row>
    <row r="1764" spans="3:62" ht="20.100000000000001" customHeight="1" x14ac:dyDescent="0.25">
      <c r="C1764" s="12"/>
      <c r="E1764" s="141"/>
      <c r="F1764" s="141"/>
      <c r="P1764" s="156"/>
      <c r="R1764" s="174"/>
      <c r="S1764" s="174"/>
      <c r="W1764" s="175"/>
      <c r="X1764" s="173"/>
      <c r="AC1764" s="156">
        <v>1035</v>
      </c>
      <c r="AD1764" s="150">
        <f t="shared" si="303"/>
        <v>0.13999999999999968</v>
      </c>
      <c r="AE1764" s="174">
        <f t="shared" si="304"/>
        <v>0.39505174083461131</v>
      </c>
      <c r="AF1764" s="174">
        <f t="shared" si="305"/>
        <v>0.55567000480590634</v>
      </c>
      <c r="AG1764" s="150" t="str">
        <f t="shared" si="310"/>
        <v/>
      </c>
      <c r="AH1764" s="150">
        <f t="shared" si="311"/>
        <v>0.39505174083461131</v>
      </c>
      <c r="AI1764" s="150" t="str">
        <f t="shared" si="306"/>
        <v/>
      </c>
      <c r="AJ1764" s="173">
        <f t="shared" si="307"/>
        <v>0</v>
      </c>
      <c r="AK1764" s="173" t="str">
        <f t="shared" si="308"/>
        <v/>
      </c>
      <c r="AL1764" s="173" t="str">
        <f t="shared" si="309"/>
        <v/>
      </c>
      <c r="AM1764" s="173"/>
      <c r="AN1764" s="173"/>
      <c r="AO1764" s="173"/>
      <c r="AP1764" s="173"/>
      <c r="AQ1764" s="173"/>
      <c r="AR1764" s="173"/>
      <c r="AS1764" s="173"/>
      <c r="AT1764" s="153"/>
      <c r="AU1764" s="154"/>
      <c r="AV1764" s="153"/>
      <c r="AW1764" s="177"/>
      <c r="AX1764" s="178"/>
      <c r="AY1764" s="179"/>
      <c r="AZ1764" s="179"/>
      <c r="BA1764" s="180"/>
      <c r="BB1764" s="180"/>
      <c r="BC1764" s="155"/>
      <c r="BE1764" s="156">
        <v>1012</v>
      </c>
      <c r="BF1764" s="181">
        <f t="shared" si="299"/>
        <v>6.4704000000001196</v>
      </c>
      <c r="BG1764" s="182">
        <f t="shared" si="300"/>
        <v>0.48601682433192528</v>
      </c>
      <c r="BH1764" s="183">
        <f t="shared" si="301"/>
        <v>7.1308125447433479E-4</v>
      </c>
      <c r="BI1764" s="184" t="str">
        <f t="shared" si="302"/>
        <v/>
      </c>
      <c r="BJ1764" s="184" t="str">
        <f t="shared" si="298"/>
        <v/>
      </c>
    </row>
    <row r="1765" spans="3:62" ht="20.100000000000001" customHeight="1" x14ac:dyDescent="0.25">
      <c r="C1765" s="12"/>
      <c r="E1765" s="141"/>
      <c r="F1765" s="141"/>
      <c r="P1765" s="156"/>
      <c r="R1765" s="174"/>
      <c r="S1765" s="174"/>
      <c r="W1765" s="175"/>
      <c r="X1765" s="173"/>
      <c r="AC1765" s="156">
        <v>1036</v>
      </c>
      <c r="AD1765" s="150">
        <f t="shared" si="303"/>
        <v>0.14400000000000013</v>
      </c>
      <c r="AE1765" s="174">
        <f t="shared" si="304"/>
        <v>0.39482741516033976</v>
      </c>
      <c r="AF1765" s="174">
        <f t="shared" si="305"/>
        <v>0.55724976518177005</v>
      </c>
      <c r="AG1765" s="150" t="str">
        <f t="shared" si="310"/>
        <v/>
      </c>
      <c r="AH1765" s="150">
        <f t="shared" si="311"/>
        <v>0.39482741516033976</v>
      </c>
      <c r="AI1765" s="150" t="str">
        <f t="shared" si="306"/>
        <v/>
      </c>
      <c r="AJ1765" s="173">
        <f t="shared" si="307"/>
        <v>0</v>
      </c>
      <c r="AK1765" s="173" t="str">
        <f t="shared" si="308"/>
        <v/>
      </c>
      <c r="AL1765" s="173" t="str">
        <f t="shared" si="309"/>
        <v/>
      </c>
      <c r="AM1765" s="173"/>
      <c r="AN1765" s="173"/>
      <c r="AO1765" s="173"/>
      <c r="AP1765" s="173"/>
      <c r="AQ1765" s="173"/>
      <c r="AR1765" s="173"/>
      <c r="AS1765" s="173"/>
      <c r="AT1765" s="153"/>
      <c r="AU1765" s="154"/>
      <c r="AV1765" s="153"/>
      <c r="AW1765" s="177"/>
      <c r="AX1765" s="178"/>
      <c r="AY1765" s="179"/>
      <c r="AZ1765" s="179"/>
      <c r="BA1765" s="180"/>
      <c r="BB1765" s="180"/>
      <c r="BC1765" s="155"/>
      <c r="BE1765" s="156">
        <v>1013</v>
      </c>
      <c r="BF1765" s="181">
        <f t="shared" si="299"/>
        <v>6.4768000000001198</v>
      </c>
      <c r="BG1765" s="182">
        <f t="shared" si="300"/>
        <v>0.48530374307745094</v>
      </c>
      <c r="BH1765" s="183">
        <f t="shared" si="301"/>
        <v>7.1256114898543554E-4</v>
      </c>
      <c r="BI1765" s="184" t="str">
        <f t="shared" si="302"/>
        <v/>
      </c>
      <c r="BJ1765" s="184" t="str">
        <f t="shared" si="298"/>
        <v/>
      </c>
    </row>
    <row r="1766" spans="3:62" ht="20.100000000000001" customHeight="1" x14ac:dyDescent="0.25">
      <c r="C1766" s="12"/>
      <c r="E1766" s="141"/>
      <c r="F1766" s="141"/>
      <c r="P1766" s="156"/>
      <c r="R1766" s="174"/>
      <c r="S1766" s="174"/>
      <c r="W1766" s="175"/>
      <c r="X1766" s="173"/>
      <c r="AC1766" s="156">
        <v>1037</v>
      </c>
      <c r="AD1766" s="150">
        <f t="shared" si="303"/>
        <v>0.14799999999999969</v>
      </c>
      <c r="AE1766" s="174">
        <f t="shared" si="304"/>
        <v>0.39459690326591074</v>
      </c>
      <c r="AF1766" s="174">
        <f t="shared" si="305"/>
        <v>0.55882861587888255</v>
      </c>
      <c r="AG1766" s="150" t="str">
        <f t="shared" si="310"/>
        <v/>
      </c>
      <c r="AH1766" s="150">
        <f t="shared" si="311"/>
        <v>0.39459690326591074</v>
      </c>
      <c r="AI1766" s="150" t="str">
        <f t="shared" si="306"/>
        <v/>
      </c>
      <c r="AJ1766" s="173">
        <f t="shared" si="307"/>
        <v>0</v>
      </c>
      <c r="AK1766" s="173" t="str">
        <f t="shared" si="308"/>
        <v/>
      </c>
      <c r="AL1766" s="173" t="str">
        <f t="shared" si="309"/>
        <v/>
      </c>
      <c r="AM1766" s="173"/>
      <c r="AN1766" s="173"/>
      <c r="AO1766" s="173"/>
      <c r="AP1766" s="173"/>
      <c r="AQ1766" s="173"/>
      <c r="AR1766" s="173"/>
      <c r="AS1766" s="173"/>
      <c r="AT1766" s="153"/>
      <c r="AU1766" s="154"/>
      <c r="AV1766" s="153"/>
      <c r="AW1766" s="177"/>
      <c r="AX1766" s="178"/>
      <c r="AY1766" s="179"/>
      <c r="AZ1766" s="179"/>
      <c r="BA1766" s="180"/>
      <c r="BB1766" s="180"/>
      <c r="BC1766" s="155"/>
      <c r="BE1766" s="156">
        <v>1014</v>
      </c>
      <c r="BF1766" s="181">
        <f t="shared" si="299"/>
        <v>6.48320000000012</v>
      </c>
      <c r="BG1766" s="182">
        <f t="shared" si="300"/>
        <v>0.48459118192846551</v>
      </c>
      <c r="BH1766" s="183">
        <f t="shared" si="301"/>
        <v>7.1203968642896687E-4</v>
      </c>
      <c r="BI1766" s="184" t="str">
        <f t="shared" si="302"/>
        <v/>
      </c>
      <c r="BJ1766" s="184" t="str">
        <f t="shared" si="298"/>
        <v/>
      </c>
    </row>
    <row r="1767" spans="3:62" ht="20.100000000000001" customHeight="1" x14ac:dyDescent="0.25">
      <c r="C1767" s="12"/>
      <c r="E1767" s="141"/>
      <c r="F1767" s="141"/>
      <c r="P1767" s="156"/>
      <c r="R1767" s="174"/>
      <c r="S1767" s="174"/>
      <c r="W1767" s="175"/>
      <c r="X1767" s="173"/>
      <c r="AC1767" s="156">
        <v>1038</v>
      </c>
      <c r="AD1767" s="150">
        <f t="shared" si="303"/>
        <v>0.15200000000000014</v>
      </c>
      <c r="AE1767" s="174">
        <f t="shared" si="304"/>
        <v>0.39436021613719041</v>
      </c>
      <c r="AF1767" s="174">
        <f t="shared" si="305"/>
        <v>0.56040653217423875</v>
      </c>
      <c r="AG1767" s="150" t="str">
        <f t="shared" si="310"/>
        <v/>
      </c>
      <c r="AH1767" s="150">
        <f t="shared" si="311"/>
        <v>0.39436021613719041</v>
      </c>
      <c r="AI1767" s="150" t="str">
        <f t="shared" si="306"/>
        <v/>
      </c>
      <c r="AJ1767" s="173">
        <f t="shared" si="307"/>
        <v>0</v>
      </c>
      <c r="AK1767" s="173" t="str">
        <f t="shared" si="308"/>
        <v/>
      </c>
      <c r="AL1767" s="173" t="str">
        <f t="shared" si="309"/>
        <v/>
      </c>
      <c r="AM1767" s="173"/>
      <c r="AN1767" s="173"/>
      <c r="AO1767" s="173"/>
      <c r="AP1767" s="173"/>
      <c r="AQ1767" s="173"/>
      <c r="AR1767" s="173"/>
      <c r="AS1767" s="173"/>
      <c r="AT1767" s="153"/>
      <c r="AU1767" s="154"/>
      <c r="AV1767" s="153"/>
      <c r="AW1767" s="177"/>
      <c r="AX1767" s="178"/>
      <c r="AY1767" s="179"/>
      <c r="AZ1767" s="179"/>
      <c r="BA1767" s="180"/>
      <c r="BB1767" s="180"/>
      <c r="BC1767" s="155"/>
      <c r="BE1767" s="156">
        <v>1015</v>
      </c>
      <c r="BF1767" s="181">
        <f t="shared" si="299"/>
        <v>6.4896000000001202</v>
      </c>
      <c r="BG1767" s="182">
        <f t="shared" si="300"/>
        <v>0.48387914224203654</v>
      </c>
      <c r="BH1767" s="183">
        <f t="shared" si="301"/>
        <v>7.1151687376302952E-4</v>
      </c>
      <c r="BI1767" s="184" t="str">
        <f t="shared" si="302"/>
        <v/>
      </c>
      <c r="BJ1767" s="184" t="str">
        <f t="shared" si="298"/>
        <v/>
      </c>
    </row>
    <row r="1768" spans="3:62" ht="20.100000000000001" customHeight="1" x14ac:dyDescent="0.25">
      <c r="C1768" s="12"/>
      <c r="E1768" s="141"/>
      <c r="F1768" s="141"/>
      <c r="P1768" s="156"/>
      <c r="R1768" s="174"/>
      <c r="S1768" s="174"/>
      <c r="W1768" s="175"/>
      <c r="X1768" s="173"/>
      <c r="AC1768" s="156">
        <v>1039</v>
      </c>
      <c r="AD1768" s="150">
        <f t="shared" si="303"/>
        <v>0.15599999999999969</v>
      </c>
      <c r="AE1768" s="174">
        <f t="shared" si="304"/>
        <v>0.39411736504986411</v>
      </c>
      <c r="AF1768" s="174">
        <f t="shared" si="305"/>
        <v>0.56198348938935583</v>
      </c>
      <c r="AG1768" s="150" t="str">
        <f t="shared" si="310"/>
        <v/>
      </c>
      <c r="AH1768" s="150">
        <f t="shared" si="311"/>
        <v>0.39411736504986411</v>
      </c>
      <c r="AI1768" s="150" t="str">
        <f t="shared" si="306"/>
        <v/>
      </c>
      <c r="AJ1768" s="173">
        <f t="shared" si="307"/>
        <v>0</v>
      </c>
      <c r="AK1768" s="173" t="str">
        <f t="shared" si="308"/>
        <v/>
      </c>
      <c r="AL1768" s="173" t="str">
        <f t="shared" si="309"/>
        <v/>
      </c>
      <c r="AM1768" s="173"/>
      <c r="AN1768" s="173"/>
      <c r="AO1768" s="173"/>
      <c r="AP1768" s="173"/>
      <c r="AQ1768" s="173"/>
      <c r="AR1768" s="173"/>
      <c r="AS1768" s="173"/>
      <c r="AT1768" s="153"/>
      <c r="AU1768" s="154"/>
      <c r="AV1768" s="153"/>
      <c r="AW1768" s="177"/>
      <c r="AX1768" s="178"/>
      <c r="AY1768" s="179"/>
      <c r="AZ1768" s="179"/>
      <c r="BA1768" s="180"/>
      <c r="BB1768" s="180"/>
      <c r="BC1768" s="155"/>
      <c r="BE1768" s="156">
        <v>1016</v>
      </c>
      <c r="BF1768" s="181">
        <f t="shared" si="299"/>
        <v>6.4960000000001203</v>
      </c>
      <c r="BG1768" s="182">
        <f t="shared" si="300"/>
        <v>0.48316762536827351</v>
      </c>
      <c r="BH1768" s="183">
        <f t="shared" si="301"/>
        <v>7.1099271793206853E-4</v>
      </c>
      <c r="BI1768" s="184" t="str">
        <f t="shared" si="302"/>
        <v/>
      </c>
      <c r="BJ1768" s="184" t="str">
        <f t="shared" si="298"/>
        <v/>
      </c>
    </row>
    <row r="1769" spans="3:62" ht="20.100000000000001" customHeight="1" x14ac:dyDescent="0.25">
      <c r="C1769" s="12"/>
      <c r="E1769" s="141"/>
      <c r="F1769" s="141"/>
      <c r="P1769" s="156"/>
      <c r="R1769" s="174"/>
      <c r="S1769" s="174"/>
      <c r="W1769" s="175"/>
      <c r="X1769" s="173"/>
      <c r="AC1769" s="156">
        <v>1040</v>
      </c>
      <c r="AD1769" s="150">
        <f t="shared" si="303"/>
        <v>0.16000000000000014</v>
      </c>
      <c r="AE1769" s="174">
        <f t="shared" si="304"/>
        <v>0.39386836156854083</v>
      </c>
      <c r="AF1769" s="174">
        <f t="shared" si="305"/>
        <v>0.56355946289143288</v>
      </c>
      <c r="AG1769" s="150" t="str">
        <f t="shared" si="310"/>
        <v/>
      </c>
      <c r="AH1769" s="150">
        <f t="shared" si="311"/>
        <v>0.39386836156854083</v>
      </c>
      <c r="AI1769" s="150" t="str">
        <f t="shared" si="306"/>
        <v/>
      </c>
      <c r="AJ1769" s="173">
        <f t="shared" si="307"/>
        <v>0</v>
      </c>
      <c r="AK1769" s="173" t="str">
        <f t="shared" si="308"/>
        <v/>
      </c>
      <c r="AL1769" s="173" t="str">
        <f t="shared" si="309"/>
        <v/>
      </c>
      <c r="AM1769" s="173"/>
      <c r="AN1769" s="173"/>
      <c r="AO1769" s="173"/>
      <c r="AP1769" s="173"/>
      <c r="AQ1769" s="173"/>
      <c r="AR1769" s="173"/>
      <c r="AS1769" s="173"/>
      <c r="AT1769" s="153"/>
      <c r="AU1769" s="154"/>
      <c r="AV1769" s="153"/>
      <c r="AW1769" s="177"/>
      <c r="AX1769" s="178"/>
      <c r="AY1769" s="179"/>
      <c r="AZ1769" s="179"/>
      <c r="BA1769" s="180"/>
      <c r="BB1769" s="180"/>
      <c r="BC1769" s="155"/>
      <c r="BE1769" s="156">
        <v>1017</v>
      </c>
      <c r="BF1769" s="181">
        <f t="shared" si="299"/>
        <v>6.5024000000001205</v>
      </c>
      <c r="BG1769" s="182">
        <f t="shared" si="300"/>
        <v>0.48245663265034144</v>
      </c>
      <c r="BH1769" s="183">
        <f t="shared" si="301"/>
        <v>7.104672258695377E-4</v>
      </c>
      <c r="BI1769" s="184" t="str">
        <f t="shared" si="302"/>
        <v/>
      </c>
      <c r="BJ1769" s="184" t="str">
        <f t="shared" si="298"/>
        <v/>
      </c>
    </row>
    <row r="1770" spans="3:62" ht="20.100000000000001" customHeight="1" x14ac:dyDescent="0.25">
      <c r="C1770" s="12"/>
      <c r="E1770" s="141"/>
      <c r="F1770" s="141"/>
      <c r="P1770" s="156"/>
      <c r="R1770" s="174"/>
      <c r="S1770" s="174"/>
      <c r="W1770" s="175"/>
      <c r="X1770" s="173"/>
      <c r="AC1770" s="156">
        <v>1041</v>
      </c>
      <c r="AD1770" s="150">
        <f t="shared" si="303"/>
        <v>0.1639999999999997</v>
      </c>
      <c r="AE1770" s="174">
        <f t="shared" si="304"/>
        <v>0.39361321754583578</v>
      </c>
      <c r="AF1770" s="174">
        <f t="shared" si="305"/>
        <v>0.56513442809450287</v>
      </c>
      <c r="AG1770" s="150" t="str">
        <f t="shared" si="310"/>
        <v/>
      </c>
      <c r="AH1770" s="150">
        <f t="shared" si="311"/>
        <v>0.39361321754583578</v>
      </c>
      <c r="AI1770" s="150" t="str">
        <f t="shared" si="306"/>
        <v/>
      </c>
      <c r="AJ1770" s="173">
        <f t="shared" si="307"/>
        <v>0</v>
      </c>
      <c r="AK1770" s="173" t="str">
        <f t="shared" si="308"/>
        <v/>
      </c>
      <c r="AL1770" s="173" t="str">
        <f t="shared" si="309"/>
        <v/>
      </c>
      <c r="AM1770" s="173"/>
      <c r="AN1770" s="173"/>
      <c r="AO1770" s="173"/>
      <c r="AP1770" s="173"/>
      <c r="AQ1770" s="173"/>
      <c r="AR1770" s="173"/>
      <c r="AS1770" s="173"/>
      <c r="AT1770" s="153"/>
      <c r="AU1770" s="154"/>
      <c r="AV1770" s="153"/>
      <c r="AW1770" s="177"/>
      <c r="AX1770" s="178"/>
      <c r="AY1770" s="179"/>
      <c r="AZ1770" s="179"/>
      <c r="BA1770" s="180"/>
      <c r="BB1770" s="180"/>
      <c r="BC1770" s="155"/>
      <c r="BE1770" s="156">
        <v>1018</v>
      </c>
      <c r="BF1770" s="181">
        <f t="shared" si="299"/>
        <v>6.5088000000001207</v>
      </c>
      <c r="BG1770" s="182">
        <f t="shared" si="300"/>
        <v>0.48174616542447191</v>
      </c>
      <c r="BH1770" s="183">
        <f t="shared" si="301"/>
        <v>7.0994040449368079E-4</v>
      </c>
      <c r="BI1770" s="184" t="str">
        <f t="shared" si="302"/>
        <v/>
      </c>
      <c r="BJ1770" s="184" t="str">
        <f t="shared" si="298"/>
        <v/>
      </c>
    </row>
    <row r="1771" spans="3:62" ht="20.100000000000001" customHeight="1" x14ac:dyDescent="0.25">
      <c r="C1771" s="12"/>
      <c r="E1771" s="141"/>
      <c r="F1771" s="141"/>
      <c r="P1771" s="156"/>
      <c r="R1771" s="174"/>
      <c r="S1771" s="174"/>
      <c r="W1771" s="175"/>
      <c r="X1771" s="173"/>
      <c r="AC1771" s="156">
        <v>1042</v>
      </c>
      <c r="AD1771" s="150">
        <f t="shared" si="303"/>
        <v>0.16800000000000015</v>
      </c>
      <c r="AE1771" s="174">
        <f t="shared" si="304"/>
        <v>0.39335194512142974</v>
      </c>
      <c r="AF1771" s="174">
        <f t="shared" si="305"/>
        <v>0.56670836046058459</v>
      </c>
      <c r="AG1771" s="150" t="str">
        <f t="shared" si="310"/>
        <v/>
      </c>
      <c r="AH1771" s="150">
        <f t="shared" si="311"/>
        <v>0.39335194512142974</v>
      </c>
      <c r="AI1771" s="150" t="str">
        <f t="shared" si="306"/>
        <v/>
      </c>
      <c r="AJ1771" s="173">
        <f t="shared" si="307"/>
        <v>0</v>
      </c>
      <c r="AK1771" s="173" t="str">
        <f t="shared" si="308"/>
        <v/>
      </c>
      <c r="AL1771" s="173" t="str">
        <f t="shared" si="309"/>
        <v/>
      </c>
      <c r="AM1771" s="173"/>
      <c r="AN1771" s="173"/>
      <c r="AO1771" s="173"/>
      <c r="AP1771" s="173"/>
      <c r="AQ1771" s="173"/>
      <c r="AR1771" s="173"/>
      <c r="AS1771" s="173"/>
      <c r="AT1771" s="153"/>
      <c r="AU1771" s="154"/>
      <c r="AV1771" s="153"/>
      <c r="AW1771" s="177"/>
      <c r="AX1771" s="178"/>
      <c r="AY1771" s="179"/>
      <c r="AZ1771" s="179"/>
      <c r="BA1771" s="180"/>
      <c r="BB1771" s="180"/>
      <c r="BC1771" s="155"/>
      <c r="BE1771" s="156">
        <v>1019</v>
      </c>
      <c r="BF1771" s="181">
        <f t="shared" si="299"/>
        <v>6.5152000000001209</v>
      </c>
      <c r="BG1771" s="182">
        <f t="shared" si="300"/>
        <v>0.48103622501997823</v>
      </c>
      <c r="BH1771" s="183">
        <f t="shared" si="301"/>
        <v>7.0941226070975194E-4</v>
      </c>
      <c r="BI1771" s="184" t="str">
        <f t="shared" si="302"/>
        <v/>
      </c>
      <c r="BJ1771" s="184" t="str">
        <f t="shared" si="298"/>
        <v/>
      </c>
    </row>
    <row r="1772" spans="3:62" ht="20.100000000000001" customHeight="1" x14ac:dyDescent="0.25">
      <c r="C1772" s="12"/>
      <c r="E1772" s="141"/>
      <c r="F1772" s="141"/>
      <c r="P1772" s="156"/>
      <c r="R1772" s="174"/>
      <c r="S1772" s="174"/>
      <c r="W1772" s="175"/>
      <c r="X1772" s="173"/>
      <c r="AC1772" s="156">
        <v>1043</v>
      </c>
      <c r="AD1772" s="150">
        <f t="shared" si="303"/>
        <v>0.17199999999999971</v>
      </c>
      <c r="AE1772" s="174">
        <f t="shared" si="304"/>
        <v>0.39308455672110665</v>
      </c>
      <c r="AF1772" s="174">
        <f t="shared" si="305"/>
        <v>0.5682812355008271</v>
      </c>
      <c r="AG1772" s="150" t="str">
        <f t="shared" si="310"/>
        <v/>
      </c>
      <c r="AH1772" s="150">
        <f t="shared" si="311"/>
        <v>0.39308455672110665</v>
      </c>
      <c r="AI1772" s="150" t="str">
        <f t="shared" si="306"/>
        <v/>
      </c>
      <c r="AJ1772" s="173">
        <f t="shared" si="307"/>
        <v>0</v>
      </c>
      <c r="AK1772" s="173" t="str">
        <f t="shared" si="308"/>
        <v/>
      </c>
      <c r="AL1772" s="173" t="str">
        <f t="shared" si="309"/>
        <v/>
      </c>
      <c r="AM1772" s="173"/>
      <c r="AN1772" s="173"/>
      <c r="AO1772" s="173"/>
      <c r="AP1772" s="173"/>
      <c r="AQ1772" s="173"/>
      <c r="AR1772" s="173"/>
      <c r="AS1772" s="173"/>
      <c r="AT1772" s="153"/>
      <c r="AU1772" s="154"/>
      <c r="AV1772" s="153"/>
      <c r="AW1772" s="177"/>
      <c r="AX1772" s="178"/>
      <c r="AY1772" s="179"/>
      <c r="AZ1772" s="179"/>
      <c r="BA1772" s="180"/>
      <c r="BB1772" s="180"/>
      <c r="BC1772" s="155"/>
      <c r="BE1772" s="156">
        <v>1020</v>
      </c>
      <c r="BF1772" s="181">
        <f t="shared" si="299"/>
        <v>6.5216000000001211</v>
      </c>
      <c r="BG1772" s="182">
        <f t="shared" si="300"/>
        <v>0.48032681275926847</v>
      </c>
      <c r="BH1772" s="183">
        <f t="shared" si="301"/>
        <v>7.0888280141290227E-4</v>
      </c>
      <c r="BI1772" s="184" t="str">
        <f t="shared" si="302"/>
        <v/>
      </c>
      <c r="BJ1772" s="184" t="str">
        <f t="shared" si="298"/>
        <v/>
      </c>
    </row>
    <row r="1773" spans="3:62" ht="20.100000000000001" customHeight="1" x14ac:dyDescent="0.25">
      <c r="C1773" s="12"/>
      <c r="E1773" s="141"/>
      <c r="F1773" s="141"/>
      <c r="P1773" s="156"/>
      <c r="R1773" s="174"/>
      <c r="S1773" s="174"/>
      <c r="W1773" s="175"/>
      <c r="X1773" s="173"/>
      <c r="AC1773" s="156">
        <v>1044</v>
      </c>
      <c r="AD1773" s="150">
        <f t="shared" si="303"/>
        <v>0.17600000000000016</v>
      </c>
      <c r="AE1773" s="174">
        <f t="shared" si="304"/>
        <v>0.39281106505576863</v>
      </c>
      <c r="AF1773" s="174">
        <f t="shared" si="305"/>
        <v>0.56985302877665411</v>
      </c>
      <c r="AG1773" s="150" t="str">
        <f t="shared" si="310"/>
        <v/>
      </c>
      <c r="AH1773" s="150">
        <f t="shared" si="311"/>
        <v>0.39281106505576863</v>
      </c>
      <c r="AI1773" s="150" t="str">
        <f t="shared" si="306"/>
        <v/>
      </c>
      <c r="AJ1773" s="173">
        <f t="shared" si="307"/>
        <v>0</v>
      </c>
      <c r="AK1773" s="173" t="str">
        <f t="shared" si="308"/>
        <v/>
      </c>
      <c r="AL1773" s="173" t="str">
        <f t="shared" si="309"/>
        <v/>
      </c>
      <c r="AM1773" s="173"/>
      <c r="AN1773" s="173"/>
      <c r="AO1773" s="173"/>
      <c r="AP1773" s="173"/>
      <c r="AQ1773" s="173"/>
      <c r="AR1773" s="173"/>
      <c r="AS1773" s="173"/>
      <c r="AT1773" s="153"/>
      <c r="AU1773" s="154"/>
      <c r="AV1773" s="153"/>
      <c r="AW1773" s="177"/>
      <c r="AX1773" s="178"/>
      <c r="AY1773" s="179"/>
      <c r="AZ1773" s="179"/>
      <c r="BA1773" s="180"/>
      <c r="BB1773" s="180"/>
      <c r="BC1773" s="155"/>
      <c r="BE1773" s="156">
        <v>1021</v>
      </c>
      <c r="BF1773" s="181">
        <f t="shared" si="299"/>
        <v>6.5280000000001213</v>
      </c>
      <c r="BG1773" s="182">
        <f t="shared" si="300"/>
        <v>0.47961792995785557</v>
      </c>
      <c r="BH1773" s="183">
        <f t="shared" si="301"/>
        <v>7.0835203348207365E-4</v>
      </c>
      <c r="BI1773" s="184" t="str">
        <f t="shared" si="302"/>
        <v/>
      </c>
      <c r="BJ1773" s="184" t="str">
        <f t="shared" si="298"/>
        <v/>
      </c>
    </row>
    <row r="1774" spans="3:62" ht="20.100000000000001" customHeight="1" x14ac:dyDescent="0.25">
      <c r="C1774" s="12"/>
      <c r="E1774" s="141"/>
      <c r="F1774" s="141"/>
      <c r="P1774" s="156"/>
      <c r="R1774" s="174"/>
      <c r="S1774" s="174"/>
      <c r="W1774" s="175"/>
      <c r="X1774" s="173"/>
      <c r="AC1774" s="156">
        <v>1045</v>
      </c>
      <c r="AD1774" s="150">
        <f t="shared" si="303"/>
        <v>0.17999999999999972</v>
      </c>
      <c r="AE1774" s="174">
        <f t="shared" si="304"/>
        <v>0.39253148312042896</v>
      </c>
      <c r="AF1774" s="174">
        <f t="shared" si="305"/>
        <v>0.57142371590090058</v>
      </c>
      <c r="AG1774" s="150" t="str">
        <f t="shared" si="310"/>
        <v/>
      </c>
      <c r="AH1774" s="150">
        <f t="shared" si="311"/>
        <v>0.39253148312042896</v>
      </c>
      <c r="AI1774" s="150" t="str">
        <f t="shared" si="306"/>
        <v/>
      </c>
      <c r="AJ1774" s="173">
        <f t="shared" si="307"/>
        <v>0</v>
      </c>
      <c r="AK1774" s="173" t="str">
        <f t="shared" si="308"/>
        <v/>
      </c>
      <c r="AL1774" s="173" t="str">
        <f t="shared" si="309"/>
        <v/>
      </c>
      <c r="AM1774" s="173"/>
      <c r="AN1774" s="173"/>
      <c r="AO1774" s="173"/>
      <c r="AP1774" s="173"/>
      <c r="AQ1774" s="173"/>
      <c r="AR1774" s="173"/>
      <c r="AS1774" s="173"/>
      <c r="AT1774" s="153"/>
      <c r="AU1774" s="154"/>
      <c r="AV1774" s="153"/>
      <c r="AW1774" s="177"/>
      <c r="AX1774" s="178"/>
      <c r="AY1774" s="179"/>
      <c r="AZ1774" s="179"/>
      <c r="BA1774" s="180"/>
      <c r="BB1774" s="180"/>
      <c r="BC1774" s="155"/>
      <c r="BE1774" s="156">
        <v>1022</v>
      </c>
      <c r="BF1774" s="181">
        <f t="shared" si="299"/>
        <v>6.5344000000001214</v>
      </c>
      <c r="BG1774" s="182">
        <f t="shared" si="300"/>
        <v>0.4789095779243735</v>
      </c>
      <c r="BH1774" s="183">
        <f t="shared" si="301"/>
        <v>7.0781996378477263E-4</v>
      </c>
      <c r="BI1774" s="184" t="str">
        <f t="shared" si="302"/>
        <v/>
      </c>
      <c r="BJ1774" s="184" t="str">
        <f t="shared" si="298"/>
        <v/>
      </c>
    </row>
    <row r="1775" spans="3:62" ht="20.100000000000001" customHeight="1" x14ac:dyDescent="0.25">
      <c r="C1775" s="12"/>
      <c r="E1775" s="141"/>
      <c r="F1775" s="141"/>
      <c r="P1775" s="156"/>
      <c r="R1775" s="174"/>
      <c r="S1775" s="174"/>
      <c r="W1775" s="175"/>
      <c r="X1775" s="173"/>
      <c r="AC1775" s="156">
        <v>1046</v>
      </c>
      <c r="AD1775" s="150">
        <f t="shared" si="303"/>
        <v>0.18400000000000016</v>
      </c>
      <c r="AE1775" s="174">
        <f t="shared" si="304"/>
        <v>0.39224582419318299</v>
      </c>
      <c r="AF1775" s="174">
        <f t="shared" si="305"/>
        <v>0.57299327253894916</v>
      </c>
      <c r="AG1775" s="150" t="str">
        <f t="shared" si="310"/>
        <v/>
      </c>
      <c r="AH1775" s="150">
        <f t="shared" si="311"/>
        <v>0.39224582419318299</v>
      </c>
      <c r="AI1775" s="150" t="str">
        <f t="shared" si="306"/>
        <v/>
      </c>
      <c r="AJ1775" s="173">
        <f t="shared" si="307"/>
        <v>0</v>
      </c>
      <c r="AK1775" s="173" t="str">
        <f t="shared" si="308"/>
        <v/>
      </c>
      <c r="AL1775" s="173" t="str">
        <f t="shared" si="309"/>
        <v/>
      </c>
      <c r="AM1775" s="173"/>
      <c r="AN1775" s="173"/>
      <c r="AO1775" s="173"/>
      <c r="AP1775" s="173"/>
      <c r="AQ1775" s="173"/>
      <c r="AR1775" s="173"/>
      <c r="AS1775" s="173"/>
      <c r="AT1775" s="153"/>
      <c r="AU1775" s="154"/>
      <c r="AV1775" s="153"/>
      <c r="AW1775" s="177"/>
      <c r="AX1775" s="178"/>
      <c r="AY1775" s="179"/>
      <c r="AZ1775" s="179"/>
      <c r="BA1775" s="180"/>
      <c r="BB1775" s="180"/>
      <c r="BC1775" s="155"/>
      <c r="BE1775" s="156">
        <v>1023</v>
      </c>
      <c r="BF1775" s="181">
        <f t="shared" si="299"/>
        <v>6.5408000000001216</v>
      </c>
      <c r="BG1775" s="182">
        <f t="shared" si="300"/>
        <v>0.47820175796058872</v>
      </c>
      <c r="BH1775" s="183">
        <f t="shared" si="301"/>
        <v>7.0728659917485004E-4</v>
      </c>
      <c r="BI1775" s="184" t="str">
        <f t="shared" si="302"/>
        <v/>
      </c>
      <c r="BJ1775" s="184" t="str">
        <f t="shared" si="298"/>
        <v/>
      </c>
    </row>
    <row r="1776" spans="3:62" ht="20.100000000000001" customHeight="1" x14ac:dyDescent="0.25">
      <c r="C1776" s="12"/>
      <c r="E1776" s="141"/>
      <c r="F1776" s="141"/>
      <c r="P1776" s="156"/>
      <c r="R1776" s="174"/>
      <c r="S1776" s="174"/>
      <c r="W1776" s="175"/>
      <c r="X1776" s="173"/>
      <c r="AC1776" s="156">
        <v>1047</v>
      </c>
      <c r="AD1776" s="150">
        <f t="shared" si="303"/>
        <v>0.18799999999999972</v>
      </c>
      <c r="AE1776" s="174">
        <f t="shared" si="304"/>
        <v>0.39195410183415741</v>
      </c>
      <c r="AF1776" s="174">
        <f t="shared" si="305"/>
        <v>0.57456167440985784</v>
      </c>
      <c r="AG1776" s="150" t="str">
        <f t="shared" si="310"/>
        <v/>
      </c>
      <c r="AH1776" s="150">
        <f t="shared" si="311"/>
        <v>0.39195410183415741</v>
      </c>
      <c r="AI1776" s="150" t="str">
        <f t="shared" si="306"/>
        <v/>
      </c>
      <c r="AJ1776" s="173">
        <f t="shared" si="307"/>
        <v>0</v>
      </c>
      <c r="AK1776" s="173" t="str">
        <f t="shared" si="308"/>
        <v/>
      </c>
      <c r="AL1776" s="173" t="str">
        <f t="shared" si="309"/>
        <v/>
      </c>
      <c r="AM1776" s="173"/>
      <c r="AN1776" s="173"/>
      <c r="AO1776" s="173"/>
      <c r="AP1776" s="173"/>
      <c r="AQ1776" s="173"/>
      <c r="AR1776" s="173"/>
      <c r="AS1776" s="173"/>
      <c r="AT1776" s="153"/>
      <c r="AU1776" s="154"/>
      <c r="AV1776" s="153"/>
      <c r="AW1776" s="177"/>
      <c r="AX1776" s="178"/>
      <c r="AY1776" s="179"/>
      <c r="AZ1776" s="179"/>
      <c r="BA1776" s="180"/>
      <c r="BB1776" s="180"/>
      <c r="BC1776" s="155"/>
      <c r="BE1776" s="156">
        <v>1024</v>
      </c>
      <c r="BF1776" s="181">
        <f t="shared" si="299"/>
        <v>6.5472000000001218</v>
      </c>
      <c r="BG1776" s="182">
        <f t="shared" si="300"/>
        <v>0.47749447136141387</v>
      </c>
      <c r="BH1776" s="183">
        <f t="shared" si="301"/>
        <v>7.0675194649361117E-4</v>
      </c>
      <c r="BI1776" s="184" t="str">
        <f t="shared" si="302"/>
        <v/>
      </c>
      <c r="BJ1776" s="184" t="str">
        <f t="shared" si="298"/>
        <v/>
      </c>
    </row>
    <row r="1777" spans="3:62" ht="20.100000000000001" customHeight="1" x14ac:dyDescent="0.25">
      <c r="C1777" s="12"/>
      <c r="E1777" s="141"/>
      <c r="F1777" s="141"/>
      <c r="P1777" s="156"/>
      <c r="R1777" s="174"/>
      <c r="S1777" s="174"/>
      <c r="W1777" s="175"/>
      <c r="X1777" s="173"/>
      <c r="AC1777" s="156">
        <v>1048</v>
      </c>
      <c r="AD1777" s="150">
        <f t="shared" si="303"/>
        <v>0.19200000000000017</v>
      </c>
      <c r="AE1777" s="174">
        <f t="shared" si="304"/>
        <v>0.39165632988443705</v>
      </c>
      <c r="AF1777" s="174">
        <f t="shared" si="305"/>
        <v>0.57612889728748906</v>
      </c>
      <c r="AG1777" s="150" t="str">
        <f t="shared" si="310"/>
        <v/>
      </c>
      <c r="AH1777" s="150">
        <f t="shared" si="311"/>
        <v>0.39165632988443705</v>
      </c>
      <c r="AI1777" s="150" t="str">
        <f t="shared" si="306"/>
        <v/>
      </c>
      <c r="AJ1777" s="173">
        <f t="shared" si="307"/>
        <v>0</v>
      </c>
      <c r="AK1777" s="173" t="str">
        <f t="shared" si="308"/>
        <v/>
      </c>
      <c r="AL1777" s="173" t="str">
        <f t="shared" si="309"/>
        <v/>
      </c>
      <c r="AM1777" s="173"/>
      <c r="AN1777" s="173"/>
      <c r="AO1777" s="173"/>
      <c r="AP1777" s="173"/>
      <c r="AQ1777" s="173"/>
      <c r="AR1777" s="173"/>
      <c r="AS1777" s="173"/>
      <c r="AT1777" s="153"/>
      <c r="AU1777" s="154"/>
      <c r="AV1777" s="153"/>
      <c r="AW1777" s="177"/>
      <c r="AX1777" s="178"/>
      <c r="AY1777" s="179"/>
      <c r="AZ1777" s="179"/>
      <c r="BA1777" s="180"/>
      <c r="BB1777" s="180"/>
      <c r="BC1777" s="155"/>
      <c r="BE1777" s="156">
        <v>1025</v>
      </c>
      <c r="BF1777" s="181">
        <f t="shared" si="299"/>
        <v>6.553600000000122</v>
      </c>
      <c r="BG1777" s="182">
        <f t="shared" si="300"/>
        <v>0.47678771941492026</v>
      </c>
      <c r="BH1777" s="183">
        <f t="shared" si="301"/>
        <v>7.0621601256837252E-4</v>
      </c>
      <c r="BI1777" s="184" t="str">
        <f t="shared" si="302"/>
        <v/>
      </c>
      <c r="BJ1777" s="184" t="str">
        <f t="shared" ref="BJ1777:BJ1840" si="312">IF($BG1777&lt;(1-$BC$765),$BH1777,"")</f>
        <v/>
      </c>
    </row>
    <row r="1778" spans="3:62" ht="20.100000000000001" customHeight="1" x14ac:dyDescent="0.25">
      <c r="C1778" s="12"/>
      <c r="E1778" s="141"/>
      <c r="F1778" s="141"/>
      <c r="P1778" s="156"/>
      <c r="R1778" s="174"/>
      <c r="S1778" s="174"/>
      <c r="W1778" s="175"/>
      <c r="X1778" s="173"/>
      <c r="AC1778" s="156">
        <v>1049</v>
      </c>
      <c r="AD1778" s="150">
        <f t="shared" si="303"/>
        <v>0.19599999999999973</v>
      </c>
      <c r="AE1778" s="174">
        <f t="shared" si="304"/>
        <v>0.39135252246497099</v>
      </c>
      <c r="AF1778" s="174">
        <f t="shared" si="305"/>
        <v>0.57769491700162801</v>
      </c>
      <c r="AG1778" s="150" t="str">
        <f t="shared" si="310"/>
        <v/>
      </c>
      <c r="AH1778" s="150">
        <f t="shared" si="311"/>
        <v>0.39135252246497099</v>
      </c>
      <c r="AI1778" s="150" t="str">
        <f t="shared" si="306"/>
        <v/>
      </c>
      <c r="AJ1778" s="173">
        <f t="shared" si="307"/>
        <v>0</v>
      </c>
      <c r="AK1778" s="173" t="str">
        <f t="shared" si="308"/>
        <v/>
      </c>
      <c r="AL1778" s="173" t="str">
        <f t="shared" si="309"/>
        <v/>
      </c>
      <c r="AM1778" s="173"/>
      <c r="AN1778" s="173"/>
      <c r="AO1778" s="173"/>
      <c r="AP1778" s="173"/>
      <c r="AQ1778" s="173"/>
      <c r="AR1778" s="173"/>
      <c r="AS1778" s="173"/>
      <c r="AT1778" s="153"/>
      <c r="AU1778" s="154"/>
      <c r="AV1778" s="153"/>
      <c r="AW1778" s="177"/>
      <c r="AX1778" s="178"/>
      <c r="AY1778" s="179"/>
      <c r="AZ1778" s="179"/>
      <c r="BA1778" s="180"/>
      <c r="BB1778" s="180"/>
      <c r="BC1778" s="155"/>
      <c r="BE1778" s="156">
        <v>1026</v>
      </c>
      <c r="BF1778" s="181">
        <f t="shared" ref="BF1778:BF1841" si="313">BF1777+$BI$750</f>
        <v>6.5600000000001222</v>
      </c>
      <c r="BG1778" s="182">
        <f t="shared" ref="BG1778:BG1841" si="314">_xlfn.CHISQ.DIST.RT(BF1778,7)</f>
        <v>0.47608150340235189</v>
      </c>
      <c r="BH1778" s="183">
        <f t="shared" ref="BH1778:BH1841" si="315">BG1778-BG1779</f>
        <v>7.0567880421468221E-4</v>
      </c>
      <c r="BI1778" s="184" t="str">
        <f t="shared" ref="BI1778:BI1841" si="316">IF(BG1778&lt;(1-$BC$757),BH1778,"")</f>
        <v/>
      </c>
      <c r="BJ1778" s="184" t="str">
        <f t="shared" si="312"/>
        <v/>
      </c>
    </row>
    <row r="1779" spans="3:62" ht="20.100000000000001" customHeight="1" x14ac:dyDescent="0.25">
      <c r="C1779" s="12"/>
      <c r="E1779" s="141"/>
      <c r="F1779" s="141"/>
      <c r="P1779" s="156"/>
      <c r="R1779" s="174"/>
      <c r="S1779" s="174"/>
      <c r="W1779" s="175"/>
      <c r="X1779" s="173"/>
      <c r="AC1779" s="156">
        <v>1050</v>
      </c>
      <c r="AD1779" s="150">
        <f t="shared" si="303"/>
        <v>0.20000000000000018</v>
      </c>
      <c r="AE1779" s="174">
        <f t="shared" si="304"/>
        <v>0.39104269397545588</v>
      </c>
      <c r="AF1779" s="174">
        <f t="shared" si="305"/>
        <v>0.5792597094391031</v>
      </c>
      <c r="AG1779" s="150" t="str">
        <f t="shared" si="310"/>
        <v/>
      </c>
      <c r="AH1779" s="150">
        <f t="shared" si="311"/>
        <v>0.39104269397545588</v>
      </c>
      <c r="AI1779" s="150" t="str">
        <f t="shared" si="306"/>
        <v/>
      </c>
      <c r="AJ1779" s="173">
        <f t="shared" si="307"/>
        <v>0</v>
      </c>
      <c r="AK1779" s="173" t="str">
        <f t="shared" si="308"/>
        <v/>
      </c>
      <c r="AL1779" s="173" t="str">
        <f t="shared" si="309"/>
        <v/>
      </c>
      <c r="AM1779" s="173"/>
      <c r="AN1779" s="173"/>
      <c r="AO1779" s="173"/>
      <c r="AP1779" s="173"/>
      <c r="AQ1779" s="173"/>
      <c r="AR1779" s="173"/>
      <c r="AS1779" s="173"/>
      <c r="AT1779" s="153"/>
      <c r="AU1779" s="154"/>
      <c r="AV1779" s="153"/>
      <c r="AW1779" s="177"/>
      <c r="AX1779" s="178"/>
      <c r="AY1779" s="179"/>
      <c r="AZ1779" s="179"/>
      <c r="BA1779" s="180"/>
      <c r="BB1779" s="180"/>
      <c r="BC1779" s="155"/>
      <c r="BE1779" s="156">
        <v>1027</v>
      </c>
      <c r="BF1779" s="181">
        <f t="shared" si="313"/>
        <v>6.5664000000001224</v>
      </c>
      <c r="BG1779" s="182">
        <f t="shared" si="314"/>
        <v>0.47537582459813721</v>
      </c>
      <c r="BH1779" s="183">
        <f t="shared" si="315"/>
        <v>7.051403282333224E-4</v>
      </c>
      <c r="BI1779" s="184" t="str">
        <f t="shared" si="316"/>
        <v/>
      </c>
      <c r="BJ1779" s="184" t="str">
        <f t="shared" si="312"/>
        <v/>
      </c>
    </row>
    <row r="1780" spans="3:62" ht="20.100000000000001" customHeight="1" x14ac:dyDescent="0.25">
      <c r="C1780" s="12"/>
      <c r="E1780" s="141"/>
      <c r="F1780" s="141"/>
      <c r="P1780" s="156"/>
      <c r="R1780" s="174"/>
      <c r="S1780" s="174"/>
      <c r="W1780" s="175"/>
      <c r="X1780" s="173"/>
      <c r="AC1780" s="156">
        <v>1051</v>
      </c>
      <c r="AD1780" s="150">
        <f t="shared" si="303"/>
        <v>0.20399999999999974</v>
      </c>
      <c r="AE1780" s="174">
        <f t="shared" si="304"/>
        <v>0.39072685909319932</v>
      </c>
      <c r="AF1780" s="174">
        <f t="shared" si="305"/>
        <v>0.5808232505448957</v>
      </c>
      <c r="AG1780" s="150" t="str">
        <f t="shared" si="310"/>
        <v/>
      </c>
      <c r="AH1780" s="150">
        <f t="shared" si="311"/>
        <v>0.39072685909319932</v>
      </c>
      <c r="AI1780" s="150" t="str">
        <f t="shared" si="306"/>
        <v/>
      </c>
      <c r="AJ1780" s="173">
        <f t="shared" si="307"/>
        <v>0</v>
      </c>
      <c r="AK1780" s="173" t="str">
        <f t="shared" si="308"/>
        <v/>
      </c>
      <c r="AL1780" s="173" t="str">
        <f t="shared" si="309"/>
        <v/>
      </c>
      <c r="AM1780" s="173"/>
      <c r="AN1780" s="173"/>
      <c r="AO1780" s="173"/>
      <c r="AP1780" s="173"/>
      <c r="AQ1780" s="173"/>
      <c r="AR1780" s="173"/>
      <c r="AS1780" s="173"/>
      <c r="AT1780" s="153"/>
      <c r="AU1780" s="154"/>
      <c r="AV1780" s="153"/>
      <c r="AW1780" s="177"/>
      <c r="AX1780" s="178"/>
      <c r="AY1780" s="179"/>
      <c r="AZ1780" s="179"/>
      <c r="BA1780" s="180"/>
      <c r="BB1780" s="180"/>
      <c r="BC1780" s="155"/>
      <c r="BE1780" s="156">
        <v>1028</v>
      </c>
      <c r="BF1780" s="181">
        <f t="shared" si="313"/>
        <v>6.5728000000001225</v>
      </c>
      <c r="BG1780" s="182">
        <f t="shared" si="314"/>
        <v>0.47467068426990389</v>
      </c>
      <c r="BH1780" s="183">
        <f t="shared" si="315"/>
        <v>7.0460059141297382E-4</v>
      </c>
      <c r="BI1780" s="184" t="str">
        <f t="shared" si="316"/>
        <v/>
      </c>
      <c r="BJ1780" s="184" t="str">
        <f t="shared" si="312"/>
        <v/>
      </c>
    </row>
    <row r="1781" spans="3:62" ht="20.100000000000001" customHeight="1" x14ac:dyDescent="0.25">
      <c r="C1781" s="12"/>
      <c r="E1781" s="141"/>
      <c r="F1781" s="141"/>
      <c r="P1781" s="156"/>
      <c r="R1781" s="174"/>
      <c r="S1781" s="174"/>
      <c r="W1781" s="175"/>
      <c r="X1781" s="173"/>
      <c r="AC1781" s="156">
        <v>1052</v>
      </c>
      <c r="AD1781" s="150">
        <f t="shared" si="303"/>
        <v>0.20800000000000018</v>
      </c>
      <c r="AE1781" s="174">
        <f t="shared" si="304"/>
        <v>0.3904050327719602</v>
      </c>
      <c r="AF1781" s="174">
        <f t="shared" si="305"/>
        <v>0.5823855163232512</v>
      </c>
      <c r="AG1781" s="150" t="str">
        <f t="shared" si="310"/>
        <v/>
      </c>
      <c r="AH1781" s="150">
        <f t="shared" si="311"/>
        <v>0.3904050327719602</v>
      </c>
      <c r="AI1781" s="150" t="str">
        <f t="shared" si="306"/>
        <v/>
      </c>
      <c r="AJ1781" s="173">
        <f t="shared" si="307"/>
        <v>0</v>
      </c>
      <c r="AK1781" s="173" t="str">
        <f t="shared" si="308"/>
        <v/>
      </c>
      <c r="AL1781" s="173" t="str">
        <f t="shared" si="309"/>
        <v/>
      </c>
      <c r="AM1781" s="173"/>
      <c r="AN1781" s="173"/>
      <c r="AO1781" s="173"/>
      <c r="AP1781" s="173"/>
      <c r="AQ1781" s="173"/>
      <c r="AR1781" s="173"/>
      <c r="AS1781" s="173"/>
      <c r="AT1781" s="153"/>
      <c r="AU1781" s="154"/>
      <c r="AV1781" s="153"/>
      <c r="AW1781" s="177"/>
      <c r="AX1781" s="178"/>
      <c r="AY1781" s="179"/>
      <c r="AZ1781" s="179"/>
      <c r="BA1781" s="180"/>
      <c r="BB1781" s="180"/>
      <c r="BC1781" s="155"/>
      <c r="BE1781" s="156">
        <v>1029</v>
      </c>
      <c r="BF1781" s="181">
        <f t="shared" si="313"/>
        <v>6.5792000000001227</v>
      </c>
      <c r="BG1781" s="182">
        <f t="shared" si="314"/>
        <v>0.47396608367849091</v>
      </c>
      <c r="BH1781" s="183">
        <f t="shared" si="315"/>
        <v>7.0405960052810634E-4</v>
      </c>
      <c r="BI1781" s="184" t="str">
        <f t="shared" si="316"/>
        <v/>
      </c>
      <c r="BJ1781" s="184" t="str">
        <f t="shared" si="312"/>
        <v/>
      </c>
    </row>
    <row r="1782" spans="3:62" ht="20.100000000000001" customHeight="1" x14ac:dyDescent="0.25">
      <c r="C1782" s="12"/>
      <c r="E1782" s="141"/>
      <c r="F1782" s="141"/>
      <c r="P1782" s="156"/>
      <c r="R1782" s="174"/>
      <c r="S1782" s="174"/>
      <c r="W1782" s="175"/>
      <c r="X1782" s="173"/>
      <c r="AC1782" s="156">
        <v>1053</v>
      </c>
      <c r="AD1782" s="150">
        <f t="shared" si="303"/>
        <v>0.21199999999999974</v>
      </c>
      <c r="AE1782" s="174">
        <f t="shared" si="304"/>
        <v>0.39007723024076968</v>
      </c>
      <c r="AF1782" s="174">
        <f t="shared" si="305"/>
        <v>0.58394648283877926</v>
      </c>
      <c r="AG1782" s="150" t="str">
        <f t="shared" si="310"/>
        <v/>
      </c>
      <c r="AH1782" s="150">
        <f t="shared" si="311"/>
        <v>0.39007723024076968</v>
      </c>
      <c r="AI1782" s="150" t="str">
        <f t="shared" si="306"/>
        <v/>
      </c>
      <c r="AJ1782" s="173">
        <f t="shared" si="307"/>
        <v>0</v>
      </c>
      <c r="AK1782" s="173" t="str">
        <f t="shared" si="308"/>
        <v/>
      </c>
      <c r="AL1782" s="173" t="str">
        <f t="shared" si="309"/>
        <v/>
      </c>
      <c r="AM1782" s="173"/>
      <c r="AN1782" s="173"/>
      <c r="AO1782" s="173"/>
      <c r="AP1782" s="173"/>
      <c r="AQ1782" s="173"/>
      <c r="AR1782" s="173"/>
      <c r="AS1782" s="173"/>
      <c r="AT1782" s="153"/>
      <c r="AU1782" s="154"/>
      <c r="AV1782" s="153"/>
      <c r="AW1782" s="177"/>
      <c r="AX1782" s="178"/>
      <c r="AY1782" s="179"/>
      <c r="AZ1782" s="179"/>
      <c r="BA1782" s="180"/>
      <c r="BB1782" s="180"/>
      <c r="BC1782" s="155"/>
      <c r="BE1782" s="156">
        <v>1030</v>
      </c>
      <c r="BF1782" s="181">
        <f t="shared" si="313"/>
        <v>6.5856000000001229</v>
      </c>
      <c r="BG1782" s="182">
        <f t="shared" si="314"/>
        <v>0.47326202407796281</v>
      </c>
      <c r="BH1782" s="183">
        <f t="shared" si="315"/>
        <v>7.0351736234208762E-4</v>
      </c>
      <c r="BI1782" s="184" t="str">
        <f t="shared" si="316"/>
        <v/>
      </c>
      <c r="BJ1782" s="184" t="str">
        <f t="shared" si="312"/>
        <v/>
      </c>
    </row>
    <row r="1783" spans="3:62" ht="20.100000000000001" customHeight="1" x14ac:dyDescent="0.25">
      <c r="C1783" s="12"/>
      <c r="E1783" s="141"/>
      <c r="F1783" s="141"/>
      <c r="P1783" s="156"/>
      <c r="R1783" s="174"/>
      <c r="S1783" s="174"/>
      <c r="W1783" s="175"/>
      <c r="X1783" s="173"/>
      <c r="AC1783" s="156">
        <v>1054</v>
      </c>
      <c r="AD1783" s="150">
        <f t="shared" si="303"/>
        <v>0.21600000000000019</v>
      </c>
      <c r="AE1783" s="174">
        <f t="shared" si="304"/>
        <v>0.38974346700272944</v>
      </c>
      <c r="AF1783" s="174">
        <f t="shared" si="305"/>
        <v>0.58550612621755604</v>
      </c>
      <c r="AG1783" s="150" t="str">
        <f t="shared" si="310"/>
        <v/>
      </c>
      <c r="AH1783" s="150">
        <f t="shared" si="311"/>
        <v>0.38974346700272944</v>
      </c>
      <c r="AI1783" s="150" t="str">
        <f t="shared" si="306"/>
        <v/>
      </c>
      <c r="AJ1783" s="173">
        <f t="shared" si="307"/>
        <v>0</v>
      </c>
      <c r="AK1783" s="173" t="str">
        <f t="shared" si="308"/>
        <v/>
      </c>
      <c r="AL1783" s="173" t="str">
        <f t="shared" si="309"/>
        <v/>
      </c>
      <c r="AM1783" s="173"/>
      <c r="AN1783" s="173"/>
      <c r="AO1783" s="173"/>
      <c r="AP1783" s="173"/>
      <c r="AQ1783" s="173"/>
      <c r="AR1783" s="173"/>
      <c r="AS1783" s="173"/>
      <c r="AT1783" s="153"/>
      <c r="AU1783" s="154"/>
      <c r="AV1783" s="153"/>
      <c r="AW1783" s="177"/>
      <c r="AX1783" s="178"/>
      <c r="AY1783" s="179"/>
      <c r="AZ1783" s="179"/>
      <c r="BA1783" s="180"/>
      <c r="BB1783" s="180"/>
      <c r="BC1783" s="155"/>
      <c r="BE1783" s="156">
        <v>1031</v>
      </c>
      <c r="BF1783" s="181">
        <f t="shared" si="313"/>
        <v>6.5920000000001231</v>
      </c>
      <c r="BG1783" s="182">
        <f t="shared" si="314"/>
        <v>0.47255850671562072</v>
      </c>
      <c r="BH1783" s="183">
        <f t="shared" si="315"/>
        <v>7.0297388360263113E-4</v>
      </c>
      <c r="BI1783" s="184" t="str">
        <f t="shared" si="316"/>
        <v/>
      </c>
      <c r="BJ1783" s="184" t="str">
        <f t="shared" si="312"/>
        <v/>
      </c>
    </row>
    <row r="1784" spans="3:62" ht="20.100000000000001" customHeight="1" x14ac:dyDescent="0.25">
      <c r="C1784" s="12"/>
      <c r="E1784" s="141"/>
      <c r="F1784" s="141"/>
      <c r="P1784" s="156"/>
      <c r="R1784" s="174"/>
      <c r="S1784" s="174"/>
      <c r="W1784" s="175"/>
      <c r="X1784" s="173"/>
      <c r="AC1784" s="156">
        <v>1055</v>
      </c>
      <c r="AD1784" s="150">
        <f t="shared" si="303"/>
        <v>0.21999999999999975</v>
      </c>
      <c r="AE1784" s="174">
        <f t="shared" si="304"/>
        <v>0.38940375883379047</v>
      </c>
      <c r="AF1784" s="174">
        <f t="shared" si="305"/>
        <v>0.58706442264821446</v>
      </c>
      <c r="AG1784" s="150" t="str">
        <f t="shared" si="310"/>
        <v/>
      </c>
      <c r="AH1784" s="150">
        <f t="shared" si="311"/>
        <v>0.38940375883379047</v>
      </c>
      <c r="AI1784" s="150" t="str">
        <f t="shared" si="306"/>
        <v/>
      </c>
      <c r="AJ1784" s="173">
        <f t="shared" si="307"/>
        <v>0</v>
      </c>
      <c r="AK1784" s="173" t="str">
        <f t="shared" si="308"/>
        <v/>
      </c>
      <c r="AL1784" s="173" t="str">
        <f t="shared" si="309"/>
        <v/>
      </c>
      <c r="AM1784" s="173"/>
      <c r="AN1784" s="173"/>
      <c r="AO1784" s="173"/>
      <c r="AP1784" s="173"/>
      <c r="AQ1784" s="173"/>
      <c r="AR1784" s="173"/>
      <c r="AS1784" s="173"/>
      <c r="AT1784" s="153"/>
      <c r="AU1784" s="154"/>
      <c r="AV1784" s="153"/>
      <c r="AW1784" s="177"/>
      <c r="AX1784" s="178"/>
      <c r="AY1784" s="179"/>
      <c r="AZ1784" s="179"/>
      <c r="BA1784" s="180"/>
      <c r="BB1784" s="180"/>
      <c r="BC1784" s="155"/>
      <c r="BE1784" s="156">
        <v>1032</v>
      </c>
      <c r="BF1784" s="181">
        <f t="shared" si="313"/>
        <v>6.5984000000001233</v>
      </c>
      <c r="BG1784" s="182">
        <f t="shared" si="314"/>
        <v>0.47185553283201809</v>
      </c>
      <c r="BH1784" s="183">
        <f t="shared" si="315"/>
        <v>7.0242917104479385E-4</v>
      </c>
      <c r="BI1784" s="184" t="str">
        <f t="shared" si="316"/>
        <v/>
      </c>
      <c r="BJ1784" s="184" t="str">
        <f t="shared" si="312"/>
        <v/>
      </c>
    </row>
    <row r="1785" spans="3:62" ht="20.100000000000001" customHeight="1" x14ac:dyDescent="0.25">
      <c r="C1785" s="12"/>
      <c r="E1785" s="141"/>
      <c r="F1785" s="141"/>
      <c r="P1785" s="156"/>
      <c r="R1785" s="174"/>
      <c r="S1785" s="174"/>
      <c r="W1785" s="175"/>
      <c r="X1785" s="173"/>
      <c r="AC1785" s="156">
        <v>1056</v>
      </c>
      <c r="AD1785" s="150">
        <f t="shared" si="303"/>
        <v>0.2240000000000002</v>
      </c>
      <c r="AE1785" s="174">
        <f t="shared" si="304"/>
        <v>0.38905812178150972</v>
      </c>
      <c r="AF1785" s="174">
        <f t="shared" si="305"/>
        <v>0.58862134838303659</v>
      </c>
      <c r="AG1785" s="150" t="str">
        <f t="shared" si="310"/>
        <v/>
      </c>
      <c r="AH1785" s="150">
        <f t="shared" si="311"/>
        <v>0.38905812178150972</v>
      </c>
      <c r="AI1785" s="150" t="str">
        <f t="shared" si="306"/>
        <v/>
      </c>
      <c r="AJ1785" s="173">
        <f t="shared" si="307"/>
        <v>0</v>
      </c>
      <c r="AK1785" s="173" t="str">
        <f t="shared" si="308"/>
        <v/>
      </c>
      <c r="AL1785" s="173" t="str">
        <f t="shared" si="309"/>
        <v/>
      </c>
      <c r="AM1785" s="173"/>
      <c r="AN1785" s="173"/>
      <c r="AO1785" s="173"/>
      <c r="AP1785" s="173"/>
      <c r="AQ1785" s="173"/>
      <c r="AR1785" s="173"/>
      <c r="AS1785" s="173"/>
      <c r="AT1785" s="153"/>
      <c r="AU1785" s="154"/>
      <c r="AV1785" s="153"/>
      <c r="AW1785" s="177"/>
      <c r="AX1785" s="178"/>
      <c r="AY1785" s="179"/>
      <c r="AZ1785" s="179"/>
      <c r="BA1785" s="180"/>
      <c r="BB1785" s="180"/>
      <c r="BC1785" s="155"/>
      <c r="BE1785" s="156">
        <v>1033</v>
      </c>
      <c r="BF1785" s="181">
        <f t="shared" si="313"/>
        <v>6.6048000000001235</v>
      </c>
      <c r="BG1785" s="182">
        <f t="shared" si="314"/>
        <v>0.47115310366097329</v>
      </c>
      <c r="BH1785" s="183">
        <f t="shared" si="315"/>
        <v>7.0188323139086517E-4</v>
      </c>
      <c r="BI1785" s="184" t="str">
        <f t="shared" si="316"/>
        <v/>
      </c>
      <c r="BJ1785" s="184" t="str">
        <f t="shared" si="312"/>
        <v/>
      </c>
    </row>
    <row r="1786" spans="3:62" ht="20.100000000000001" customHeight="1" x14ac:dyDescent="0.25">
      <c r="C1786" s="12"/>
      <c r="E1786" s="141"/>
      <c r="F1786" s="141"/>
      <c r="P1786" s="156"/>
      <c r="R1786" s="174"/>
      <c r="S1786" s="174"/>
      <c r="W1786" s="175"/>
      <c r="X1786" s="173"/>
      <c r="AC1786" s="156">
        <v>1057</v>
      </c>
      <c r="AD1786" s="150">
        <f t="shared" si="303"/>
        <v>0.22799999999999976</v>
      </c>
      <c r="AE1786" s="174">
        <f t="shared" si="304"/>
        <v>0.38870657216378751</v>
      </c>
      <c r="AF1786" s="174">
        <f t="shared" si="305"/>
        <v>0.5901768797390341</v>
      </c>
      <c r="AG1786" s="150" t="str">
        <f t="shared" si="310"/>
        <v/>
      </c>
      <c r="AH1786" s="150">
        <f t="shared" si="311"/>
        <v>0.38870657216378751</v>
      </c>
      <c r="AI1786" s="150" t="str">
        <f t="shared" si="306"/>
        <v/>
      </c>
      <c r="AJ1786" s="173">
        <f t="shared" si="307"/>
        <v>0</v>
      </c>
      <c r="AK1786" s="173" t="str">
        <f t="shared" si="308"/>
        <v/>
      </c>
      <c r="AL1786" s="173" t="str">
        <f t="shared" si="309"/>
        <v/>
      </c>
      <c r="AM1786" s="173"/>
      <c r="AN1786" s="173"/>
      <c r="AO1786" s="173"/>
      <c r="AP1786" s="173"/>
      <c r="AQ1786" s="173"/>
      <c r="AR1786" s="173"/>
      <c r="AS1786" s="173"/>
      <c r="AT1786" s="153"/>
      <c r="AU1786" s="154"/>
      <c r="AV1786" s="153"/>
      <c r="AW1786" s="177"/>
      <c r="AX1786" s="178"/>
      <c r="AY1786" s="179"/>
      <c r="AZ1786" s="179"/>
      <c r="BA1786" s="180"/>
      <c r="BB1786" s="180"/>
      <c r="BC1786" s="155"/>
      <c r="BE1786" s="156">
        <v>1034</v>
      </c>
      <c r="BF1786" s="181">
        <f t="shared" si="313"/>
        <v>6.6112000000001236</v>
      </c>
      <c r="BG1786" s="182">
        <f t="shared" si="314"/>
        <v>0.47045122042958243</v>
      </c>
      <c r="BH1786" s="183">
        <f t="shared" si="315"/>
        <v>7.0133607135025589E-4</v>
      </c>
      <c r="BI1786" s="184" t="str">
        <f t="shared" si="316"/>
        <v/>
      </c>
      <c r="BJ1786" s="184" t="str">
        <f t="shared" si="312"/>
        <v/>
      </c>
    </row>
    <row r="1787" spans="3:62" ht="20.100000000000001" customHeight="1" x14ac:dyDescent="0.25">
      <c r="C1787" s="12"/>
      <c r="E1787" s="141"/>
      <c r="F1787" s="141"/>
      <c r="P1787" s="156"/>
      <c r="R1787" s="174"/>
      <c r="S1787" s="174"/>
      <c r="W1787" s="175"/>
      <c r="X1787" s="173"/>
      <c r="AC1787" s="156">
        <v>1058</v>
      </c>
      <c r="AD1787" s="150">
        <f t="shared" si="303"/>
        <v>0.23200000000000021</v>
      </c>
      <c r="AE1787" s="174">
        <f t="shared" si="304"/>
        <v>0.38834912656758286</v>
      </c>
      <c r="AF1787" s="174">
        <f t="shared" si="305"/>
        <v>0.59173099309903032</v>
      </c>
      <c r="AG1787" s="150" t="str">
        <f t="shared" si="310"/>
        <v/>
      </c>
      <c r="AH1787" s="150">
        <f t="shared" si="311"/>
        <v>0.38834912656758286</v>
      </c>
      <c r="AI1787" s="150" t="str">
        <f t="shared" si="306"/>
        <v/>
      </c>
      <c r="AJ1787" s="173">
        <f t="shared" si="307"/>
        <v>0</v>
      </c>
      <c r="AK1787" s="173" t="str">
        <f t="shared" si="308"/>
        <v/>
      </c>
      <c r="AL1787" s="173" t="str">
        <f t="shared" si="309"/>
        <v/>
      </c>
      <c r="AM1787" s="173"/>
      <c r="AN1787" s="173"/>
      <c r="AO1787" s="173"/>
      <c r="AP1787" s="173"/>
      <c r="AQ1787" s="173"/>
      <c r="AR1787" s="173"/>
      <c r="AS1787" s="173"/>
      <c r="AT1787" s="153"/>
      <c r="AU1787" s="154"/>
      <c r="AV1787" s="153"/>
      <c r="AW1787" s="177"/>
      <c r="AX1787" s="178"/>
      <c r="AY1787" s="179"/>
      <c r="AZ1787" s="179"/>
      <c r="BA1787" s="180"/>
      <c r="BB1787" s="180"/>
      <c r="BC1787" s="155"/>
      <c r="BE1787" s="156">
        <v>1035</v>
      </c>
      <c r="BF1787" s="181">
        <f t="shared" si="313"/>
        <v>6.6176000000001238</v>
      </c>
      <c r="BG1787" s="182">
        <f t="shared" si="314"/>
        <v>0.46974988435823217</v>
      </c>
      <c r="BH1787" s="183">
        <f t="shared" si="315"/>
        <v>7.0078769761749982E-4</v>
      </c>
      <c r="BI1787" s="184" t="str">
        <f t="shared" si="316"/>
        <v/>
      </c>
      <c r="BJ1787" s="184" t="str">
        <f t="shared" si="312"/>
        <v/>
      </c>
    </row>
    <row r="1788" spans="3:62" ht="20.100000000000001" customHeight="1" x14ac:dyDescent="0.25">
      <c r="C1788" s="12"/>
      <c r="E1788" s="141"/>
      <c r="F1788" s="141"/>
      <c r="P1788" s="156"/>
      <c r="R1788" s="174"/>
      <c r="S1788" s="174"/>
      <c r="W1788" s="175"/>
      <c r="X1788" s="173"/>
      <c r="AC1788" s="156">
        <v>1059</v>
      </c>
      <c r="AD1788" s="150">
        <f t="shared" si="303"/>
        <v>0.23599999999999977</v>
      </c>
      <c r="AE1788" s="174">
        <f t="shared" si="304"/>
        <v>0.38798580184761022</v>
      </c>
      <c r="AF1788" s="174">
        <f t="shared" si="305"/>
        <v>0.59328366491273121</v>
      </c>
      <c r="AG1788" s="150" t="str">
        <f t="shared" si="310"/>
        <v/>
      </c>
      <c r="AH1788" s="150">
        <f t="shared" si="311"/>
        <v>0.38798580184761022</v>
      </c>
      <c r="AI1788" s="150" t="str">
        <f t="shared" si="306"/>
        <v/>
      </c>
      <c r="AJ1788" s="173">
        <f t="shared" si="307"/>
        <v>0</v>
      </c>
      <c r="AK1788" s="173" t="str">
        <f t="shared" si="308"/>
        <v/>
      </c>
      <c r="AL1788" s="173" t="str">
        <f t="shared" si="309"/>
        <v/>
      </c>
      <c r="AM1788" s="173"/>
      <c r="AN1788" s="173"/>
      <c r="AO1788" s="173"/>
      <c r="AP1788" s="173"/>
      <c r="AQ1788" s="173"/>
      <c r="AR1788" s="173"/>
      <c r="AS1788" s="173"/>
      <c r="AT1788" s="153"/>
      <c r="AU1788" s="154"/>
      <c r="AV1788" s="153"/>
      <c r="AW1788" s="177"/>
      <c r="AX1788" s="178"/>
      <c r="AY1788" s="179"/>
      <c r="AZ1788" s="179"/>
      <c r="BA1788" s="180"/>
      <c r="BB1788" s="180"/>
      <c r="BC1788" s="155"/>
      <c r="BE1788" s="156">
        <v>1036</v>
      </c>
      <c r="BF1788" s="181">
        <f t="shared" si="313"/>
        <v>6.624000000000124</v>
      </c>
      <c r="BG1788" s="182">
        <f t="shared" si="314"/>
        <v>0.46904909666061467</v>
      </c>
      <c r="BH1788" s="183">
        <f t="shared" si="315"/>
        <v>7.0023811687525139E-4</v>
      </c>
      <c r="BI1788" s="184" t="str">
        <f t="shared" si="316"/>
        <v/>
      </c>
      <c r="BJ1788" s="184" t="str">
        <f t="shared" si="312"/>
        <v/>
      </c>
    </row>
    <row r="1789" spans="3:62" ht="20.100000000000001" customHeight="1" x14ac:dyDescent="0.25">
      <c r="C1789" s="12"/>
      <c r="E1789" s="141"/>
      <c r="F1789" s="141"/>
      <c r="P1789" s="156"/>
      <c r="R1789" s="174"/>
      <c r="S1789" s="174"/>
      <c r="W1789" s="175"/>
      <c r="X1789" s="173"/>
      <c r="AC1789" s="156">
        <v>1060</v>
      </c>
      <c r="AD1789" s="150">
        <f t="shared" si="303"/>
        <v>0.24000000000000021</v>
      </c>
      <c r="AE1789" s="174">
        <f t="shared" si="304"/>
        <v>0.38761661512501411</v>
      </c>
      <c r="AF1789" s="174">
        <f t="shared" si="305"/>
        <v>0.59483487169779603</v>
      </c>
      <c r="AG1789" s="150" t="str">
        <f t="shared" si="310"/>
        <v/>
      </c>
      <c r="AH1789" s="150">
        <f t="shared" si="311"/>
        <v>0.38761661512501411</v>
      </c>
      <c r="AI1789" s="150" t="str">
        <f t="shared" si="306"/>
        <v/>
      </c>
      <c r="AJ1789" s="173">
        <f t="shared" si="307"/>
        <v>0</v>
      </c>
      <c r="AK1789" s="173" t="str">
        <f t="shared" si="308"/>
        <v/>
      </c>
      <c r="AL1789" s="173" t="str">
        <f t="shared" si="309"/>
        <v/>
      </c>
      <c r="AM1789" s="173"/>
      <c r="AN1789" s="173"/>
      <c r="AO1789" s="173"/>
      <c r="AP1789" s="173"/>
      <c r="AQ1789" s="173"/>
      <c r="AR1789" s="173"/>
      <c r="AS1789" s="173"/>
      <c r="AT1789" s="153"/>
      <c r="AU1789" s="154"/>
      <c r="AV1789" s="153"/>
      <c r="AW1789" s="177"/>
      <c r="AX1789" s="178"/>
      <c r="AY1789" s="179"/>
      <c r="AZ1789" s="179"/>
      <c r="BA1789" s="180"/>
      <c r="BB1789" s="180"/>
      <c r="BC1789" s="155"/>
      <c r="BE1789" s="156">
        <v>1037</v>
      </c>
      <c r="BF1789" s="181">
        <f t="shared" si="313"/>
        <v>6.6304000000001242</v>
      </c>
      <c r="BG1789" s="182">
        <f t="shared" si="314"/>
        <v>0.46834885854373942</v>
      </c>
      <c r="BH1789" s="183">
        <f t="shared" si="315"/>
        <v>6.9968733579173215E-4</v>
      </c>
      <c r="BI1789" s="184" t="str">
        <f t="shared" si="316"/>
        <v/>
      </c>
      <c r="BJ1789" s="184" t="str">
        <f t="shared" si="312"/>
        <v/>
      </c>
    </row>
    <row r="1790" spans="3:62" ht="20.100000000000001" customHeight="1" x14ac:dyDescent="0.25">
      <c r="C1790" s="12"/>
      <c r="E1790" s="141"/>
      <c r="F1790" s="141"/>
      <c r="P1790" s="156"/>
      <c r="R1790" s="174"/>
      <c r="S1790" s="174"/>
      <c r="W1790" s="175"/>
      <c r="X1790" s="173"/>
      <c r="AC1790" s="156">
        <v>1061</v>
      </c>
      <c r="AD1790" s="150">
        <f t="shared" si="303"/>
        <v>0.24399999999999977</v>
      </c>
      <c r="AE1790" s="174">
        <f t="shared" si="304"/>
        <v>0.38724158378602569</v>
      </c>
      <c r="AF1790" s="174">
        <f t="shared" si="305"/>
        <v>0.59638459004089772</v>
      </c>
      <c r="AG1790" s="150" t="str">
        <f t="shared" si="310"/>
        <v/>
      </c>
      <c r="AH1790" s="150">
        <f t="shared" si="311"/>
        <v>0.38724158378602569</v>
      </c>
      <c r="AI1790" s="150" t="str">
        <f t="shared" si="306"/>
        <v/>
      </c>
      <c r="AJ1790" s="173">
        <f t="shared" si="307"/>
        <v>0</v>
      </c>
      <c r="AK1790" s="173" t="str">
        <f t="shared" si="308"/>
        <v/>
      </c>
      <c r="AL1790" s="173" t="str">
        <f t="shared" si="309"/>
        <v/>
      </c>
      <c r="AM1790" s="173"/>
      <c r="AN1790" s="173"/>
      <c r="AO1790" s="173"/>
      <c r="AP1790" s="173"/>
      <c r="AQ1790" s="173"/>
      <c r="AR1790" s="173"/>
      <c r="AS1790" s="173"/>
      <c r="AT1790" s="153"/>
      <c r="AU1790" s="154"/>
      <c r="AV1790" s="153"/>
      <c r="AW1790" s="177"/>
      <c r="AX1790" s="178"/>
      <c r="AY1790" s="179"/>
      <c r="AZ1790" s="179"/>
      <c r="BA1790" s="180"/>
      <c r="BB1790" s="180"/>
      <c r="BC1790" s="155"/>
      <c r="BE1790" s="156">
        <v>1038</v>
      </c>
      <c r="BF1790" s="181">
        <f t="shared" si="313"/>
        <v>6.6368000000001244</v>
      </c>
      <c r="BG1790" s="182">
        <f t="shared" si="314"/>
        <v>0.46764917120794769</v>
      </c>
      <c r="BH1790" s="183">
        <f t="shared" si="315"/>
        <v>6.9913536102184093E-4</v>
      </c>
      <c r="BI1790" s="184" t="str">
        <f t="shared" si="316"/>
        <v/>
      </c>
      <c r="BJ1790" s="184" t="str">
        <f t="shared" si="312"/>
        <v/>
      </c>
    </row>
    <row r="1791" spans="3:62" ht="20.100000000000001" customHeight="1" x14ac:dyDescent="0.25">
      <c r="C1791" s="12"/>
      <c r="E1791" s="141"/>
      <c r="F1791" s="141"/>
      <c r="P1791" s="156"/>
      <c r="R1791" s="174"/>
      <c r="S1791" s="174"/>
      <c r="W1791" s="175"/>
      <c r="X1791" s="173"/>
      <c r="AC1791" s="156">
        <v>1062</v>
      </c>
      <c r="AD1791" s="150">
        <f t="shared" si="303"/>
        <v>0.24800000000000022</v>
      </c>
      <c r="AE1791" s="174">
        <f t="shared" si="304"/>
        <v>0.38686072548059713</v>
      </c>
      <c r="AF1791" s="174">
        <f t="shared" si="305"/>
        <v>0.59793279659878396</v>
      </c>
      <c r="AG1791" s="150" t="str">
        <f t="shared" si="310"/>
        <v/>
      </c>
      <c r="AH1791" s="150">
        <f t="shared" si="311"/>
        <v>0.38686072548059713</v>
      </c>
      <c r="AI1791" s="150" t="str">
        <f t="shared" si="306"/>
        <v/>
      </c>
      <c r="AJ1791" s="173">
        <f t="shared" si="307"/>
        <v>0</v>
      </c>
      <c r="AK1791" s="173" t="str">
        <f t="shared" si="308"/>
        <v/>
      </c>
      <c r="AL1791" s="173" t="str">
        <f t="shared" si="309"/>
        <v/>
      </c>
      <c r="AM1791" s="173"/>
      <c r="AN1791" s="173"/>
      <c r="AO1791" s="173"/>
      <c r="AP1791" s="173"/>
      <c r="AQ1791" s="173"/>
      <c r="AR1791" s="173"/>
      <c r="AS1791" s="173"/>
      <c r="AT1791" s="153"/>
      <c r="AU1791" s="154"/>
      <c r="AV1791" s="153"/>
      <c r="AW1791" s="177"/>
      <c r="AX1791" s="178"/>
      <c r="AY1791" s="179"/>
      <c r="AZ1791" s="179"/>
      <c r="BA1791" s="180"/>
      <c r="BB1791" s="180"/>
      <c r="BC1791" s="155"/>
      <c r="BE1791" s="156">
        <v>1039</v>
      </c>
      <c r="BF1791" s="181">
        <f t="shared" si="313"/>
        <v>6.6432000000001246</v>
      </c>
      <c r="BG1791" s="182">
        <f t="shared" si="314"/>
        <v>0.46695003584692585</v>
      </c>
      <c r="BH1791" s="183">
        <f t="shared" si="315"/>
        <v>6.9858219920859721E-4</v>
      </c>
      <c r="BI1791" s="184" t="str">
        <f t="shared" si="316"/>
        <v/>
      </c>
      <c r="BJ1791" s="184" t="str">
        <f t="shared" si="312"/>
        <v/>
      </c>
    </row>
    <row r="1792" spans="3:62" ht="20.100000000000001" customHeight="1" x14ac:dyDescent="0.25">
      <c r="C1792" s="12"/>
      <c r="E1792" s="141"/>
      <c r="F1792" s="141"/>
      <c r="P1792" s="156"/>
      <c r="R1792" s="174"/>
      <c r="S1792" s="174"/>
      <c r="W1792" s="175"/>
      <c r="X1792" s="173"/>
      <c r="AC1792" s="156">
        <v>1063</v>
      </c>
      <c r="AD1792" s="150">
        <f t="shared" si="303"/>
        <v>0.25199999999999978</v>
      </c>
      <c r="AE1792" s="174">
        <f t="shared" si="304"/>
        <v>0.38647405812101865</v>
      </c>
      <c r="AF1792" s="174">
        <f t="shared" si="305"/>
        <v>0.5994794680993254</v>
      </c>
      <c r="AG1792" s="150" t="str">
        <f t="shared" si="310"/>
        <v/>
      </c>
      <c r="AH1792" s="150">
        <f t="shared" si="311"/>
        <v>0.38647405812101865</v>
      </c>
      <c r="AI1792" s="150" t="str">
        <f t="shared" si="306"/>
        <v/>
      </c>
      <c r="AJ1792" s="173">
        <f t="shared" si="307"/>
        <v>0</v>
      </c>
      <c r="AK1792" s="173" t="str">
        <f t="shared" si="308"/>
        <v/>
      </c>
      <c r="AL1792" s="173" t="str">
        <f t="shared" si="309"/>
        <v/>
      </c>
      <c r="AM1792" s="173"/>
      <c r="AN1792" s="173"/>
      <c r="AO1792" s="173"/>
      <c r="AP1792" s="173"/>
      <c r="AQ1792" s="173"/>
      <c r="AR1792" s="173"/>
      <c r="AS1792" s="173"/>
      <c r="AT1792" s="153"/>
      <c r="AU1792" s="154"/>
      <c r="AV1792" s="153"/>
      <c r="AW1792" s="177"/>
      <c r="AX1792" s="178"/>
      <c r="AY1792" s="179"/>
      <c r="AZ1792" s="179"/>
      <c r="BA1792" s="180"/>
      <c r="BB1792" s="180"/>
      <c r="BC1792" s="155"/>
      <c r="BE1792" s="156">
        <v>1040</v>
      </c>
      <c r="BF1792" s="181">
        <f t="shared" si="313"/>
        <v>6.6496000000001247</v>
      </c>
      <c r="BG1792" s="182">
        <f t="shared" si="314"/>
        <v>0.46625145364771725</v>
      </c>
      <c r="BH1792" s="183">
        <f t="shared" si="315"/>
        <v>6.9802785697903325E-4</v>
      </c>
      <c r="BI1792" s="184" t="str">
        <f t="shared" si="316"/>
        <v/>
      </c>
      <c r="BJ1792" s="184" t="str">
        <f t="shared" si="312"/>
        <v/>
      </c>
    </row>
    <row r="1793" spans="3:62" ht="20.100000000000001" customHeight="1" x14ac:dyDescent="0.25">
      <c r="C1793" s="12"/>
      <c r="E1793" s="141"/>
      <c r="F1793" s="141"/>
      <c r="P1793" s="156"/>
      <c r="R1793" s="174"/>
      <c r="S1793" s="174"/>
      <c r="W1793" s="175"/>
      <c r="X1793" s="173"/>
      <c r="AC1793" s="156">
        <v>1064</v>
      </c>
      <c r="AD1793" s="150">
        <f t="shared" si="303"/>
        <v>0.25600000000000023</v>
      </c>
      <c r="AE1793" s="174">
        <f t="shared" si="304"/>
        <v>0.38608159988051366</v>
      </c>
      <c r="AF1793" s="174">
        <f t="shared" si="305"/>
        <v>0.60102458134256587</v>
      </c>
      <c r="AG1793" s="150" t="str">
        <f t="shared" si="310"/>
        <v/>
      </c>
      <c r="AH1793" s="150">
        <f t="shared" si="311"/>
        <v>0.38608159988051366</v>
      </c>
      <c r="AI1793" s="150" t="str">
        <f t="shared" si="306"/>
        <v/>
      </c>
      <c r="AJ1793" s="173">
        <f t="shared" si="307"/>
        <v>0</v>
      </c>
      <c r="AK1793" s="173" t="str">
        <f t="shared" si="308"/>
        <v/>
      </c>
      <c r="AL1793" s="173" t="str">
        <f t="shared" si="309"/>
        <v/>
      </c>
      <c r="AM1793" s="173"/>
      <c r="AN1793" s="173"/>
      <c r="AO1793" s="173"/>
      <c r="AP1793" s="173"/>
      <c r="AQ1793" s="173"/>
      <c r="AR1793" s="173"/>
      <c r="AS1793" s="173"/>
      <c r="AT1793" s="153"/>
      <c r="AU1793" s="154"/>
      <c r="AV1793" s="153"/>
      <c r="AW1793" s="177"/>
      <c r="AX1793" s="178"/>
      <c r="AY1793" s="179"/>
      <c r="AZ1793" s="179"/>
      <c r="BA1793" s="180"/>
      <c r="BB1793" s="180"/>
      <c r="BC1793" s="155"/>
      <c r="BE1793" s="156">
        <v>1041</v>
      </c>
      <c r="BF1793" s="181">
        <f t="shared" si="313"/>
        <v>6.6560000000001249</v>
      </c>
      <c r="BG1793" s="182">
        <f t="shared" si="314"/>
        <v>0.46555342579073822</v>
      </c>
      <c r="BH1793" s="183">
        <f t="shared" si="315"/>
        <v>6.9747234094930111E-4</v>
      </c>
      <c r="BI1793" s="184" t="str">
        <f t="shared" si="316"/>
        <v/>
      </c>
      <c r="BJ1793" s="184" t="str">
        <f t="shared" si="312"/>
        <v/>
      </c>
    </row>
    <row r="1794" spans="3:62" ht="20.100000000000001" customHeight="1" x14ac:dyDescent="0.25">
      <c r="C1794" s="12"/>
      <c r="E1794" s="141"/>
      <c r="F1794" s="141"/>
      <c r="P1794" s="156"/>
      <c r="R1794" s="174"/>
      <c r="S1794" s="174"/>
      <c r="W1794" s="175"/>
      <c r="X1794" s="173"/>
      <c r="AC1794" s="156">
        <v>1065</v>
      </c>
      <c r="AD1794" s="150">
        <f t="shared" si="303"/>
        <v>0.25999999999999979</v>
      </c>
      <c r="AE1794" s="174">
        <f t="shared" si="304"/>
        <v>0.38568336919181612</v>
      </c>
      <c r="AF1794" s="174">
        <f t="shared" si="305"/>
        <v>0.6025681132017604</v>
      </c>
      <c r="AG1794" s="150" t="str">
        <f t="shared" si="310"/>
        <v/>
      </c>
      <c r="AH1794" s="150">
        <f t="shared" si="311"/>
        <v>0.38568336919181612</v>
      </c>
      <c r="AI1794" s="150" t="str">
        <f t="shared" si="306"/>
        <v/>
      </c>
      <c r="AJ1794" s="173">
        <f t="shared" si="307"/>
        <v>0</v>
      </c>
      <c r="AK1794" s="173" t="str">
        <f t="shared" si="308"/>
        <v/>
      </c>
      <c r="AL1794" s="173" t="str">
        <f t="shared" si="309"/>
        <v/>
      </c>
      <c r="AM1794" s="173"/>
      <c r="AN1794" s="173"/>
      <c r="AO1794" s="173"/>
      <c r="AP1794" s="173"/>
      <c r="AQ1794" s="173"/>
      <c r="AR1794" s="173"/>
      <c r="AS1794" s="173"/>
      <c r="AT1794" s="153"/>
      <c r="AU1794" s="154"/>
      <c r="AV1794" s="153"/>
      <c r="AW1794" s="177"/>
      <c r="AX1794" s="178"/>
      <c r="AY1794" s="179"/>
      <c r="AZ1794" s="179"/>
      <c r="BA1794" s="180"/>
      <c r="BB1794" s="180"/>
      <c r="BC1794" s="155"/>
      <c r="BE1794" s="156">
        <v>1042</v>
      </c>
      <c r="BF1794" s="181">
        <f t="shared" si="313"/>
        <v>6.6624000000001251</v>
      </c>
      <c r="BG1794" s="182">
        <f t="shared" si="314"/>
        <v>0.46485595344978892</v>
      </c>
      <c r="BH1794" s="183">
        <f t="shared" si="315"/>
        <v>6.9691565771967667E-4</v>
      </c>
      <c r="BI1794" s="184" t="str">
        <f t="shared" si="316"/>
        <v/>
      </c>
      <c r="BJ1794" s="184" t="str">
        <f t="shared" si="312"/>
        <v/>
      </c>
    </row>
    <row r="1795" spans="3:62" ht="20.100000000000001" customHeight="1" x14ac:dyDescent="0.25">
      <c r="C1795" s="12"/>
      <c r="E1795" s="141"/>
      <c r="F1795" s="141"/>
      <c r="P1795" s="156"/>
      <c r="R1795" s="174"/>
      <c r="S1795" s="174"/>
      <c r="W1795" s="175"/>
      <c r="X1795" s="173"/>
      <c r="AC1795" s="156">
        <v>1066</v>
      </c>
      <c r="AD1795" s="150">
        <f t="shared" si="303"/>
        <v>0.26400000000000023</v>
      </c>
      <c r="AE1795" s="174">
        <f t="shared" si="304"/>
        <v>0.38527938474572759</v>
      </c>
      <c r="AF1795" s="174">
        <f t="shared" si="305"/>
        <v>0.60411004062441254</v>
      </c>
      <c r="AG1795" s="150" t="str">
        <f t="shared" si="310"/>
        <v/>
      </c>
      <c r="AH1795" s="150">
        <f t="shared" si="311"/>
        <v>0.38527938474572759</v>
      </c>
      <c r="AI1795" s="150" t="str">
        <f t="shared" si="306"/>
        <v/>
      </c>
      <c r="AJ1795" s="173">
        <f t="shared" si="307"/>
        <v>0</v>
      </c>
      <c r="AK1795" s="173" t="str">
        <f t="shared" si="308"/>
        <v/>
      </c>
      <c r="AL1795" s="173" t="str">
        <f t="shared" si="309"/>
        <v/>
      </c>
      <c r="AM1795" s="173"/>
      <c r="AN1795" s="173"/>
      <c r="AO1795" s="173"/>
      <c r="AP1795" s="173"/>
      <c r="AQ1795" s="173"/>
      <c r="AR1795" s="173"/>
      <c r="AS1795" s="173"/>
      <c r="AT1795" s="153"/>
      <c r="AU1795" s="154"/>
      <c r="AV1795" s="153"/>
      <c r="AW1795" s="177"/>
      <c r="AX1795" s="178"/>
      <c r="AY1795" s="179"/>
      <c r="AZ1795" s="179"/>
      <c r="BA1795" s="180"/>
      <c r="BB1795" s="180"/>
      <c r="BC1795" s="155"/>
      <c r="BE1795" s="156">
        <v>1043</v>
      </c>
      <c r="BF1795" s="181">
        <f t="shared" si="313"/>
        <v>6.6688000000001253</v>
      </c>
      <c r="BG1795" s="182">
        <f t="shared" si="314"/>
        <v>0.46415903779206924</v>
      </c>
      <c r="BH1795" s="183">
        <f t="shared" si="315"/>
        <v>6.9635781387855644E-4</v>
      </c>
      <c r="BI1795" s="184" t="str">
        <f t="shared" si="316"/>
        <v/>
      </c>
      <c r="BJ1795" s="184" t="str">
        <f t="shared" si="312"/>
        <v/>
      </c>
    </row>
    <row r="1796" spans="3:62" ht="20.100000000000001" customHeight="1" x14ac:dyDescent="0.25">
      <c r="C1796" s="12"/>
      <c r="E1796" s="141"/>
      <c r="F1796" s="141"/>
      <c r="P1796" s="156"/>
      <c r="R1796" s="174"/>
      <c r="S1796" s="174"/>
      <c r="W1796" s="175"/>
      <c r="X1796" s="173"/>
      <c r="AC1796" s="156">
        <v>1067</v>
      </c>
      <c r="AD1796" s="150">
        <f t="shared" si="303"/>
        <v>0.26799999999999979</v>
      </c>
      <c r="AE1796" s="174">
        <f t="shared" si="304"/>
        <v>0.38486966548965584</v>
      </c>
      <c r="AF1796" s="174">
        <f t="shared" si="305"/>
        <v>0.60565034063330159</v>
      </c>
      <c r="AG1796" s="150" t="str">
        <f t="shared" si="310"/>
        <v/>
      </c>
      <c r="AH1796" s="150">
        <f t="shared" si="311"/>
        <v>0.38486966548965584</v>
      </c>
      <c r="AI1796" s="150" t="str">
        <f t="shared" si="306"/>
        <v/>
      </c>
      <c r="AJ1796" s="173">
        <f t="shared" si="307"/>
        <v>0</v>
      </c>
      <c r="AK1796" s="173" t="str">
        <f t="shared" si="308"/>
        <v/>
      </c>
      <c r="AL1796" s="173" t="str">
        <f t="shared" si="309"/>
        <v/>
      </c>
      <c r="AM1796" s="173"/>
      <c r="AN1796" s="173"/>
      <c r="AO1796" s="173"/>
      <c r="AP1796" s="173"/>
      <c r="AQ1796" s="173"/>
      <c r="AR1796" s="173"/>
      <c r="AS1796" s="173"/>
      <c r="AT1796" s="153"/>
      <c r="AU1796" s="154"/>
      <c r="AV1796" s="153"/>
      <c r="AW1796" s="177"/>
      <c r="AX1796" s="178"/>
      <c r="AY1796" s="179"/>
      <c r="AZ1796" s="179"/>
      <c r="BA1796" s="180"/>
      <c r="BB1796" s="180"/>
      <c r="BC1796" s="155"/>
      <c r="BE1796" s="156">
        <v>1044</v>
      </c>
      <c r="BF1796" s="181">
        <f t="shared" si="313"/>
        <v>6.6752000000001255</v>
      </c>
      <c r="BG1796" s="182">
        <f t="shared" si="314"/>
        <v>0.46346267997819068</v>
      </c>
      <c r="BH1796" s="183">
        <f t="shared" si="315"/>
        <v>6.9579881599990401E-4</v>
      </c>
      <c r="BI1796" s="184" t="str">
        <f t="shared" si="316"/>
        <v/>
      </c>
      <c r="BJ1796" s="184" t="str">
        <f t="shared" si="312"/>
        <v/>
      </c>
    </row>
    <row r="1797" spans="3:62" ht="20.100000000000001" customHeight="1" x14ac:dyDescent="0.25">
      <c r="C1797" s="12"/>
      <c r="E1797" s="141"/>
      <c r="F1797" s="141"/>
      <c r="P1797" s="156"/>
      <c r="R1797" s="174"/>
      <c r="S1797" s="174"/>
      <c r="W1797" s="175"/>
      <c r="X1797" s="173"/>
      <c r="AC1797" s="156">
        <v>1068</v>
      </c>
      <c r="AD1797" s="150">
        <f t="shared" si="303"/>
        <v>0.27200000000000024</v>
      </c>
      <c r="AE1797" s="174">
        <f t="shared" si="304"/>
        <v>0.3844542306261336</v>
      </c>
      <c r="AF1797" s="174">
        <f t="shared" si="305"/>
        <v>0.60718899032750862</v>
      </c>
      <c r="AG1797" s="150" t="str">
        <f t="shared" si="310"/>
        <v/>
      </c>
      <c r="AH1797" s="150">
        <f t="shared" si="311"/>
        <v>0.3844542306261336</v>
      </c>
      <c r="AI1797" s="150" t="str">
        <f t="shared" si="306"/>
        <v/>
      </c>
      <c r="AJ1797" s="173">
        <f t="shared" si="307"/>
        <v>0</v>
      </c>
      <c r="AK1797" s="173" t="str">
        <f t="shared" si="308"/>
        <v/>
      </c>
      <c r="AL1797" s="173" t="str">
        <f t="shared" si="309"/>
        <v/>
      </c>
      <c r="AM1797" s="173"/>
      <c r="AN1797" s="173"/>
      <c r="AO1797" s="173"/>
      <c r="AP1797" s="173"/>
      <c r="AQ1797" s="173"/>
      <c r="AR1797" s="173"/>
      <c r="AS1797" s="173"/>
      <c r="AT1797" s="153"/>
      <c r="AU1797" s="154"/>
      <c r="AV1797" s="153"/>
      <c r="AW1797" s="177"/>
      <c r="AX1797" s="178"/>
      <c r="AY1797" s="179"/>
      <c r="AZ1797" s="179"/>
      <c r="BA1797" s="180"/>
      <c r="BB1797" s="180"/>
      <c r="BC1797" s="155"/>
      <c r="BE1797" s="156">
        <v>1045</v>
      </c>
      <c r="BF1797" s="181">
        <f t="shared" si="313"/>
        <v>6.6816000000001257</v>
      </c>
      <c r="BG1797" s="182">
        <f t="shared" si="314"/>
        <v>0.46276688116219078</v>
      </c>
      <c r="BH1797" s="183">
        <f t="shared" si="315"/>
        <v>6.9523867064580358E-4</v>
      </c>
      <c r="BI1797" s="184" t="str">
        <f t="shared" si="316"/>
        <v/>
      </c>
      <c r="BJ1797" s="184" t="str">
        <f t="shared" si="312"/>
        <v/>
      </c>
    </row>
    <row r="1798" spans="3:62" ht="20.100000000000001" customHeight="1" x14ac:dyDescent="0.25">
      <c r="C1798" s="12"/>
      <c r="E1798" s="141"/>
      <c r="F1798" s="141"/>
      <c r="P1798" s="156"/>
      <c r="R1798" s="174"/>
      <c r="S1798" s="174"/>
      <c r="W1798" s="175"/>
      <c r="X1798" s="173"/>
      <c r="AC1798" s="156">
        <v>1069</v>
      </c>
      <c r="AD1798" s="150">
        <f t="shared" si="303"/>
        <v>0.2759999999999998</v>
      </c>
      <c r="AE1798" s="174">
        <f t="shared" si="304"/>
        <v>0.38403309961131932</v>
      </c>
      <c r="AF1798" s="174">
        <f t="shared" si="305"/>
        <v>0.60872596688343106</v>
      </c>
      <c r="AG1798" s="150" t="str">
        <f t="shared" si="310"/>
        <v/>
      </c>
      <c r="AH1798" s="150">
        <f t="shared" si="311"/>
        <v>0.38403309961131932</v>
      </c>
      <c r="AI1798" s="150" t="str">
        <f t="shared" si="306"/>
        <v/>
      </c>
      <c r="AJ1798" s="173">
        <f t="shared" si="307"/>
        <v>0</v>
      </c>
      <c r="AK1798" s="173" t="str">
        <f t="shared" si="308"/>
        <v/>
      </c>
      <c r="AL1798" s="173" t="str">
        <f t="shared" si="309"/>
        <v/>
      </c>
      <c r="AM1798" s="173"/>
      <c r="AN1798" s="173"/>
      <c r="AO1798" s="173"/>
      <c r="AP1798" s="173"/>
      <c r="AQ1798" s="173"/>
      <c r="AR1798" s="173"/>
      <c r="AS1798" s="173"/>
      <c r="AT1798" s="153"/>
      <c r="AU1798" s="154"/>
      <c r="AV1798" s="153"/>
      <c r="AW1798" s="177"/>
      <c r="AX1798" s="178"/>
      <c r="AY1798" s="179"/>
      <c r="AZ1798" s="179"/>
      <c r="BA1798" s="180"/>
      <c r="BB1798" s="180"/>
      <c r="BC1798" s="155"/>
      <c r="BE1798" s="156">
        <v>1046</v>
      </c>
      <c r="BF1798" s="181">
        <f t="shared" si="313"/>
        <v>6.6880000000001258</v>
      </c>
      <c r="BG1798" s="182">
        <f t="shared" si="314"/>
        <v>0.46207164249154498</v>
      </c>
      <c r="BH1798" s="183">
        <f t="shared" si="315"/>
        <v>6.9467738436224113E-4</v>
      </c>
      <c r="BI1798" s="184" t="str">
        <f t="shared" si="316"/>
        <v/>
      </c>
      <c r="BJ1798" s="184" t="str">
        <f t="shared" si="312"/>
        <v/>
      </c>
    </row>
    <row r="1799" spans="3:62" ht="20.100000000000001" customHeight="1" x14ac:dyDescent="0.25">
      <c r="C1799" s="12"/>
      <c r="E1799" s="141"/>
      <c r="F1799" s="141"/>
      <c r="P1799" s="156"/>
      <c r="R1799" s="174"/>
      <c r="S1799" s="174"/>
      <c r="W1799" s="175"/>
      <c r="X1799" s="173"/>
      <c r="AC1799" s="156">
        <v>1070</v>
      </c>
      <c r="AD1799" s="150">
        <f t="shared" si="303"/>
        <v>0.28000000000000025</v>
      </c>
      <c r="AE1799" s="174">
        <f t="shared" si="304"/>
        <v>0.38360629215347852</v>
      </c>
      <c r="AF1799" s="174">
        <f t="shared" si="305"/>
        <v>0.61026124755579736</v>
      </c>
      <c r="AG1799" s="150" t="str">
        <f t="shared" si="310"/>
        <v/>
      </c>
      <c r="AH1799" s="150">
        <f t="shared" si="311"/>
        <v>0.38360629215347852</v>
      </c>
      <c r="AI1799" s="150" t="str">
        <f t="shared" si="306"/>
        <v/>
      </c>
      <c r="AJ1799" s="173">
        <f t="shared" si="307"/>
        <v>0</v>
      </c>
      <c r="AK1799" s="173" t="str">
        <f t="shared" si="308"/>
        <v/>
      </c>
      <c r="AL1799" s="173" t="str">
        <f t="shared" si="309"/>
        <v/>
      </c>
      <c r="AM1799" s="173"/>
      <c r="AN1799" s="173"/>
      <c r="AO1799" s="173"/>
      <c r="AP1799" s="173"/>
      <c r="AQ1799" s="173"/>
      <c r="AR1799" s="173"/>
      <c r="AS1799" s="173"/>
      <c r="AT1799" s="153"/>
      <c r="AU1799" s="154"/>
      <c r="AV1799" s="153"/>
      <c r="AW1799" s="177"/>
      <c r="AX1799" s="178"/>
      <c r="AY1799" s="179"/>
      <c r="AZ1799" s="179"/>
      <c r="BA1799" s="180"/>
      <c r="BB1799" s="180"/>
      <c r="BC1799" s="155"/>
      <c r="BE1799" s="156">
        <v>1047</v>
      </c>
      <c r="BF1799" s="181">
        <f t="shared" si="313"/>
        <v>6.694400000000126</v>
      </c>
      <c r="BG1799" s="182">
        <f t="shared" si="314"/>
        <v>0.46137696510718273</v>
      </c>
      <c r="BH1799" s="183">
        <f t="shared" si="315"/>
        <v>6.9411496368310122E-4</v>
      </c>
      <c r="BI1799" s="184" t="str">
        <f t="shared" si="316"/>
        <v/>
      </c>
      <c r="BJ1799" s="184" t="str">
        <f t="shared" si="312"/>
        <v/>
      </c>
    </row>
    <row r="1800" spans="3:62" ht="20.100000000000001" customHeight="1" x14ac:dyDescent="0.25">
      <c r="C1800" s="12"/>
      <c r="E1800" s="141"/>
      <c r="F1800" s="141"/>
      <c r="P1800" s="156"/>
      <c r="R1800" s="174"/>
      <c r="S1800" s="174"/>
      <c r="W1800" s="175"/>
      <c r="X1800" s="173"/>
      <c r="AC1800" s="156">
        <v>1071</v>
      </c>
      <c r="AD1800" s="150">
        <f t="shared" si="303"/>
        <v>0.28399999999999981</v>
      </c>
      <c r="AE1800" s="174">
        <f t="shared" si="304"/>
        <v>0.38317382821144774</v>
      </c>
      <c r="AF1800" s="174">
        <f t="shared" si="305"/>
        <v>0.61179480967866895</v>
      </c>
      <c r="AG1800" s="150" t="str">
        <f t="shared" si="310"/>
        <v/>
      </c>
      <c r="AH1800" s="150">
        <f t="shared" si="311"/>
        <v>0.38317382821144774</v>
      </c>
      <c r="AI1800" s="150" t="str">
        <f t="shared" si="306"/>
        <v/>
      </c>
      <c r="AJ1800" s="173">
        <f t="shared" si="307"/>
        <v>0</v>
      </c>
      <c r="AK1800" s="173" t="str">
        <f t="shared" si="308"/>
        <v/>
      </c>
      <c r="AL1800" s="173" t="str">
        <f t="shared" si="309"/>
        <v/>
      </c>
      <c r="AM1800" s="173"/>
      <c r="AN1800" s="173"/>
      <c r="AO1800" s="173"/>
      <c r="AP1800" s="173"/>
      <c r="AQ1800" s="173"/>
      <c r="AR1800" s="173"/>
      <c r="AS1800" s="173"/>
      <c r="AT1800" s="153"/>
      <c r="AU1800" s="154"/>
      <c r="AV1800" s="153"/>
      <c r="AW1800" s="177"/>
      <c r="AX1800" s="178"/>
      <c r="AY1800" s="179"/>
      <c r="AZ1800" s="179"/>
      <c r="BA1800" s="180"/>
      <c r="BB1800" s="180"/>
      <c r="BC1800" s="155"/>
      <c r="BE1800" s="156">
        <v>1048</v>
      </c>
      <c r="BF1800" s="181">
        <f t="shared" si="313"/>
        <v>6.7008000000001262</v>
      </c>
      <c r="BG1800" s="182">
        <f t="shared" si="314"/>
        <v>0.46068285014349963</v>
      </c>
      <c r="BH1800" s="183">
        <f t="shared" si="315"/>
        <v>6.9355141512961183E-4</v>
      </c>
      <c r="BI1800" s="184" t="str">
        <f t="shared" si="316"/>
        <v/>
      </c>
      <c r="BJ1800" s="184" t="str">
        <f t="shared" si="312"/>
        <v/>
      </c>
    </row>
    <row r="1801" spans="3:62" ht="20.100000000000001" customHeight="1" x14ac:dyDescent="0.25">
      <c r="C1801" s="12"/>
      <c r="E1801" s="141"/>
      <c r="F1801" s="141"/>
      <c r="P1801" s="156"/>
      <c r="R1801" s="174"/>
      <c r="S1801" s="174"/>
      <c r="W1801" s="175"/>
      <c r="X1801" s="173"/>
      <c r="AC1801" s="156">
        <v>1072</v>
      </c>
      <c r="AD1801" s="150">
        <f t="shared" si="303"/>
        <v>0.28800000000000026</v>
      </c>
      <c r="AE1801" s="174">
        <f t="shared" si="304"/>
        <v>0.38273572799307848</v>
      </c>
      <c r="AF1801" s="174">
        <f t="shared" si="305"/>
        <v>0.61332663066644277</v>
      </c>
      <c r="AG1801" s="150" t="str">
        <f t="shared" si="310"/>
        <v/>
      </c>
      <c r="AH1801" s="150">
        <f t="shared" si="311"/>
        <v>0.38273572799307848</v>
      </c>
      <c r="AI1801" s="150" t="str">
        <f t="shared" si="306"/>
        <v/>
      </c>
      <c r="AJ1801" s="173">
        <f t="shared" si="307"/>
        <v>0</v>
      </c>
      <c r="AK1801" s="173" t="str">
        <f t="shared" si="308"/>
        <v/>
      </c>
      <c r="AL1801" s="173" t="str">
        <f t="shared" si="309"/>
        <v/>
      </c>
      <c r="AM1801" s="173"/>
      <c r="AN1801" s="173"/>
      <c r="AO1801" s="173"/>
      <c r="AP1801" s="173"/>
      <c r="AQ1801" s="173"/>
      <c r="AR1801" s="173"/>
      <c r="AS1801" s="173"/>
      <c r="AT1801" s="153"/>
      <c r="AU1801" s="154"/>
      <c r="AV1801" s="153"/>
      <c r="AW1801" s="177"/>
      <c r="AX1801" s="178"/>
      <c r="AY1801" s="179"/>
      <c r="AZ1801" s="179"/>
      <c r="BA1801" s="180"/>
      <c r="BB1801" s="180"/>
      <c r="BC1801" s="155"/>
      <c r="BE1801" s="156">
        <v>1049</v>
      </c>
      <c r="BF1801" s="181">
        <f t="shared" si="313"/>
        <v>6.7072000000001264</v>
      </c>
      <c r="BG1801" s="182">
        <f t="shared" si="314"/>
        <v>0.45998929872837002</v>
      </c>
      <c r="BH1801" s="183">
        <f t="shared" si="315"/>
        <v>6.9298674520690273E-4</v>
      </c>
      <c r="BI1801" s="184" t="str">
        <f t="shared" si="316"/>
        <v/>
      </c>
      <c r="BJ1801" s="184" t="str">
        <f t="shared" si="312"/>
        <v/>
      </c>
    </row>
    <row r="1802" spans="3:62" ht="20.100000000000001" customHeight="1" x14ac:dyDescent="0.25">
      <c r="C1802" s="12"/>
      <c r="E1802" s="141"/>
      <c r="F1802" s="141"/>
      <c r="P1802" s="156"/>
      <c r="R1802" s="174"/>
      <c r="S1802" s="174"/>
      <c r="W1802" s="175"/>
      <c r="X1802" s="173"/>
      <c r="AC1802" s="156">
        <v>1073</v>
      </c>
      <c r="AD1802" s="150">
        <f t="shared" si="303"/>
        <v>0.29199999999999982</v>
      </c>
      <c r="AE1802" s="174">
        <f t="shared" si="304"/>
        <v>0.3822920119536648</v>
      </c>
      <c r="AF1802" s="174">
        <f t="shared" si="305"/>
        <v>0.61485668801484117</v>
      </c>
      <c r="AG1802" s="150" t="str">
        <f t="shared" si="310"/>
        <v/>
      </c>
      <c r="AH1802" s="150">
        <f t="shared" si="311"/>
        <v>0.3822920119536648</v>
      </c>
      <c r="AI1802" s="150" t="str">
        <f t="shared" si="306"/>
        <v/>
      </c>
      <c r="AJ1802" s="173">
        <f t="shared" si="307"/>
        <v>0</v>
      </c>
      <c r="AK1802" s="173" t="str">
        <f t="shared" si="308"/>
        <v/>
      </c>
      <c r="AL1802" s="173" t="str">
        <f t="shared" si="309"/>
        <v/>
      </c>
      <c r="AM1802" s="173"/>
      <c r="AN1802" s="173"/>
      <c r="AO1802" s="173"/>
      <c r="AP1802" s="173"/>
      <c r="AQ1802" s="173"/>
      <c r="AR1802" s="173"/>
      <c r="AS1802" s="173"/>
      <c r="AT1802" s="153"/>
      <c r="AU1802" s="154"/>
      <c r="AV1802" s="153"/>
      <c r="AW1802" s="177"/>
      <c r="AX1802" s="178"/>
      <c r="AY1802" s="179"/>
      <c r="AZ1802" s="179"/>
      <c r="BA1802" s="180"/>
      <c r="BB1802" s="180"/>
      <c r="BC1802" s="155"/>
      <c r="BE1802" s="156">
        <v>1050</v>
      </c>
      <c r="BF1802" s="181">
        <f t="shared" si="313"/>
        <v>6.7136000000001266</v>
      </c>
      <c r="BG1802" s="182">
        <f t="shared" si="314"/>
        <v>0.45929631198316312</v>
      </c>
      <c r="BH1802" s="183">
        <f t="shared" si="315"/>
        <v>6.9242096040866841E-4</v>
      </c>
      <c r="BI1802" s="184" t="str">
        <f t="shared" si="316"/>
        <v/>
      </c>
      <c r="BJ1802" s="184" t="str">
        <f t="shared" si="312"/>
        <v/>
      </c>
    </row>
    <row r="1803" spans="3:62" ht="20.100000000000001" customHeight="1" x14ac:dyDescent="0.25">
      <c r="C1803" s="12"/>
      <c r="E1803" s="141"/>
      <c r="F1803" s="141"/>
      <c r="P1803" s="156"/>
      <c r="R1803" s="174"/>
      <c r="S1803" s="174"/>
      <c r="W1803" s="175"/>
      <c r="X1803" s="173"/>
      <c r="AC1803" s="156">
        <v>1074</v>
      </c>
      <c r="AD1803" s="150">
        <f t="shared" si="303"/>
        <v>0.29600000000000026</v>
      </c>
      <c r="AE1803" s="174">
        <f t="shared" si="304"/>
        <v>0.38184270079435112</v>
      </c>
      <c r="AF1803" s="174">
        <f t="shared" si="305"/>
        <v>0.6163849593019014</v>
      </c>
      <c r="AG1803" s="150" t="str">
        <f t="shared" si="310"/>
        <v/>
      </c>
      <c r="AH1803" s="150">
        <f t="shared" si="311"/>
        <v>0.38184270079435112</v>
      </c>
      <c r="AI1803" s="150" t="str">
        <f t="shared" si="306"/>
        <v/>
      </c>
      <c r="AJ1803" s="173">
        <f t="shared" si="307"/>
        <v>0</v>
      </c>
      <c r="AK1803" s="173" t="str">
        <f t="shared" si="308"/>
        <v/>
      </c>
      <c r="AL1803" s="173" t="str">
        <f t="shared" si="309"/>
        <v/>
      </c>
      <c r="AM1803" s="173"/>
      <c r="AN1803" s="173"/>
      <c r="AO1803" s="173"/>
      <c r="AP1803" s="173"/>
      <c r="AQ1803" s="173"/>
      <c r="AR1803" s="173"/>
      <c r="AS1803" s="173"/>
      <c r="AT1803" s="153"/>
      <c r="AU1803" s="154"/>
      <c r="AV1803" s="153"/>
      <c r="AW1803" s="177"/>
      <c r="AX1803" s="178"/>
      <c r="AY1803" s="179"/>
      <c r="AZ1803" s="179"/>
      <c r="BA1803" s="180"/>
      <c r="BB1803" s="180"/>
      <c r="BC1803" s="155"/>
      <c r="BE1803" s="156">
        <v>1051</v>
      </c>
      <c r="BF1803" s="181">
        <f t="shared" si="313"/>
        <v>6.7200000000001268</v>
      </c>
      <c r="BG1803" s="182">
        <f t="shared" si="314"/>
        <v>0.45860389102275445</v>
      </c>
      <c r="BH1803" s="183">
        <f t="shared" si="315"/>
        <v>6.9185406721361531E-4</v>
      </c>
      <c r="BI1803" s="184" t="str">
        <f t="shared" si="316"/>
        <v/>
      </c>
      <c r="BJ1803" s="184" t="str">
        <f t="shared" si="312"/>
        <v/>
      </c>
    </row>
    <row r="1804" spans="3:62" ht="20.100000000000001" customHeight="1" x14ac:dyDescent="0.25">
      <c r="C1804" s="12"/>
      <c r="E1804" s="141"/>
      <c r="F1804" s="141"/>
      <c r="P1804" s="156"/>
      <c r="R1804" s="174"/>
      <c r="S1804" s="174"/>
      <c r="W1804" s="175"/>
      <c r="X1804" s="173"/>
      <c r="AC1804" s="156">
        <v>1075</v>
      </c>
      <c r="AD1804" s="150">
        <f t="shared" si="303"/>
        <v>0.29999999999999982</v>
      </c>
      <c r="AE1804" s="174">
        <f t="shared" si="304"/>
        <v>0.38138781546052414</v>
      </c>
      <c r="AF1804" s="174">
        <f t="shared" si="305"/>
        <v>0.61791142218895256</v>
      </c>
      <c r="AG1804" s="150" t="str">
        <f t="shared" si="310"/>
        <v/>
      </c>
      <c r="AH1804" s="150">
        <f t="shared" si="311"/>
        <v>0.38138781546052414</v>
      </c>
      <c r="AI1804" s="150" t="str">
        <f t="shared" si="306"/>
        <v/>
      </c>
      <c r="AJ1804" s="173">
        <f t="shared" si="307"/>
        <v>0</v>
      </c>
      <c r="AK1804" s="173" t="str">
        <f t="shared" si="308"/>
        <v/>
      </c>
      <c r="AL1804" s="173" t="str">
        <f t="shared" si="309"/>
        <v/>
      </c>
      <c r="AM1804" s="173"/>
      <c r="AN1804" s="173"/>
      <c r="AO1804" s="173"/>
      <c r="AP1804" s="173"/>
      <c r="AQ1804" s="173"/>
      <c r="AR1804" s="173"/>
      <c r="AS1804" s="173"/>
      <c r="AT1804" s="153"/>
      <c r="AU1804" s="154"/>
      <c r="AV1804" s="153"/>
      <c r="AW1804" s="177"/>
      <c r="AX1804" s="178"/>
      <c r="AY1804" s="179"/>
      <c r="AZ1804" s="179"/>
      <c r="BA1804" s="180"/>
      <c r="BB1804" s="180"/>
      <c r="BC1804" s="155"/>
      <c r="BE1804" s="156">
        <v>1052</v>
      </c>
      <c r="BF1804" s="181">
        <f t="shared" si="313"/>
        <v>6.7264000000001269</v>
      </c>
      <c r="BG1804" s="182">
        <f t="shared" si="314"/>
        <v>0.45791203695554084</v>
      </c>
      <c r="BH1804" s="183">
        <f t="shared" si="315"/>
        <v>6.9128607208834847E-4</v>
      </c>
      <c r="BI1804" s="184" t="str">
        <f t="shared" si="316"/>
        <v/>
      </c>
      <c r="BJ1804" s="184" t="str">
        <f t="shared" si="312"/>
        <v/>
      </c>
    </row>
    <row r="1805" spans="3:62" ht="20.100000000000001" customHeight="1" x14ac:dyDescent="0.25">
      <c r="C1805" s="12"/>
      <c r="E1805" s="141"/>
      <c r="F1805" s="141"/>
      <c r="P1805" s="156"/>
      <c r="R1805" s="174"/>
      <c r="S1805" s="174"/>
      <c r="W1805" s="175"/>
      <c r="X1805" s="173"/>
      <c r="AC1805" s="156">
        <v>1076</v>
      </c>
      <c r="AD1805" s="150">
        <f t="shared" si="303"/>
        <v>0.30400000000000027</v>
      </c>
      <c r="AE1805" s="174">
        <f t="shared" si="304"/>
        <v>0.38092737714018499</v>
      </c>
      <c r="AF1805" s="174">
        <f t="shared" si="305"/>
        <v>0.61943605442159289</v>
      </c>
      <c r="AG1805" s="150" t="str">
        <f t="shared" si="310"/>
        <v/>
      </c>
      <c r="AH1805" s="150">
        <f t="shared" si="311"/>
        <v>0.38092737714018499</v>
      </c>
      <c r="AI1805" s="150" t="str">
        <f t="shared" si="306"/>
        <v/>
      </c>
      <c r="AJ1805" s="173">
        <f t="shared" si="307"/>
        <v>0</v>
      </c>
      <c r="AK1805" s="173" t="str">
        <f t="shared" si="308"/>
        <v/>
      </c>
      <c r="AL1805" s="173" t="str">
        <f t="shared" si="309"/>
        <v/>
      </c>
      <c r="AM1805" s="173"/>
      <c r="AN1805" s="173"/>
      <c r="AO1805" s="173"/>
      <c r="AP1805" s="173"/>
      <c r="AQ1805" s="173"/>
      <c r="AR1805" s="173"/>
      <c r="AS1805" s="173"/>
      <c r="AT1805" s="153"/>
      <c r="AU1805" s="154"/>
      <c r="AV1805" s="153"/>
      <c r="AW1805" s="177"/>
      <c r="AX1805" s="178"/>
      <c r="AY1805" s="179"/>
      <c r="AZ1805" s="179"/>
      <c r="BA1805" s="180"/>
      <c r="BB1805" s="180"/>
      <c r="BC1805" s="155"/>
      <c r="BE1805" s="156">
        <v>1053</v>
      </c>
      <c r="BF1805" s="181">
        <f t="shared" si="313"/>
        <v>6.7328000000001271</v>
      </c>
      <c r="BG1805" s="182">
        <f t="shared" si="314"/>
        <v>0.45722075088345249</v>
      </c>
      <c r="BH1805" s="183">
        <f t="shared" si="315"/>
        <v>6.9071698148315264E-4</v>
      </c>
      <c r="BI1805" s="184" t="str">
        <f t="shared" si="316"/>
        <v/>
      </c>
      <c r="BJ1805" s="184" t="str">
        <f t="shared" si="312"/>
        <v/>
      </c>
    </row>
    <row r="1806" spans="3:62" ht="20.100000000000001" customHeight="1" x14ac:dyDescent="0.25">
      <c r="C1806" s="12"/>
      <c r="E1806" s="141"/>
      <c r="F1806" s="141"/>
      <c r="P1806" s="156"/>
      <c r="R1806" s="174"/>
      <c r="S1806" s="174"/>
      <c r="W1806" s="175"/>
      <c r="X1806" s="173"/>
      <c r="AC1806" s="156">
        <v>1077</v>
      </c>
      <c r="AD1806" s="150">
        <f t="shared" si="303"/>
        <v>0.30799999999999983</v>
      </c>
      <c r="AE1806" s="174">
        <f t="shared" si="304"/>
        <v>0.38046140726230615</v>
      </c>
      <c r="AF1806" s="174">
        <f t="shared" si="305"/>
        <v>0.62095883383065331</v>
      </c>
      <c r="AG1806" s="150" t="str">
        <f t="shared" si="310"/>
        <v/>
      </c>
      <c r="AH1806" s="150">
        <f t="shared" si="311"/>
        <v>0.38046140726230615</v>
      </c>
      <c r="AI1806" s="150" t="str">
        <f t="shared" si="306"/>
        <v/>
      </c>
      <c r="AJ1806" s="173">
        <f t="shared" si="307"/>
        <v>0</v>
      </c>
      <c r="AK1806" s="173" t="str">
        <f t="shared" si="308"/>
        <v/>
      </c>
      <c r="AL1806" s="173" t="str">
        <f t="shared" si="309"/>
        <v/>
      </c>
      <c r="AM1806" s="173"/>
      <c r="AN1806" s="173"/>
      <c r="AO1806" s="173"/>
      <c r="AP1806" s="173"/>
      <c r="AQ1806" s="173"/>
      <c r="AR1806" s="173"/>
      <c r="AS1806" s="173"/>
      <c r="AT1806" s="153"/>
      <c r="AU1806" s="154"/>
      <c r="AV1806" s="153"/>
      <c r="AW1806" s="177"/>
      <c r="AX1806" s="178"/>
      <c r="AY1806" s="179"/>
      <c r="AZ1806" s="179"/>
      <c r="BA1806" s="180"/>
      <c r="BB1806" s="180"/>
      <c r="BC1806" s="155"/>
      <c r="BE1806" s="156">
        <v>1054</v>
      </c>
      <c r="BF1806" s="181">
        <f t="shared" si="313"/>
        <v>6.7392000000001273</v>
      </c>
      <c r="BG1806" s="182">
        <f t="shared" si="314"/>
        <v>0.45653003390196933</v>
      </c>
      <c r="BH1806" s="183">
        <f t="shared" si="315"/>
        <v>6.9014680183787647E-4</v>
      </c>
      <c r="BI1806" s="184" t="str">
        <f t="shared" si="316"/>
        <v/>
      </c>
      <c r="BJ1806" s="184" t="str">
        <f t="shared" si="312"/>
        <v/>
      </c>
    </row>
    <row r="1807" spans="3:62" ht="20.100000000000001" customHeight="1" x14ac:dyDescent="0.25">
      <c r="C1807" s="12"/>
      <c r="E1807" s="141"/>
      <c r="F1807" s="141"/>
      <c r="P1807" s="156"/>
      <c r="R1807" s="174"/>
      <c r="S1807" s="174"/>
      <c r="W1807" s="175"/>
      <c r="X1807" s="173"/>
      <c r="AC1807" s="156">
        <v>1078</v>
      </c>
      <c r="AD1807" s="150">
        <f t="shared" si="303"/>
        <v>0.31200000000000028</v>
      </c>
      <c r="AE1807" s="174">
        <f t="shared" si="304"/>
        <v>0.37998992749516874</v>
      </c>
      <c r="AF1807" s="174">
        <f t="shared" si="305"/>
        <v>0.62247973833316173</v>
      </c>
      <c r="AG1807" s="150" t="str">
        <f t="shared" si="310"/>
        <v/>
      </c>
      <c r="AH1807" s="150">
        <f t="shared" si="311"/>
        <v>0.37998992749516874</v>
      </c>
      <c r="AI1807" s="150" t="str">
        <f t="shared" si="306"/>
        <v/>
      </c>
      <c r="AJ1807" s="173">
        <f t="shared" si="307"/>
        <v>0</v>
      </c>
      <c r="AK1807" s="173" t="str">
        <f t="shared" si="308"/>
        <v/>
      </c>
      <c r="AL1807" s="173" t="str">
        <f t="shared" si="309"/>
        <v/>
      </c>
      <c r="AM1807" s="173"/>
      <c r="AN1807" s="173"/>
      <c r="AO1807" s="173"/>
      <c r="AP1807" s="173"/>
      <c r="AQ1807" s="173"/>
      <c r="AR1807" s="173"/>
      <c r="AS1807" s="173"/>
      <c r="AT1807" s="153"/>
      <c r="AU1807" s="154"/>
      <c r="AV1807" s="153"/>
      <c r="AW1807" s="177"/>
      <c r="AX1807" s="178"/>
      <c r="AY1807" s="179"/>
      <c r="AZ1807" s="179"/>
      <c r="BA1807" s="180"/>
      <c r="BB1807" s="180"/>
      <c r="BC1807" s="155"/>
      <c r="BE1807" s="156">
        <v>1055</v>
      </c>
      <c r="BF1807" s="181">
        <f t="shared" si="313"/>
        <v>6.7456000000001275</v>
      </c>
      <c r="BG1807" s="182">
        <f t="shared" si="314"/>
        <v>0.45583988710013146</v>
      </c>
      <c r="BH1807" s="183">
        <f t="shared" si="315"/>
        <v>6.8957553957682549E-4</v>
      </c>
      <c r="BI1807" s="184" t="str">
        <f t="shared" si="316"/>
        <v/>
      </c>
      <c r="BJ1807" s="184" t="str">
        <f t="shared" si="312"/>
        <v/>
      </c>
    </row>
    <row r="1808" spans="3:62" ht="20.100000000000001" customHeight="1" x14ac:dyDescent="0.25">
      <c r="C1808" s="12"/>
      <c r="E1808" s="141"/>
      <c r="F1808" s="141"/>
      <c r="P1808" s="156"/>
      <c r="R1808" s="174"/>
      <c r="S1808" s="174"/>
      <c r="W1808" s="175"/>
      <c r="X1808" s="173"/>
      <c r="AC1808" s="156">
        <v>1079</v>
      </c>
      <c r="AD1808" s="150">
        <f t="shared" si="303"/>
        <v>0.31599999999999984</v>
      </c>
      <c r="AE1808" s="174">
        <f t="shared" si="304"/>
        <v>0.37951295974468496</v>
      </c>
      <c r="AF1808" s="174">
        <f t="shared" si="305"/>
        <v>0.62399874593329319</v>
      </c>
      <c r="AG1808" s="150" t="str">
        <f t="shared" si="310"/>
        <v/>
      </c>
      <c r="AH1808" s="150">
        <f t="shared" si="311"/>
        <v>0.37951295974468496</v>
      </c>
      <c r="AI1808" s="150" t="str">
        <f t="shared" si="306"/>
        <v/>
      </c>
      <c r="AJ1808" s="173">
        <f t="shared" si="307"/>
        <v>0</v>
      </c>
      <c r="AK1808" s="173" t="str">
        <f t="shared" si="308"/>
        <v/>
      </c>
      <c r="AL1808" s="173" t="str">
        <f t="shared" si="309"/>
        <v/>
      </c>
      <c r="AM1808" s="173"/>
      <c r="AN1808" s="173"/>
      <c r="AO1808" s="173"/>
      <c r="AP1808" s="173"/>
      <c r="AQ1808" s="173"/>
      <c r="AR1808" s="173"/>
      <c r="AS1808" s="173"/>
      <c r="AT1808" s="153"/>
      <c r="AU1808" s="154"/>
      <c r="AV1808" s="153"/>
      <c r="AW1808" s="177"/>
      <c r="AX1808" s="178"/>
      <c r="AY1808" s="179"/>
      <c r="AZ1808" s="179"/>
      <c r="BA1808" s="180"/>
      <c r="BB1808" s="180"/>
      <c r="BC1808" s="155"/>
      <c r="BE1808" s="156">
        <v>1056</v>
      </c>
      <c r="BF1808" s="181">
        <f t="shared" si="313"/>
        <v>6.7520000000001277</v>
      </c>
      <c r="BG1808" s="182">
        <f t="shared" si="314"/>
        <v>0.45515031156055463</v>
      </c>
      <c r="BH1808" s="183">
        <f t="shared" si="315"/>
        <v>6.8900320110876212E-4</v>
      </c>
      <c r="BI1808" s="184" t="str">
        <f t="shared" si="316"/>
        <v/>
      </c>
      <c r="BJ1808" s="184" t="str">
        <f t="shared" si="312"/>
        <v/>
      </c>
    </row>
    <row r="1809" spans="3:62" ht="20.100000000000001" customHeight="1" x14ac:dyDescent="0.25">
      <c r="C1809" s="12"/>
      <c r="E1809" s="141"/>
      <c r="F1809" s="141"/>
      <c r="P1809" s="156"/>
      <c r="R1809" s="174"/>
      <c r="S1809" s="174"/>
      <c r="W1809" s="175"/>
      <c r="X1809" s="173"/>
      <c r="AC1809" s="156">
        <v>1080</v>
      </c>
      <c r="AD1809" s="150">
        <f t="shared" si="303"/>
        <v>0.32000000000000028</v>
      </c>
      <c r="AE1809" s="174">
        <f t="shared" si="304"/>
        <v>0.37903052615270166</v>
      </c>
      <c r="AF1809" s="174">
        <f t="shared" si="305"/>
        <v>0.62551583472332017</v>
      </c>
      <c r="AG1809" s="150" t="str">
        <f t="shared" si="310"/>
        <v/>
      </c>
      <c r="AH1809" s="150">
        <f t="shared" si="311"/>
        <v>0.37903052615270166</v>
      </c>
      <c r="AI1809" s="150" t="str">
        <f t="shared" si="306"/>
        <v/>
      </c>
      <c r="AJ1809" s="173">
        <f t="shared" si="307"/>
        <v>0</v>
      </c>
      <c r="AK1809" s="173" t="str">
        <f t="shared" si="308"/>
        <v/>
      </c>
      <c r="AL1809" s="173" t="str">
        <f t="shared" si="309"/>
        <v/>
      </c>
      <c r="AM1809" s="173"/>
      <c r="AN1809" s="173"/>
      <c r="AO1809" s="173"/>
      <c r="AP1809" s="173"/>
      <c r="AQ1809" s="173"/>
      <c r="AR1809" s="173"/>
      <c r="AS1809" s="173"/>
      <c r="AT1809" s="153"/>
      <c r="AU1809" s="154"/>
      <c r="AV1809" s="153"/>
      <c r="AW1809" s="177"/>
      <c r="AX1809" s="178"/>
      <c r="AY1809" s="179"/>
      <c r="AZ1809" s="179"/>
      <c r="BA1809" s="180"/>
      <c r="BB1809" s="180"/>
      <c r="BC1809" s="155"/>
      <c r="BE1809" s="156">
        <v>1057</v>
      </c>
      <c r="BF1809" s="181">
        <f t="shared" si="313"/>
        <v>6.7584000000001279</v>
      </c>
      <c r="BG1809" s="182">
        <f t="shared" si="314"/>
        <v>0.45446130835944587</v>
      </c>
      <c r="BH1809" s="183">
        <f t="shared" si="315"/>
        <v>6.8842979283478822E-4</v>
      </c>
      <c r="BI1809" s="184" t="str">
        <f t="shared" si="316"/>
        <v/>
      </c>
      <c r="BJ1809" s="184" t="str">
        <f t="shared" si="312"/>
        <v/>
      </c>
    </row>
    <row r="1810" spans="3:62" ht="20.100000000000001" customHeight="1" x14ac:dyDescent="0.25">
      <c r="C1810" s="12"/>
      <c r="E1810" s="141"/>
      <c r="F1810" s="141"/>
      <c r="P1810" s="156"/>
      <c r="R1810" s="174"/>
      <c r="S1810" s="174"/>
      <c r="W1810" s="175"/>
      <c r="X1810" s="173"/>
      <c r="AC1810" s="156">
        <v>1081</v>
      </c>
      <c r="AD1810" s="150">
        <f t="shared" si="303"/>
        <v>0.32399999999999984</v>
      </c>
      <c r="AE1810" s="174">
        <f t="shared" si="304"/>
        <v>0.37854264909528873</v>
      </c>
      <c r="AF1810" s="174">
        <f t="shared" si="305"/>
        <v>0.6270309828845505</v>
      </c>
      <c r="AG1810" s="150" t="str">
        <f t="shared" si="310"/>
        <v/>
      </c>
      <c r="AH1810" s="150">
        <f t="shared" si="311"/>
        <v>0.37854264909528873</v>
      </c>
      <c r="AI1810" s="150" t="str">
        <f t="shared" si="306"/>
        <v/>
      </c>
      <c r="AJ1810" s="173">
        <f t="shared" si="307"/>
        <v>0</v>
      </c>
      <c r="AK1810" s="173" t="str">
        <f t="shared" si="308"/>
        <v/>
      </c>
      <c r="AL1810" s="173" t="str">
        <f t="shared" si="309"/>
        <v/>
      </c>
      <c r="AM1810" s="173"/>
      <c r="AN1810" s="173"/>
      <c r="AO1810" s="173"/>
      <c r="AP1810" s="173"/>
      <c r="AQ1810" s="173"/>
      <c r="AR1810" s="173"/>
      <c r="AS1810" s="173"/>
      <c r="AT1810" s="153"/>
      <c r="AU1810" s="154"/>
      <c r="AV1810" s="153"/>
      <c r="AW1810" s="177"/>
      <c r="AX1810" s="178"/>
      <c r="AY1810" s="179"/>
      <c r="AZ1810" s="179"/>
      <c r="BA1810" s="180"/>
      <c r="BB1810" s="180"/>
      <c r="BC1810" s="155"/>
      <c r="BE1810" s="156">
        <v>1058</v>
      </c>
      <c r="BF1810" s="181">
        <f t="shared" si="313"/>
        <v>6.764800000000128</v>
      </c>
      <c r="BG1810" s="182">
        <f t="shared" si="314"/>
        <v>0.45377287856661108</v>
      </c>
      <c r="BH1810" s="183">
        <f t="shared" si="315"/>
        <v>6.8785532113346814E-4</v>
      </c>
      <c r="BI1810" s="184" t="str">
        <f t="shared" si="316"/>
        <v/>
      </c>
      <c r="BJ1810" s="184" t="str">
        <f t="shared" si="312"/>
        <v/>
      </c>
    </row>
    <row r="1811" spans="3:62" ht="20.100000000000001" customHeight="1" x14ac:dyDescent="0.25">
      <c r="C1811" s="12"/>
      <c r="E1811" s="141"/>
      <c r="F1811" s="141"/>
      <c r="P1811" s="156"/>
      <c r="R1811" s="174"/>
      <c r="S1811" s="174"/>
      <c r="W1811" s="175"/>
      <c r="X1811" s="173"/>
      <c r="AC1811" s="156">
        <v>1082</v>
      </c>
      <c r="AD1811" s="150">
        <f t="shared" si="303"/>
        <v>0.32800000000000029</v>
      </c>
      <c r="AE1811" s="174">
        <f t="shared" si="304"/>
        <v>0.37804935118100946</v>
      </c>
      <c r="AF1811" s="174">
        <f t="shared" si="305"/>
        <v>0.62854416868826313</v>
      </c>
      <c r="AG1811" s="150" t="str">
        <f t="shared" si="310"/>
        <v/>
      </c>
      <c r="AH1811" s="150">
        <f t="shared" si="311"/>
        <v>0.37804935118100946</v>
      </c>
      <c r="AI1811" s="150" t="str">
        <f t="shared" si="306"/>
        <v/>
      </c>
      <c r="AJ1811" s="173">
        <f t="shared" si="307"/>
        <v>0</v>
      </c>
      <c r="AK1811" s="173" t="str">
        <f t="shared" si="308"/>
        <v/>
      </c>
      <c r="AL1811" s="173" t="str">
        <f t="shared" si="309"/>
        <v/>
      </c>
      <c r="AM1811" s="173"/>
      <c r="AN1811" s="173"/>
      <c r="AO1811" s="173"/>
      <c r="AP1811" s="173"/>
      <c r="AQ1811" s="173"/>
      <c r="AR1811" s="173"/>
      <c r="AS1811" s="173"/>
      <c r="AT1811" s="153"/>
      <c r="AU1811" s="154"/>
      <c r="AV1811" s="153"/>
      <c r="AW1811" s="177"/>
      <c r="AX1811" s="178"/>
      <c r="AY1811" s="179"/>
      <c r="AZ1811" s="179"/>
      <c r="BA1811" s="180"/>
      <c r="BB1811" s="180"/>
      <c r="BC1811" s="155"/>
      <c r="BE1811" s="156">
        <v>1059</v>
      </c>
      <c r="BF1811" s="181">
        <f t="shared" si="313"/>
        <v>6.7712000000001282</v>
      </c>
      <c r="BG1811" s="182">
        <f t="shared" si="314"/>
        <v>0.45308502324547761</v>
      </c>
      <c r="BH1811" s="183">
        <f t="shared" si="315"/>
        <v>6.872797923782592E-4</v>
      </c>
      <c r="BI1811" s="184" t="str">
        <f t="shared" si="316"/>
        <v/>
      </c>
      <c r="BJ1811" s="184" t="str">
        <f t="shared" si="312"/>
        <v/>
      </c>
    </row>
    <row r="1812" spans="3:62" ht="20.100000000000001" customHeight="1" x14ac:dyDescent="0.25">
      <c r="C1812" s="12"/>
      <c r="E1812" s="141"/>
      <c r="F1812" s="141"/>
      <c r="P1812" s="156"/>
      <c r="R1812" s="174"/>
      <c r="S1812" s="174"/>
      <c r="W1812" s="175"/>
      <c r="X1812" s="173"/>
      <c r="AC1812" s="156">
        <v>1083</v>
      </c>
      <c r="AD1812" s="150">
        <f t="shared" si="303"/>
        <v>0.33199999999999985</v>
      </c>
      <c r="AE1812" s="174">
        <f t="shared" si="304"/>
        <v>0.37755065524917625</v>
      </c>
      <c r="AF1812" s="174">
        <f t="shared" si="305"/>
        <v>0.63005537049663163</v>
      </c>
      <c r="AG1812" s="150" t="str">
        <f t="shared" si="310"/>
        <v/>
      </c>
      <c r="AH1812" s="150">
        <f t="shared" si="311"/>
        <v>0.37755065524917625</v>
      </c>
      <c r="AI1812" s="150" t="str">
        <f t="shared" si="306"/>
        <v/>
      </c>
      <c r="AJ1812" s="173">
        <f t="shared" si="307"/>
        <v>0</v>
      </c>
      <c r="AK1812" s="173" t="str">
        <f t="shared" si="308"/>
        <v/>
      </c>
      <c r="AL1812" s="173" t="str">
        <f t="shared" si="309"/>
        <v/>
      </c>
      <c r="AM1812" s="173"/>
      <c r="AN1812" s="173"/>
      <c r="AO1812" s="173"/>
      <c r="AP1812" s="173"/>
      <c r="AQ1812" s="173"/>
      <c r="AR1812" s="173"/>
      <c r="AS1812" s="173"/>
      <c r="AT1812" s="153"/>
      <c r="AU1812" s="154"/>
      <c r="AV1812" s="153"/>
      <c r="AW1812" s="177"/>
      <c r="AX1812" s="178"/>
      <c r="AY1812" s="179"/>
      <c r="AZ1812" s="179"/>
      <c r="BA1812" s="180"/>
      <c r="BB1812" s="180"/>
      <c r="BC1812" s="155"/>
      <c r="BE1812" s="156">
        <v>1060</v>
      </c>
      <c r="BF1812" s="181">
        <f t="shared" si="313"/>
        <v>6.7776000000001284</v>
      </c>
      <c r="BG1812" s="182">
        <f t="shared" si="314"/>
        <v>0.45239774345309935</v>
      </c>
      <c r="BH1812" s="183">
        <f t="shared" si="315"/>
        <v>6.8670321292318981E-4</v>
      </c>
      <c r="BI1812" s="184" t="str">
        <f t="shared" si="316"/>
        <v/>
      </c>
      <c r="BJ1812" s="184" t="str">
        <f t="shared" si="312"/>
        <v/>
      </c>
    </row>
    <row r="1813" spans="3:62" ht="20.100000000000001" customHeight="1" x14ac:dyDescent="0.25">
      <c r="C1813" s="12"/>
      <c r="E1813" s="141"/>
      <c r="F1813" s="141"/>
      <c r="P1813" s="156"/>
      <c r="R1813" s="174"/>
      <c r="S1813" s="174"/>
      <c r="W1813" s="175"/>
      <c r="X1813" s="173"/>
      <c r="AC1813" s="156">
        <v>1084</v>
      </c>
      <c r="AD1813" s="150">
        <f t="shared" si="303"/>
        <v>0.3360000000000003</v>
      </c>
      <c r="AE1813" s="174">
        <f t="shared" si="304"/>
        <v>0.37704658436808808</v>
      </c>
      <c r="AF1813" s="174">
        <f t="shared" si="305"/>
        <v>0.63156456676364736</v>
      </c>
      <c r="AG1813" s="150" t="str">
        <f t="shared" si="310"/>
        <v/>
      </c>
      <c r="AH1813" s="150">
        <f t="shared" si="311"/>
        <v>0.37704658436808808</v>
      </c>
      <c r="AI1813" s="150" t="str">
        <f t="shared" si="306"/>
        <v/>
      </c>
      <c r="AJ1813" s="173">
        <f t="shared" si="307"/>
        <v>0</v>
      </c>
      <c r="AK1813" s="173" t="str">
        <f t="shared" si="308"/>
        <v/>
      </c>
      <c r="AL1813" s="173" t="str">
        <f t="shared" si="309"/>
        <v/>
      </c>
      <c r="AM1813" s="173"/>
      <c r="AN1813" s="173"/>
      <c r="AO1813" s="173"/>
      <c r="AP1813" s="173"/>
      <c r="AQ1813" s="173"/>
      <c r="AR1813" s="173"/>
      <c r="AS1813" s="173"/>
      <c r="AT1813" s="153"/>
      <c r="AU1813" s="154"/>
      <c r="AV1813" s="153"/>
      <c r="AW1813" s="177"/>
      <c r="AX1813" s="178"/>
      <c r="AY1813" s="179"/>
      <c r="AZ1813" s="179"/>
      <c r="BA1813" s="180"/>
      <c r="BB1813" s="180"/>
      <c r="BC1813" s="155"/>
      <c r="BE1813" s="156">
        <v>1061</v>
      </c>
      <c r="BF1813" s="181">
        <f t="shared" si="313"/>
        <v>6.7840000000001286</v>
      </c>
      <c r="BG1813" s="182">
        <f t="shared" si="314"/>
        <v>0.45171104024017616</v>
      </c>
      <c r="BH1813" s="183">
        <f t="shared" si="315"/>
        <v>6.86125589110409E-4</v>
      </c>
      <c r="BI1813" s="184" t="str">
        <f t="shared" si="316"/>
        <v/>
      </c>
      <c r="BJ1813" s="184" t="str">
        <f t="shared" si="312"/>
        <v/>
      </c>
    </row>
    <row r="1814" spans="3:62" ht="20.100000000000001" customHeight="1" x14ac:dyDescent="0.25">
      <c r="C1814" s="12"/>
      <c r="E1814" s="141"/>
      <c r="F1814" s="141"/>
      <c r="P1814" s="156"/>
      <c r="R1814" s="174"/>
      <c r="S1814" s="174"/>
      <c r="W1814" s="175"/>
      <c r="X1814" s="173"/>
      <c r="AC1814" s="156">
        <v>1085</v>
      </c>
      <c r="AD1814" s="150">
        <f t="shared" si="303"/>
        <v>0.33999999999999986</v>
      </c>
      <c r="AE1814" s="174">
        <f t="shared" si="304"/>
        <v>0.37653716183325397</v>
      </c>
      <c r="AF1814" s="174">
        <f t="shared" si="305"/>
        <v>0.63307173603602807</v>
      </c>
      <c r="AG1814" s="150" t="str">
        <f t="shared" si="310"/>
        <v/>
      </c>
      <c r="AH1814" s="150">
        <f t="shared" si="311"/>
        <v>0.37653716183325397</v>
      </c>
      <c r="AI1814" s="150" t="str">
        <f t="shared" si="306"/>
        <v/>
      </c>
      <c r="AJ1814" s="173">
        <f t="shared" si="307"/>
        <v>0</v>
      </c>
      <c r="AK1814" s="173" t="str">
        <f t="shared" si="308"/>
        <v/>
      </c>
      <c r="AL1814" s="173" t="str">
        <f t="shared" si="309"/>
        <v/>
      </c>
      <c r="AM1814" s="173"/>
      <c r="AN1814" s="173"/>
      <c r="AO1814" s="173"/>
      <c r="AP1814" s="173"/>
      <c r="AQ1814" s="173"/>
      <c r="AR1814" s="173"/>
      <c r="AS1814" s="173"/>
      <c r="AT1814" s="153"/>
      <c r="AU1814" s="154"/>
      <c r="AV1814" s="153"/>
      <c r="AW1814" s="177"/>
      <c r="AX1814" s="178"/>
      <c r="AY1814" s="179"/>
      <c r="AZ1814" s="179"/>
      <c r="BA1814" s="180"/>
      <c r="BB1814" s="180"/>
      <c r="BC1814" s="155"/>
      <c r="BE1814" s="156">
        <v>1062</v>
      </c>
      <c r="BF1814" s="181">
        <f t="shared" si="313"/>
        <v>6.7904000000001288</v>
      </c>
      <c r="BG1814" s="182">
        <f t="shared" si="314"/>
        <v>0.45102491465106576</v>
      </c>
      <c r="BH1814" s="183">
        <f t="shared" si="315"/>
        <v>6.8554692726829902E-4</v>
      </c>
      <c r="BI1814" s="184" t="str">
        <f t="shared" si="316"/>
        <v/>
      </c>
      <c r="BJ1814" s="184" t="str">
        <f t="shared" si="312"/>
        <v/>
      </c>
    </row>
    <row r="1815" spans="3:62" ht="20.100000000000001" customHeight="1" x14ac:dyDescent="0.25">
      <c r="C1815" s="12"/>
      <c r="E1815" s="141"/>
      <c r="F1815" s="141"/>
      <c r="P1815" s="156"/>
      <c r="R1815" s="174"/>
      <c r="S1815" s="174"/>
      <c r="W1815" s="175"/>
      <c r="X1815" s="173"/>
      <c r="AC1815" s="156">
        <v>1086</v>
      </c>
      <c r="AD1815" s="150">
        <f t="shared" si="303"/>
        <v>0.34400000000000031</v>
      </c>
      <c r="AE1815" s="174">
        <f t="shared" si="304"/>
        <v>0.37602241116559909</v>
      </c>
      <c r="AF1815" s="174">
        <f t="shared" si="305"/>
        <v>0.63457685695412636</v>
      </c>
      <c r="AG1815" s="150" t="str">
        <f t="shared" si="310"/>
        <v/>
      </c>
      <c r="AH1815" s="150">
        <f t="shared" si="311"/>
        <v>0.37602241116559909</v>
      </c>
      <c r="AI1815" s="150" t="str">
        <f t="shared" si="306"/>
        <v/>
      </c>
      <c r="AJ1815" s="173">
        <f t="shared" si="307"/>
        <v>0</v>
      </c>
      <c r="AK1815" s="173" t="str">
        <f t="shared" si="308"/>
        <v/>
      </c>
      <c r="AL1815" s="173" t="str">
        <f t="shared" si="309"/>
        <v/>
      </c>
      <c r="AM1815" s="173"/>
      <c r="AN1815" s="173"/>
      <c r="AO1815" s="173"/>
      <c r="AP1815" s="173"/>
      <c r="AQ1815" s="173"/>
      <c r="AR1815" s="173"/>
      <c r="AS1815" s="173"/>
      <c r="AT1815" s="153"/>
      <c r="AU1815" s="154"/>
      <c r="AV1815" s="153"/>
      <c r="AW1815" s="177"/>
      <c r="AX1815" s="178"/>
      <c r="AY1815" s="179"/>
      <c r="AZ1815" s="179"/>
      <c r="BA1815" s="180"/>
      <c r="BB1815" s="180"/>
      <c r="BC1815" s="155"/>
      <c r="BE1815" s="156">
        <v>1063</v>
      </c>
      <c r="BF1815" s="181">
        <f t="shared" si="313"/>
        <v>6.796800000000129</v>
      </c>
      <c r="BG1815" s="182">
        <f t="shared" si="314"/>
        <v>0.45033936772379746</v>
      </c>
      <c r="BH1815" s="183">
        <f t="shared" si="315"/>
        <v>6.8496723371114232E-4</v>
      </c>
      <c r="BI1815" s="184" t="str">
        <f t="shared" si="316"/>
        <v/>
      </c>
      <c r="BJ1815" s="184" t="str">
        <f t="shared" si="312"/>
        <v/>
      </c>
    </row>
    <row r="1816" spans="3:62" ht="20.100000000000001" customHeight="1" x14ac:dyDescent="0.25">
      <c r="C1816" s="12"/>
      <c r="E1816" s="141"/>
      <c r="F1816" s="141"/>
      <c r="P1816" s="156"/>
      <c r="R1816" s="174"/>
      <c r="S1816" s="174"/>
      <c r="W1816" s="175"/>
      <c r="X1816" s="173"/>
      <c r="AC1816" s="156">
        <v>1087</v>
      </c>
      <c r="AD1816" s="150">
        <f t="shared" si="303"/>
        <v>0.34799999999999986</v>
      </c>
      <c r="AE1816" s="174">
        <f t="shared" si="304"/>
        <v>0.37550235610965654</v>
      </c>
      <c r="AF1816" s="174">
        <f t="shared" si="305"/>
        <v>0.63607990825282523</v>
      </c>
      <c r="AG1816" s="150" t="str">
        <f t="shared" si="310"/>
        <v/>
      </c>
      <c r="AH1816" s="150">
        <f t="shared" si="311"/>
        <v>0.37550235610965654</v>
      </c>
      <c r="AI1816" s="150" t="str">
        <f t="shared" si="306"/>
        <v/>
      </c>
      <c r="AJ1816" s="173">
        <f t="shared" si="307"/>
        <v>0</v>
      </c>
      <c r="AK1816" s="173" t="str">
        <f t="shared" si="308"/>
        <v/>
      </c>
      <c r="AL1816" s="173" t="str">
        <f t="shared" si="309"/>
        <v/>
      </c>
      <c r="AM1816" s="173"/>
      <c r="AN1816" s="173"/>
      <c r="AO1816" s="173"/>
      <c r="AP1816" s="173"/>
      <c r="AQ1816" s="173"/>
      <c r="AR1816" s="173"/>
      <c r="AS1816" s="173"/>
      <c r="AT1816" s="153"/>
      <c r="AU1816" s="154"/>
      <c r="AV1816" s="153"/>
      <c r="AW1816" s="177"/>
      <c r="AX1816" s="178"/>
      <c r="AY1816" s="179"/>
      <c r="AZ1816" s="179"/>
      <c r="BA1816" s="180"/>
      <c r="BB1816" s="180"/>
      <c r="BC1816" s="155"/>
      <c r="BE1816" s="156">
        <v>1064</v>
      </c>
      <c r="BF1816" s="181">
        <f t="shared" si="313"/>
        <v>6.8032000000001291</v>
      </c>
      <c r="BG1816" s="182">
        <f t="shared" si="314"/>
        <v>0.44965440049008631</v>
      </c>
      <c r="BH1816" s="183">
        <f t="shared" si="315"/>
        <v>6.8438651474023171E-4</v>
      </c>
      <c r="BI1816" s="184" t="str">
        <f t="shared" si="316"/>
        <v/>
      </c>
      <c r="BJ1816" s="184" t="str">
        <f t="shared" si="312"/>
        <v/>
      </c>
    </row>
    <row r="1817" spans="3:62" ht="20.100000000000001" customHeight="1" x14ac:dyDescent="0.25">
      <c r="C1817" s="12"/>
      <c r="E1817" s="141"/>
      <c r="F1817" s="141"/>
      <c r="P1817" s="156"/>
      <c r="R1817" s="174"/>
      <c r="S1817" s="174"/>
      <c r="W1817" s="175"/>
      <c r="X1817" s="173"/>
      <c r="AC1817" s="156">
        <v>1088</v>
      </c>
      <c r="AD1817" s="150">
        <f t="shared" ref="AD1817:AD1880" si="317">AD$723+(AC1817*AD$726)</f>
        <v>0.35200000000000031</v>
      </c>
      <c r="AE1817" s="174">
        <f t="shared" ref="AE1817:AE1880" si="318">_xlfn.NORM.DIST(AD1817,AD$720,AD$721,0)</f>
        <v>0.37497702063174232</v>
      </c>
      <c r="AF1817" s="174">
        <f t="shared" ref="AF1817:AF1880" si="319">_xlfn.NORM.DIST(AD1817,AD$720,AD$721,1)</f>
        <v>0.63758086876243125</v>
      </c>
      <c r="AG1817" s="150" t="str">
        <f t="shared" si="310"/>
        <v/>
      </c>
      <c r="AH1817" s="150">
        <f t="shared" si="311"/>
        <v>0.37497702063174232</v>
      </c>
      <c r="AI1817" s="150" t="str">
        <f t="shared" ref="AI1817:AI1880" si="320">IF(AE1817=MAX(AE$729:AE$2729),AE1817,"")</f>
        <v/>
      </c>
      <c r="AJ1817" s="173">
        <f t="shared" ref="AJ1817:AJ1880" si="321">_xlfn.NORM.DIST(AC1817,AH$721,AH$722,0)</f>
        <v>0</v>
      </c>
      <c r="AK1817" s="173" t="str">
        <f t="shared" ref="AK1817:AK1880" si="322">IF(AJ1817=MAX(AJ$729:AJ$2729),AE1817,"")</f>
        <v/>
      </c>
      <c r="AL1817" s="173" t="str">
        <f t="shared" ref="AL1817:AL1880" si="323">IF(AK1817=MIN(AK$729:AK$2729),AK1817,"")</f>
        <v/>
      </c>
      <c r="AM1817" s="173"/>
      <c r="AN1817" s="173"/>
      <c r="AO1817" s="173"/>
      <c r="AP1817" s="173"/>
      <c r="AQ1817" s="173"/>
      <c r="AR1817" s="173"/>
      <c r="AS1817" s="173"/>
      <c r="AT1817" s="153"/>
      <c r="AU1817" s="154"/>
      <c r="AV1817" s="153"/>
      <c r="AW1817" s="177"/>
      <c r="AX1817" s="178"/>
      <c r="AY1817" s="179"/>
      <c r="AZ1817" s="179"/>
      <c r="BA1817" s="180"/>
      <c r="BB1817" s="180"/>
      <c r="BC1817" s="155"/>
      <c r="BE1817" s="156">
        <v>1065</v>
      </c>
      <c r="BF1817" s="181">
        <f t="shared" si="313"/>
        <v>6.8096000000001293</v>
      </c>
      <c r="BG1817" s="182">
        <f t="shared" si="314"/>
        <v>0.44897001397534608</v>
      </c>
      <c r="BH1817" s="183">
        <f t="shared" si="315"/>
        <v>6.8380477664098382E-4</v>
      </c>
      <c r="BI1817" s="184" t="str">
        <f t="shared" si="316"/>
        <v/>
      </c>
      <c r="BJ1817" s="184" t="str">
        <f t="shared" si="312"/>
        <v/>
      </c>
    </row>
    <row r="1818" spans="3:62" ht="20.100000000000001" customHeight="1" x14ac:dyDescent="0.25">
      <c r="C1818" s="12"/>
      <c r="E1818" s="141"/>
      <c r="F1818" s="141"/>
      <c r="P1818" s="156"/>
      <c r="R1818" s="174"/>
      <c r="S1818" s="174"/>
      <c r="W1818" s="175"/>
      <c r="X1818" s="173"/>
      <c r="AC1818" s="156">
        <v>1089</v>
      </c>
      <c r="AD1818" s="150">
        <f t="shared" si="317"/>
        <v>0.35599999999999987</v>
      </c>
      <c r="AE1818" s="174">
        <f t="shared" si="318"/>
        <v>0.37444642891811658</v>
      </c>
      <c r="AF1818" s="174">
        <f t="shared" si="319"/>
        <v>0.63907971740955527</v>
      </c>
      <c r="AG1818" s="150" t="str">
        <f t="shared" ref="AG1818:AG1881" si="324">IF(OR(AF1818&lt;$AH$725,AF1818&gt;$AH$726),AE1818,"")</f>
        <v/>
      </c>
      <c r="AH1818" s="150">
        <f t="shared" ref="AH1818:AH1881" si="325">IF(AND(AF1818&gt;$AH$725,AF1818&lt;$AH$726),AE1818,"")</f>
        <v>0.37444642891811658</v>
      </c>
      <c r="AI1818" s="150" t="str">
        <f t="shared" si="320"/>
        <v/>
      </c>
      <c r="AJ1818" s="173">
        <f t="shared" si="321"/>
        <v>0</v>
      </c>
      <c r="AK1818" s="173" t="str">
        <f t="shared" si="322"/>
        <v/>
      </c>
      <c r="AL1818" s="173" t="str">
        <f t="shared" si="323"/>
        <v/>
      </c>
      <c r="AM1818" s="173"/>
      <c r="AN1818" s="173"/>
      <c r="AO1818" s="173"/>
      <c r="AP1818" s="173"/>
      <c r="AQ1818" s="173"/>
      <c r="AR1818" s="173"/>
      <c r="AS1818" s="173"/>
      <c r="AT1818" s="153"/>
      <c r="AU1818" s="154"/>
      <c r="AV1818" s="153"/>
      <c r="AW1818" s="177"/>
      <c r="AX1818" s="178"/>
      <c r="AY1818" s="179"/>
      <c r="AZ1818" s="179"/>
      <c r="BA1818" s="180"/>
      <c r="BB1818" s="180"/>
      <c r="BC1818" s="155"/>
      <c r="BE1818" s="156">
        <v>1066</v>
      </c>
      <c r="BF1818" s="181">
        <f t="shared" si="313"/>
        <v>6.8160000000001295</v>
      </c>
      <c r="BG1818" s="182">
        <f t="shared" si="314"/>
        <v>0.4482862091987051</v>
      </c>
      <c r="BH1818" s="183">
        <f t="shared" si="315"/>
        <v>6.8322202568738E-4</v>
      </c>
      <c r="BI1818" s="184" t="str">
        <f t="shared" si="316"/>
        <v/>
      </c>
      <c r="BJ1818" s="184" t="str">
        <f t="shared" si="312"/>
        <v/>
      </c>
    </row>
    <row r="1819" spans="3:62" ht="20.100000000000001" customHeight="1" x14ac:dyDescent="0.25">
      <c r="C1819" s="12"/>
      <c r="E1819" s="141"/>
      <c r="F1819" s="141"/>
      <c r="P1819" s="156"/>
      <c r="R1819" s="174"/>
      <c r="S1819" s="174"/>
      <c r="W1819" s="175"/>
      <c r="X1819" s="173"/>
      <c r="AC1819" s="156">
        <v>1090</v>
      </c>
      <c r="AD1819" s="150">
        <f t="shared" si="317"/>
        <v>0.36000000000000032</v>
      </c>
      <c r="AE1819" s="174">
        <f t="shared" si="318"/>
        <v>0.37391060537312837</v>
      </c>
      <c r="AF1819" s="174">
        <f t="shared" si="319"/>
        <v>0.6405764332179914</v>
      </c>
      <c r="AG1819" s="150" t="str">
        <f t="shared" si="324"/>
        <v/>
      </c>
      <c r="AH1819" s="150">
        <f t="shared" si="325"/>
        <v>0.37391060537312837</v>
      </c>
      <c r="AI1819" s="150" t="str">
        <f t="shared" si="320"/>
        <v/>
      </c>
      <c r="AJ1819" s="173">
        <f t="shared" si="321"/>
        <v>0</v>
      </c>
      <c r="AK1819" s="173" t="str">
        <f t="shared" si="322"/>
        <v/>
      </c>
      <c r="AL1819" s="173" t="str">
        <f t="shared" si="323"/>
        <v/>
      </c>
      <c r="AM1819" s="173"/>
      <c r="AN1819" s="173"/>
      <c r="AO1819" s="173"/>
      <c r="AP1819" s="173"/>
      <c r="AQ1819" s="173"/>
      <c r="AR1819" s="173"/>
      <c r="AS1819" s="173"/>
      <c r="AT1819" s="153"/>
      <c r="AU1819" s="154"/>
      <c r="AV1819" s="153"/>
      <c r="AW1819" s="177"/>
      <c r="AX1819" s="178"/>
      <c r="AY1819" s="179"/>
      <c r="AZ1819" s="179"/>
      <c r="BA1819" s="180"/>
      <c r="BB1819" s="180"/>
      <c r="BC1819" s="155"/>
      <c r="BE1819" s="156">
        <v>1067</v>
      </c>
      <c r="BF1819" s="181">
        <f t="shared" si="313"/>
        <v>6.8224000000001297</v>
      </c>
      <c r="BG1819" s="182">
        <f t="shared" si="314"/>
        <v>0.44760298717301772</v>
      </c>
      <c r="BH1819" s="183">
        <f t="shared" si="315"/>
        <v>6.8263826813841355E-4</v>
      </c>
      <c r="BI1819" s="184" t="str">
        <f t="shared" si="316"/>
        <v/>
      </c>
      <c r="BJ1819" s="184" t="str">
        <f t="shared" si="312"/>
        <v/>
      </c>
    </row>
    <row r="1820" spans="3:62" ht="20.100000000000001" customHeight="1" x14ac:dyDescent="0.25">
      <c r="C1820" s="12"/>
      <c r="E1820" s="141"/>
      <c r="F1820" s="141"/>
      <c r="P1820" s="156"/>
      <c r="R1820" s="174"/>
      <c r="S1820" s="174"/>
      <c r="W1820" s="175"/>
      <c r="X1820" s="173"/>
      <c r="AC1820" s="156">
        <v>1091</v>
      </c>
      <c r="AD1820" s="150">
        <f t="shared" si="317"/>
        <v>0.36399999999999988</v>
      </c>
      <c r="AE1820" s="174">
        <f t="shared" si="318"/>
        <v>0.37336957461734704</v>
      </c>
      <c r="AF1820" s="174">
        <f t="shared" si="319"/>
        <v>0.642070995309583</v>
      </c>
      <c r="AG1820" s="150" t="str">
        <f t="shared" si="324"/>
        <v/>
      </c>
      <c r="AH1820" s="150">
        <f t="shared" si="325"/>
        <v>0.37336957461734704</v>
      </c>
      <c r="AI1820" s="150" t="str">
        <f t="shared" si="320"/>
        <v/>
      </c>
      <c r="AJ1820" s="173">
        <f t="shared" si="321"/>
        <v>0</v>
      </c>
      <c r="AK1820" s="173" t="str">
        <f t="shared" si="322"/>
        <v/>
      </c>
      <c r="AL1820" s="173" t="str">
        <f t="shared" si="323"/>
        <v/>
      </c>
      <c r="AM1820" s="173"/>
      <c r="AN1820" s="173"/>
      <c r="AO1820" s="173"/>
      <c r="AP1820" s="173"/>
      <c r="AQ1820" s="173"/>
      <c r="AR1820" s="173"/>
      <c r="AS1820" s="173"/>
      <c r="AT1820" s="153"/>
      <c r="AU1820" s="154"/>
      <c r="AV1820" s="153"/>
      <c r="AW1820" s="177"/>
      <c r="AX1820" s="178"/>
      <c r="AY1820" s="179"/>
      <c r="AZ1820" s="179"/>
      <c r="BA1820" s="180"/>
      <c r="BB1820" s="180"/>
      <c r="BC1820" s="155"/>
      <c r="BE1820" s="156">
        <v>1068</v>
      </c>
      <c r="BF1820" s="181">
        <f t="shared" si="313"/>
        <v>6.8288000000001299</v>
      </c>
      <c r="BG1820" s="182">
        <f t="shared" si="314"/>
        <v>0.44692034890487931</v>
      </c>
      <c r="BH1820" s="183">
        <f t="shared" si="315"/>
        <v>6.8205351023864491E-4</v>
      </c>
      <c r="BI1820" s="184" t="str">
        <f t="shared" si="316"/>
        <v/>
      </c>
      <c r="BJ1820" s="184" t="str">
        <f t="shared" si="312"/>
        <v/>
      </c>
    </row>
    <row r="1821" spans="3:62" ht="20.100000000000001" customHeight="1" x14ac:dyDescent="0.25">
      <c r="C1821" s="12"/>
      <c r="E1821" s="141"/>
      <c r="F1821" s="141"/>
      <c r="P1821" s="156"/>
      <c r="R1821" s="174"/>
      <c r="S1821" s="174"/>
      <c r="W1821" s="175"/>
      <c r="X1821" s="173"/>
      <c r="AC1821" s="156">
        <v>1092</v>
      </c>
      <c r="AD1821" s="150">
        <f t="shared" si="317"/>
        <v>0.36800000000000033</v>
      </c>
      <c r="AE1821" s="174">
        <f t="shared" si="318"/>
        <v>0.37282336148567763</v>
      </c>
      <c r="AF1821" s="174">
        <f t="shared" si="319"/>
        <v>0.64356338290508619</v>
      </c>
      <c r="AG1821" s="150" t="str">
        <f t="shared" si="324"/>
        <v/>
      </c>
      <c r="AH1821" s="150">
        <f t="shared" si="325"/>
        <v>0.37282336148567763</v>
      </c>
      <c r="AI1821" s="150" t="str">
        <f t="shared" si="320"/>
        <v/>
      </c>
      <c r="AJ1821" s="173">
        <f t="shared" si="321"/>
        <v>0</v>
      </c>
      <c r="AK1821" s="173" t="str">
        <f t="shared" si="322"/>
        <v/>
      </c>
      <c r="AL1821" s="173" t="str">
        <f t="shared" si="323"/>
        <v/>
      </c>
      <c r="AM1821" s="173"/>
      <c r="AN1821" s="173"/>
      <c r="AO1821" s="173"/>
      <c r="AP1821" s="173"/>
      <c r="AQ1821" s="173"/>
      <c r="AR1821" s="173"/>
      <c r="AS1821" s="173"/>
      <c r="AT1821" s="153"/>
      <c r="AU1821" s="154"/>
      <c r="AV1821" s="153"/>
      <c r="AW1821" s="177"/>
      <c r="AX1821" s="178"/>
      <c r="AY1821" s="179"/>
      <c r="AZ1821" s="179"/>
      <c r="BA1821" s="180"/>
      <c r="BB1821" s="180"/>
      <c r="BC1821" s="155"/>
      <c r="BE1821" s="156">
        <v>1069</v>
      </c>
      <c r="BF1821" s="181">
        <f t="shared" si="313"/>
        <v>6.8352000000001301</v>
      </c>
      <c r="BG1821" s="182">
        <f t="shared" si="314"/>
        <v>0.44623829539464066</v>
      </c>
      <c r="BH1821" s="183">
        <f t="shared" si="315"/>
        <v>6.8146775821953387E-4</v>
      </c>
      <c r="BI1821" s="184" t="str">
        <f t="shared" si="316"/>
        <v/>
      </c>
      <c r="BJ1821" s="184" t="str">
        <f t="shared" si="312"/>
        <v/>
      </c>
    </row>
    <row r="1822" spans="3:62" ht="20.100000000000001" customHeight="1" x14ac:dyDescent="0.25">
      <c r="C1822" s="12"/>
      <c r="E1822" s="141"/>
      <c r="F1822" s="141"/>
      <c r="P1822" s="156"/>
      <c r="R1822" s="174"/>
      <c r="S1822" s="174"/>
      <c r="W1822" s="175"/>
      <c r="X1822" s="173"/>
      <c r="AC1822" s="156">
        <v>1093</v>
      </c>
      <c r="AD1822" s="150">
        <f t="shared" si="317"/>
        <v>0.37199999999999989</v>
      </c>
      <c r="AE1822" s="174">
        <f t="shared" si="318"/>
        <v>0.37227199102546293</v>
      </c>
      <c r="AF1822" s="174">
        <f t="shared" si="319"/>
        <v>0.64505357532502106</v>
      </c>
      <c r="AG1822" s="150" t="str">
        <f t="shared" si="324"/>
        <v/>
      </c>
      <c r="AH1822" s="150">
        <f t="shared" si="325"/>
        <v>0.37227199102546293</v>
      </c>
      <c r="AI1822" s="150" t="str">
        <f t="shared" si="320"/>
        <v/>
      </c>
      <c r="AJ1822" s="173">
        <f t="shared" si="321"/>
        <v>0</v>
      </c>
      <c r="AK1822" s="173" t="str">
        <f t="shared" si="322"/>
        <v/>
      </c>
      <c r="AL1822" s="173" t="str">
        <f t="shared" si="323"/>
        <v/>
      </c>
      <c r="AM1822" s="173"/>
      <c r="AN1822" s="173"/>
      <c r="AO1822" s="173"/>
      <c r="AP1822" s="173"/>
      <c r="AQ1822" s="173"/>
      <c r="AR1822" s="173"/>
      <c r="AS1822" s="173"/>
      <c r="AT1822" s="153"/>
      <c r="AU1822" s="154"/>
      <c r="AV1822" s="153"/>
      <c r="AW1822" s="177"/>
      <c r="AX1822" s="178"/>
      <c r="AY1822" s="179"/>
      <c r="AZ1822" s="179"/>
      <c r="BA1822" s="180"/>
      <c r="BB1822" s="180"/>
      <c r="BC1822" s="155"/>
      <c r="BE1822" s="156">
        <v>1070</v>
      </c>
      <c r="BF1822" s="181">
        <f t="shared" si="313"/>
        <v>6.8416000000001302</v>
      </c>
      <c r="BG1822" s="182">
        <f t="shared" si="314"/>
        <v>0.44555682763642113</v>
      </c>
      <c r="BH1822" s="183">
        <f t="shared" si="315"/>
        <v>6.8088101829844039E-4</v>
      </c>
      <c r="BI1822" s="184" t="str">
        <f t="shared" si="316"/>
        <v/>
      </c>
      <c r="BJ1822" s="184" t="str">
        <f t="shared" si="312"/>
        <v/>
      </c>
    </row>
    <row r="1823" spans="3:62" ht="20.100000000000001" customHeight="1" x14ac:dyDescent="0.25">
      <c r="C1823" s="12"/>
      <c r="E1823" s="141"/>
      <c r="F1823" s="141"/>
      <c r="P1823" s="156"/>
      <c r="R1823" s="174"/>
      <c r="S1823" s="174"/>
      <c r="W1823" s="175"/>
      <c r="X1823" s="173"/>
      <c r="AC1823" s="156">
        <v>1094</v>
      </c>
      <c r="AD1823" s="150">
        <f t="shared" si="317"/>
        <v>0.37600000000000033</v>
      </c>
      <c r="AE1823" s="174">
        <f t="shared" si="318"/>
        <v>0.37171548849457031</v>
      </c>
      <c r="AF1823" s="174">
        <f t="shared" si="319"/>
        <v>0.64654155199051977</v>
      </c>
      <c r="AG1823" s="150" t="str">
        <f t="shared" si="324"/>
        <v/>
      </c>
      <c r="AH1823" s="150">
        <f t="shared" si="325"/>
        <v>0.37171548849457031</v>
      </c>
      <c r="AI1823" s="150" t="str">
        <f t="shared" si="320"/>
        <v/>
      </c>
      <c r="AJ1823" s="173">
        <f t="shared" si="321"/>
        <v>0</v>
      </c>
      <c r="AK1823" s="173" t="str">
        <f t="shared" si="322"/>
        <v/>
      </c>
      <c r="AL1823" s="173" t="str">
        <f t="shared" si="323"/>
        <v/>
      </c>
      <c r="AM1823" s="173"/>
      <c r="AN1823" s="173"/>
      <c r="AO1823" s="173"/>
      <c r="AP1823" s="173"/>
      <c r="AQ1823" s="173"/>
      <c r="AR1823" s="173"/>
      <c r="AS1823" s="173"/>
      <c r="AT1823" s="153"/>
      <c r="AU1823" s="154"/>
      <c r="AV1823" s="153"/>
      <c r="AW1823" s="177"/>
      <c r="AX1823" s="178"/>
      <c r="AY1823" s="179"/>
      <c r="AZ1823" s="179"/>
      <c r="BA1823" s="180"/>
      <c r="BB1823" s="180"/>
      <c r="BC1823" s="155"/>
      <c r="BE1823" s="156">
        <v>1071</v>
      </c>
      <c r="BF1823" s="181">
        <f t="shared" si="313"/>
        <v>6.8480000000001304</v>
      </c>
      <c r="BG1823" s="182">
        <f t="shared" si="314"/>
        <v>0.44487594661812269</v>
      </c>
      <c r="BH1823" s="183">
        <f t="shared" si="315"/>
        <v>6.802932966801789E-4</v>
      </c>
      <c r="BI1823" s="184" t="str">
        <f t="shared" si="316"/>
        <v/>
      </c>
      <c r="BJ1823" s="184" t="str">
        <f t="shared" si="312"/>
        <v/>
      </c>
    </row>
    <row r="1824" spans="3:62" ht="20.100000000000001" customHeight="1" x14ac:dyDescent="0.25">
      <c r="C1824" s="12"/>
      <c r="E1824" s="141"/>
      <c r="F1824" s="141"/>
      <c r="P1824" s="156"/>
      <c r="R1824" s="174"/>
      <c r="S1824" s="174"/>
      <c r="W1824" s="175"/>
      <c r="X1824" s="173"/>
      <c r="AC1824" s="156">
        <v>1095</v>
      </c>
      <c r="AD1824" s="150">
        <f t="shared" si="317"/>
        <v>0.37999999999999989</v>
      </c>
      <c r="AE1824" s="174">
        <f t="shared" si="318"/>
        <v>0.37115387935946603</v>
      </c>
      <c r="AF1824" s="174">
        <f t="shared" si="319"/>
        <v>0.64802729242416279</v>
      </c>
      <c r="AG1824" s="150" t="str">
        <f t="shared" si="324"/>
        <v/>
      </c>
      <c r="AH1824" s="150">
        <f t="shared" si="325"/>
        <v>0.37115387935946603</v>
      </c>
      <c r="AI1824" s="150" t="str">
        <f t="shared" si="320"/>
        <v/>
      </c>
      <c r="AJ1824" s="173">
        <f t="shared" si="321"/>
        <v>0</v>
      </c>
      <c r="AK1824" s="173" t="str">
        <f t="shared" si="322"/>
        <v/>
      </c>
      <c r="AL1824" s="173" t="str">
        <f t="shared" si="323"/>
        <v/>
      </c>
      <c r="AM1824" s="173"/>
      <c r="AN1824" s="173"/>
      <c r="AO1824" s="173"/>
      <c r="AP1824" s="173"/>
      <c r="AQ1824" s="173"/>
      <c r="AR1824" s="173"/>
      <c r="AS1824" s="173"/>
      <c r="AT1824" s="153"/>
      <c r="AU1824" s="154"/>
      <c r="AV1824" s="153"/>
      <c r="AW1824" s="177"/>
      <c r="AX1824" s="178"/>
      <c r="AY1824" s="179"/>
      <c r="AZ1824" s="179"/>
      <c r="BA1824" s="180"/>
      <c r="BB1824" s="180"/>
      <c r="BC1824" s="155"/>
      <c r="BE1824" s="156">
        <v>1072</v>
      </c>
      <c r="BF1824" s="181">
        <f t="shared" si="313"/>
        <v>6.8544000000001306</v>
      </c>
      <c r="BG1824" s="182">
        <f t="shared" si="314"/>
        <v>0.44419565332144251</v>
      </c>
      <c r="BH1824" s="183">
        <f t="shared" si="315"/>
        <v>6.7970459955224438E-4</v>
      </c>
      <c r="BI1824" s="184" t="str">
        <f t="shared" si="316"/>
        <v/>
      </c>
      <c r="BJ1824" s="184" t="str">
        <f t="shared" si="312"/>
        <v/>
      </c>
    </row>
    <row r="1825" spans="3:62" ht="20.100000000000001" customHeight="1" x14ac:dyDescent="0.25">
      <c r="C1825" s="12"/>
      <c r="E1825" s="141"/>
      <c r="F1825" s="141"/>
      <c r="P1825" s="156"/>
      <c r="R1825" s="174"/>
      <c r="S1825" s="174"/>
      <c r="W1825" s="175"/>
      <c r="X1825" s="173"/>
      <c r="AC1825" s="156">
        <v>1096</v>
      </c>
      <c r="AD1825" s="150">
        <f t="shared" si="317"/>
        <v>0.38400000000000034</v>
      </c>
      <c r="AE1825" s="174">
        <f t="shared" si="318"/>
        <v>0.3705871892932735</v>
      </c>
      <c r="AF1825" s="174">
        <f t="shared" si="319"/>
        <v>0.64951077625081155</v>
      </c>
      <c r="AG1825" s="150" t="str">
        <f t="shared" si="324"/>
        <v/>
      </c>
      <c r="AH1825" s="150">
        <f t="shared" si="325"/>
        <v>0.3705871892932735</v>
      </c>
      <c r="AI1825" s="150" t="str">
        <f t="shared" si="320"/>
        <v/>
      </c>
      <c r="AJ1825" s="173">
        <f t="shared" si="321"/>
        <v>0</v>
      </c>
      <c r="AK1825" s="173" t="str">
        <f t="shared" si="322"/>
        <v/>
      </c>
      <c r="AL1825" s="173" t="str">
        <f t="shared" si="323"/>
        <v/>
      </c>
      <c r="AM1825" s="173"/>
      <c r="AN1825" s="173"/>
      <c r="AO1825" s="173"/>
      <c r="AP1825" s="173"/>
      <c r="AQ1825" s="173"/>
      <c r="AR1825" s="173"/>
      <c r="AS1825" s="173"/>
      <c r="AT1825" s="153"/>
      <c r="AU1825" s="154"/>
      <c r="AV1825" s="153"/>
      <c r="AW1825" s="177"/>
      <c r="AX1825" s="178"/>
      <c r="AY1825" s="179"/>
      <c r="AZ1825" s="179"/>
      <c r="BA1825" s="180"/>
      <c r="BB1825" s="180"/>
      <c r="BC1825" s="155"/>
      <c r="BE1825" s="156">
        <v>1073</v>
      </c>
      <c r="BF1825" s="181">
        <f t="shared" si="313"/>
        <v>6.8608000000001308</v>
      </c>
      <c r="BG1825" s="182">
        <f t="shared" si="314"/>
        <v>0.44351594872189026</v>
      </c>
      <c r="BH1825" s="183">
        <f t="shared" si="315"/>
        <v>6.7911493309147364E-4</v>
      </c>
      <c r="BI1825" s="184" t="str">
        <f t="shared" si="316"/>
        <v/>
      </c>
      <c r="BJ1825" s="184" t="str">
        <f t="shared" si="312"/>
        <v/>
      </c>
    </row>
    <row r="1826" spans="3:62" ht="20.100000000000001" customHeight="1" x14ac:dyDescent="0.25">
      <c r="C1826" s="12"/>
      <c r="E1826" s="141"/>
      <c r="F1826" s="141"/>
      <c r="P1826" s="156"/>
      <c r="R1826" s="174"/>
      <c r="S1826" s="174"/>
      <c r="W1826" s="175"/>
      <c r="X1826" s="173"/>
      <c r="AC1826" s="156">
        <v>1097</v>
      </c>
      <c r="AD1826" s="150">
        <f t="shared" si="317"/>
        <v>0.3879999999999999</v>
      </c>
      <c r="AE1826" s="174">
        <f t="shared" si="318"/>
        <v>0.3700154441738206</v>
      </c>
      <c r="AF1826" s="174">
        <f t="shared" si="319"/>
        <v>0.65099198319842899</v>
      </c>
      <c r="AG1826" s="150" t="str">
        <f t="shared" si="324"/>
        <v/>
      </c>
      <c r="AH1826" s="150">
        <f t="shared" si="325"/>
        <v>0.3700154441738206</v>
      </c>
      <c r="AI1826" s="150" t="str">
        <f t="shared" si="320"/>
        <v/>
      </c>
      <c r="AJ1826" s="173">
        <f t="shared" si="321"/>
        <v>0</v>
      </c>
      <c r="AK1826" s="173" t="str">
        <f t="shared" si="322"/>
        <v/>
      </c>
      <c r="AL1826" s="173" t="str">
        <f t="shared" si="323"/>
        <v/>
      </c>
      <c r="AM1826" s="173"/>
      <c r="AN1826" s="173"/>
      <c r="AO1826" s="173"/>
      <c r="AP1826" s="173"/>
      <c r="AQ1826" s="173"/>
      <c r="AR1826" s="173"/>
      <c r="AS1826" s="173"/>
      <c r="AT1826" s="153"/>
      <c r="AU1826" s="154"/>
      <c r="AV1826" s="153"/>
      <c r="AW1826" s="177"/>
      <c r="AX1826" s="178"/>
      <c r="AY1826" s="179"/>
      <c r="AZ1826" s="179"/>
      <c r="BA1826" s="180"/>
      <c r="BB1826" s="180"/>
      <c r="BC1826" s="155"/>
      <c r="BE1826" s="156">
        <v>1074</v>
      </c>
      <c r="BF1826" s="181">
        <f t="shared" si="313"/>
        <v>6.867200000000131</v>
      </c>
      <c r="BG1826" s="182">
        <f t="shared" si="314"/>
        <v>0.44283683378879879</v>
      </c>
      <c r="BH1826" s="183">
        <f t="shared" si="315"/>
        <v>6.7852430345949344E-4</v>
      </c>
      <c r="BI1826" s="184" t="str">
        <f t="shared" si="316"/>
        <v/>
      </c>
      <c r="BJ1826" s="184" t="str">
        <f t="shared" si="312"/>
        <v/>
      </c>
    </row>
    <row r="1827" spans="3:62" ht="20.100000000000001" customHeight="1" x14ac:dyDescent="0.25">
      <c r="C1827" s="12"/>
      <c r="E1827" s="141"/>
      <c r="F1827" s="141"/>
      <c r="P1827" s="156"/>
      <c r="R1827" s="174"/>
      <c r="S1827" s="174"/>
      <c r="W1827" s="175"/>
      <c r="X1827" s="173"/>
      <c r="AC1827" s="156">
        <v>1098</v>
      </c>
      <c r="AD1827" s="150">
        <f t="shared" si="317"/>
        <v>0.39200000000000035</v>
      </c>
      <c r="AE1827" s="174">
        <f t="shared" si="318"/>
        <v>0.36943867008167103</v>
      </c>
      <c r="AF1827" s="174">
        <f t="shared" si="319"/>
        <v>0.65247089309889628</v>
      </c>
      <c r="AG1827" s="150" t="str">
        <f t="shared" si="324"/>
        <v/>
      </c>
      <c r="AH1827" s="150">
        <f t="shared" si="325"/>
        <v>0.36943867008167103</v>
      </c>
      <c r="AI1827" s="150" t="str">
        <f t="shared" si="320"/>
        <v/>
      </c>
      <c r="AJ1827" s="173">
        <f t="shared" si="321"/>
        <v>0</v>
      </c>
      <c r="AK1827" s="173" t="str">
        <f t="shared" si="322"/>
        <v/>
      </c>
      <c r="AL1827" s="173" t="str">
        <f t="shared" si="323"/>
        <v/>
      </c>
      <c r="AM1827" s="173"/>
      <c r="AN1827" s="173"/>
      <c r="AO1827" s="173"/>
      <c r="AP1827" s="173"/>
      <c r="AQ1827" s="173"/>
      <c r="AR1827" s="173"/>
      <c r="AS1827" s="173"/>
      <c r="AT1827" s="153"/>
      <c r="AU1827" s="154"/>
      <c r="AV1827" s="153"/>
      <c r="AW1827" s="177"/>
      <c r="AX1827" s="178"/>
      <c r="AY1827" s="179"/>
      <c r="AZ1827" s="179"/>
      <c r="BA1827" s="180"/>
      <c r="BB1827" s="180"/>
      <c r="BC1827" s="155"/>
      <c r="BE1827" s="156">
        <v>1075</v>
      </c>
      <c r="BF1827" s="181">
        <f t="shared" si="313"/>
        <v>6.8736000000001312</v>
      </c>
      <c r="BG1827" s="182">
        <f t="shared" si="314"/>
        <v>0.4421583094853393</v>
      </c>
      <c r="BH1827" s="183">
        <f t="shared" si="315"/>
        <v>6.7793271680349765E-4</v>
      </c>
      <c r="BI1827" s="184" t="str">
        <f t="shared" si="316"/>
        <v/>
      </c>
      <c r="BJ1827" s="184" t="str">
        <f t="shared" si="312"/>
        <v/>
      </c>
    </row>
    <row r="1828" spans="3:62" ht="20.100000000000001" customHeight="1" x14ac:dyDescent="0.25">
      <c r="C1828" s="12"/>
      <c r="E1828" s="141"/>
      <c r="F1828" s="141"/>
      <c r="P1828" s="156"/>
      <c r="R1828" s="174"/>
      <c r="S1828" s="174"/>
      <c r="W1828" s="175"/>
      <c r="X1828" s="173"/>
      <c r="AC1828" s="156">
        <v>1099</v>
      </c>
      <c r="AD1828" s="150">
        <f t="shared" si="317"/>
        <v>0.39599999999999991</v>
      </c>
      <c r="AE1828" s="174">
        <f t="shared" si="318"/>
        <v>0.36885689329814475</v>
      </c>
      <c r="AF1828" s="174">
        <f t="shared" si="319"/>
        <v>0.65394748588881835</v>
      </c>
      <c r="AG1828" s="150" t="str">
        <f t="shared" si="324"/>
        <v/>
      </c>
      <c r="AH1828" s="150">
        <f t="shared" si="325"/>
        <v>0.36885689329814475</v>
      </c>
      <c r="AI1828" s="150" t="str">
        <f t="shared" si="320"/>
        <v/>
      </c>
      <c r="AJ1828" s="173">
        <f t="shared" si="321"/>
        <v>0</v>
      </c>
      <c r="AK1828" s="173" t="str">
        <f t="shared" si="322"/>
        <v/>
      </c>
      <c r="AL1828" s="173" t="str">
        <f t="shared" si="323"/>
        <v/>
      </c>
      <c r="AM1828" s="173"/>
      <c r="AN1828" s="173"/>
      <c r="AO1828" s="173"/>
      <c r="AP1828" s="173"/>
      <c r="AQ1828" s="173"/>
      <c r="AR1828" s="173"/>
      <c r="AS1828" s="173"/>
      <c r="AT1828" s="153"/>
      <c r="AU1828" s="154"/>
      <c r="AV1828" s="153"/>
      <c r="AW1828" s="177"/>
      <c r="AX1828" s="178"/>
      <c r="AY1828" s="179"/>
      <c r="AZ1828" s="179"/>
      <c r="BA1828" s="180"/>
      <c r="BB1828" s="180"/>
      <c r="BC1828" s="155"/>
      <c r="BE1828" s="156">
        <v>1076</v>
      </c>
      <c r="BF1828" s="181">
        <f t="shared" si="313"/>
        <v>6.8800000000001313</v>
      </c>
      <c r="BG1828" s="182">
        <f t="shared" si="314"/>
        <v>0.4414803767685358</v>
      </c>
      <c r="BH1828" s="183">
        <f t="shared" si="315"/>
        <v>6.7734017925802359E-4</v>
      </c>
      <c r="BI1828" s="184" t="str">
        <f t="shared" si="316"/>
        <v/>
      </c>
      <c r="BJ1828" s="184" t="str">
        <f t="shared" si="312"/>
        <v/>
      </c>
    </row>
    <row r="1829" spans="3:62" ht="20.100000000000001" customHeight="1" x14ac:dyDescent="0.25">
      <c r="C1829" s="12"/>
      <c r="E1829" s="141"/>
      <c r="F1829" s="141"/>
      <c r="P1829" s="156"/>
      <c r="R1829" s="174"/>
      <c r="S1829" s="174"/>
      <c r="W1829" s="175"/>
      <c r="X1829" s="173"/>
      <c r="AC1829" s="156">
        <v>1100</v>
      </c>
      <c r="AD1829" s="150">
        <f t="shared" si="317"/>
        <v>0.40000000000000036</v>
      </c>
      <c r="AE1829" s="174">
        <f t="shared" si="318"/>
        <v>0.36827014030332328</v>
      </c>
      <c r="AF1829" s="174">
        <f t="shared" si="319"/>
        <v>0.65542174161032429</v>
      </c>
      <c r="AG1829" s="150" t="str">
        <f t="shared" si="324"/>
        <v/>
      </c>
      <c r="AH1829" s="150">
        <f t="shared" si="325"/>
        <v>0.36827014030332328</v>
      </c>
      <c r="AI1829" s="150" t="str">
        <f t="shared" si="320"/>
        <v/>
      </c>
      <c r="AJ1829" s="173">
        <f t="shared" si="321"/>
        <v>0</v>
      </c>
      <c r="AK1829" s="173" t="str">
        <f t="shared" si="322"/>
        <v/>
      </c>
      <c r="AL1829" s="173" t="str">
        <f t="shared" si="323"/>
        <v/>
      </c>
      <c r="AM1829" s="173"/>
      <c r="AN1829" s="173"/>
      <c r="AO1829" s="173"/>
      <c r="AP1829" s="173"/>
      <c r="AQ1829" s="173"/>
      <c r="AR1829" s="173"/>
      <c r="AS1829" s="173"/>
      <c r="AT1829" s="153"/>
      <c r="AU1829" s="154"/>
      <c r="AV1829" s="153"/>
      <c r="AW1829" s="177"/>
      <c r="AX1829" s="178"/>
      <c r="AY1829" s="179"/>
      <c r="AZ1829" s="179"/>
      <c r="BA1829" s="180"/>
      <c r="BB1829" s="180"/>
      <c r="BC1829" s="155"/>
      <c r="BE1829" s="156">
        <v>1077</v>
      </c>
      <c r="BF1829" s="181">
        <f t="shared" si="313"/>
        <v>6.8864000000001315</v>
      </c>
      <c r="BG1829" s="182">
        <f t="shared" si="314"/>
        <v>0.44080303658927777</v>
      </c>
      <c r="BH1829" s="183">
        <f t="shared" si="315"/>
        <v>6.7674669694262057E-4</v>
      </c>
      <c r="BI1829" s="184" t="str">
        <f t="shared" si="316"/>
        <v/>
      </c>
      <c r="BJ1829" s="184" t="str">
        <f t="shared" si="312"/>
        <v/>
      </c>
    </row>
    <row r="1830" spans="3:62" ht="20.100000000000001" customHeight="1" x14ac:dyDescent="0.25">
      <c r="C1830" s="12"/>
      <c r="E1830" s="141"/>
      <c r="F1830" s="141"/>
      <c r="P1830" s="156"/>
      <c r="R1830" s="174"/>
      <c r="S1830" s="174"/>
      <c r="W1830" s="175"/>
      <c r="X1830" s="173"/>
      <c r="AC1830" s="156">
        <v>1101</v>
      </c>
      <c r="AD1830" s="150">
        <f t="shared" si="317"/>
        <v>0.40399999999999991</v>
      </c>
      <c r="AE1830" s="174">
        <f t="shared" si="318"/>
        <v>0.36767843777404446</v>
      </c>
      <c r="AF1830" s="174">
        <f t="shared" si="319"/>
        <v>0.65689364041185694</v>
      </c>
      <c r="AG1830" s="150" t="str">
        <f t="shared" si="324"/>
        <v/>
      </c>
      <c r="AH1830" s="150">
        <f t="shared" si="325"/>
        <v>0.36767843777404446</v>
      </c>
      <c r="AI1830" s="150" t="str">
        <f t="shared" si="320"/>
        <v/>
      </c>
      <c r="AJ1830" s="173">
        <f t="shared" si="321"/>
        <v>0</v>
      </c>
      <c r="AK1830" s="173" t="str">
        <f t="shared" si="322"/>
        <v/>
      </c>
      <c r="AL1830" s="173" t="str">
        <f t="shared" si="323"/>
        <v/>
      </c>
      <c r="AM1830" s="173"/>
      <c r="AN1830" s="173"/>
      <c r="AO1830" s="173"/>
      <c r="AP1830" s="173"/>
      <c r="AQ1830" s="173"/>
      <c r="AR1830" s="173"/>
      <c r="AS1830" s="173"/>
      <c r="AT1830" s="153"/>
      <c r="AU1830" s="154"/>
      <c r="AV1830" s="153"/>
      <c r="AW1830" s="177"/>
      <c r="AX1830" s="178"/>
      <c r="AY1830" s="179"/>
      <c r="AZ1830" s="179"/>
      <c r="BA1830" s="180"/>
      <c r="BB1830" s="180"/>
      <c r="BC1830" s="155"/>
      <c r="BE1830" s="156">
        <v>1078</v>
      </c>
      <c r="BF1830" s="181">
        <f t="shared" si="313"/>
        <v>6.8928000000001317</v>
      </c>
      <c r="BG1830" s="182">
        <f t="shared" si="314"/>
        <v>0.44012628989233515</v>
      </c>
      <c r="BH1830" s="183">
        <f t="shared" si="315"/>
        <v>6.7615227596340421E-4</v>
      </c>
      <c r="BI1830" s="184" t="str">
        <f t="shared" si="316"/>
        <v/>
      </c>
      <c r="BJ1830" s="184" t="str">
        <f t="shared" si="312"/>
        <v/>
      </c>
    </row>
    <row r="1831" spans="3:62" ht="20.100000000000001" customHeight="1" x14ac:dyDescent="0.25">
      <c r="C1831" s="12"/>
      <c r="E1831" s="141"/>
      <c r="F1831" s="141"/>
      <c r="P1831" s="156"/>
      <c r="R1831" s="174"/>
      <c r="S1831" s="174"/>
      <c r="W1831" s="175"/>
      <c r="X1831" s="173"/>
      <c r="AC1831" s="156">
        <v>1102</v>
      </c>
      <c r="AD1831" s="150">
        <f t="shared" si="317"/>
        <v>0.40800000000000036</v>
      </c>
      <c r="AE1831" s="174">
        <f t="shared" si="318"/>
        <v>0.36708181258188249</v>
      </c>
      <c r="AF1831" s="174">
        <f t="shared" si="319"/>
        <v>0.65836316254895766</v>
      </c>
      <c r="AG1831" s="150" t="str">
        <f t="shared" si="324"/>
        <v/>
      </c>
      <c r="AH1831" s="150">
        <f t="shared" si="325"/>
        <v>0.36708181258188249</v>
      </c>
      <c r="AI1831" s="150" t="str">
        <f t="shared" si="320"/>
        <v/>
      </c>
      <c r="AJ1831" s="173">
        <f t="shared" si="321"/>
        <v>0</v>
      </c>
      <c r="AK1831" s="173" t="str">
        <f t="shared" si="322"/>
        <v/>
      </c>
      <c r="AL1831" s="173" t="str">
        <f t="shared" si="323"/>
        <v/>
      </c>
      <c r="AM1831" s="173"/>
      <c r="AN1831" s="173"/>
      <c r="AO1831" s="173"/>
      <c r="AP1831" s="173"/>
      <c r="AQ1831" s="173"/>
      <c r="AR1831" s="173"/>
      <c r="AS1831" s="173"/>
      <c r="AT1831" s="153"/>
      <c r="AU1831" s="154"/>
      <c r="AV1831" s="153"/>
      <c r="AW1831" s="177"/>
      <c r="AX1831" s="178"/>
      <c r="AY1831" s="179"/>
      <c r="AZ1831" s="179"/>
      <c r="BA1831" s="180"/>
      <c r="BB1831" s="180"/>
      <c r="BC1831" s="155"/>
      <c r="BE1831" s="156">
        <v>1079</v>
      </c>
      <c r="BF1831" s="181">
        <f t="shared" si="313"/>
        <v>6.8992000000001319</v>
      </c>
      <c r="BG1831" s="182">
        <f t="shared" si="314"/>
        <v>0.43945013761637175</v>
      </c>
      <c r="BH1831" s="183">
        <f t="shared" si="315"/>
        <v>6.7555692241172416E-4</v>
      </c>
      <c r="BI1831" s="184" t="str">
        <f t="shared" si="316"/>
        <v/>
      </c>
      <c r="BJ1831" s="184" t="str">
        <f t="shared" si="312"/>
        <v/>
      </c>
    </row>
    <row r="1832" spans="3:62" ht="20.100000000000001" customHeight="1" x14ac:dyDescent="0.25">
      <c r="C1832" s="12"/>
      <c r="E1832" s="141"/>
      <c r="F1832" s="141"/>
      <c r="P1832" s="156"/>
      <c r="R1832" s="174"/>
      <c r="S1832" s="174"/>
      <c r="W1832" s="175"/>
      <c r="X1832" s="173"/>
      <c r="AC1832" s="156">
        <v>1103</v>
      </c>
      <c r="AD1832" s="150">
        <f t="shared" si="317"/>
        <v>0.41199999999999992</v>
      </c>
      <c r="AE1832" s="174">
        <f t="shared" si="318"/>
        <v>0.36648029179111752</v>
      </c>
      <c r="AF1832" s="174">
        <f t="shared" si="319"/>
        <v>0.65983028838503877</v>
      </c>
      <c r="AG1832" s="150" t="str">
        <f t="shared" si="324"/>
        <v/>
      </c>
      <c r="AH1832" s="150">
        <f t="shared" si="325"/>
        <v>0.36648029179111752</v>
      </c>
      <c r="AI1832" s="150" t="str">
        <f t="shared" si="320"/>
        <v/>
      </c>
      <c r="AJ1832" s="173">
        <f t="shared" si="321"/>
        <v>0</v>
      </c>
      <c r="AK1832" s="173" t="str">
        <f t="shared" si="322"/>
        <v/>
      </c>
      <c r="AL1832" s="173" t="str">
        <f t="shared" si="323"/>
        <v/>
      </c>
      <c r="AM1832" s="173"/>
      <c r="AN1832" s="173"/>
      <c r="AO1832" s="173"/>
      <c r="AP1832" s="173"/>
      <c r="AQ1832" s="173"/>
      <c r="AR1832" s="173"/>
      <c r="AS1832" s="173"/>
      <c r="AT1832" s="153"/>
      <c r="AU1832" s="154"/>
      <c r="AV1832" s="153"/>
      <c r="AW1832" s="177"/>
      <c r="AX1832" s="178"/>
      <c r="AY1832" s="179"/>
      <c r="AZ1832" s="179"/>
      <c r="BA1832" s="180"/>
      <c r="BB1832" s="180"/>
      <c r="BC1832" s="155"/>
      <c r="BE1832" s="156">
        <v>1080</v>
      </c>
      <c r="BF1832" s="181">
        <f t="shared" si="313"/>
        <v>6.9056000000001321</v>
      </c>
      <c r="BG1832" s="182">
        <f t="shared" si="314"/>
        <v>0.43877458069396003</v>
      </c>
      <c r="BH1832" s="183">
        <f t="shared" si="315"/>
        <v>6.7496064236627351E-4</v>
      </c>
      <c r="BI1832" s="184" t="str">
        <f t="shared" si="316"/>
        <v/>
      </c>
      <c r="BJ1832" s="184" t="str">
        <f t="shared" si="312"/>
        <v/>
      </c>
    </row>
    <row r="1833" spans="3:62" ht="20.100000000000001" customHeight="1" x14ac:dyDescent="0.25">
      <c r="C1833" s="12"/>
      <c r="E1833" s="141"/>
      <c r="F1833" s="141"/>
      <c r="P1833" s="156"/>
      <c r="R1833" s="174"/>
      <c r="S1833" s="174"/>
      <c r="W1833" s="175"/>
      <c r="X1833" s="173"/>
      <c r="AC1833" s="156">
        <v>1104</v>
      </c>
      <c r="AD1833" s="150">
        <f t="shared" si="317"/>
        <v>0.41600000000000037</v>
      </c>
      <c r="AE1833" s="174">
        <f t="shared" si="318"/>
        <v>0.36587390265669156</v>
      </c>
      <c r="AF1833" s="174">
        <f t="shared" si="319"/>
        <v>0.66129499839215333</v>
      </c>
      <c r="AG1833" s="150" t="str">
        <f t="shared" si="324"/>
        <v/>
      </c>
      <c r="AH1833" s="150">
        <f t="shared" si="325"/>
        <v>0.36587390265669156</v>
      </c>
      <c r="AI1833" s="150" t="str">
        <f t="shared" si="320"/>
        <v/>
      </c>
      <c r="AJ1833" s="173">
        <f t="shared" si="321"/>
        <v>0</v>
      </c>
      <c r="AK1833" s="173" t="str">
        <f t="shared" si="322"/>
        <v/>
      </c>
      <c r="AL1833" s="173" t="str">
        <f t="shared" si="323"/>
        <v/>
      </c>
      <c r="AM1833" s="173"/>
      <c r="AN1833" s="173"/>
      <c r="AO1833" s="173"/>
      <c r="AP1833" s="173"/>
      <c r="AQ1833" s="173"/>
      <c r="AR1833" s="173"/>
      <c r="AS1833" s="173"/>
      <c r="AT1833" s="153"/>
      <c r="AU1833" s="154"/>
      <c r="AV1833" s="153"/>
      <c r="AW1833" s="177"/>
      <c r="AX1833" s="178"/>
      <c r="AY1833" s="179"/>
      <c r="AZ1833" s="179"/>
      <c r="BA1833" s="180"/>
      <c r="BB1833" s="180"/>
      <c r="BC1833" s="155"/>
      <c r="BE1833" s="156">
        <v>1081</v>
      </c>
      <c r="BF1833" s="181">
        <f t="shared" si="313"/>
        <v>6.9120000000001323</v>
      </c>
      <c r="BG1833" s="182">
        <f t="shared" si="314"/>
        <v>0.43809962005159375</v>
      </c>
      <c r="BH1833" s="183">
        <f t="shared" si="315"/>
        <v>6.7436344189020225E-4</v>
      </c>
      <c r="BI1833" s="184" t="str">
        <f t="shared" si="316"/>
        <v/>
      </c>
      <c r="BJ1833" s="184" t="str">
        <f t="shared" si="312"/>
        <v/>
      </c>
    </row>
    <row r="1834" spans="3:62" ht="20.100000000000001" customHeight="1" x14ac:dyDescent="0.25">
      <c r="C1834" s="12"/>
      <c r="E1834" s="141"/>
      <c r="F1834" s="141"/>
      <c r="P1834" s="156"/>
      <c r="R1834" s="174"/>
      <c r="S1834" s="174"/>
      <c r="W1834" s="175"/>
      <c r="X1834" s="173"/>
      <c r="AC1834" s="156">
        <v>1105</v>
      </c>
      <c r="AD1834" s="150">
        <f t="shared" si="317"/>
        <v>0.41999999999999993</v>
      </c>
      <c r="AE1834" s="174">
        <f t="shared" si="318"/>
        <v>0.36526267262215389</v>
      </c>
      <c r="AF1834" s="174">
        <f t="shared" si="319"/>
        <v>0.66275727315175048</v>
      </c>
      <c r="AG1834" s="150" t="str">
        <f t="shared" si="324"/>
        <v/>
      </c>
      <c r="AH1834" s="150">
        <f t="shared" si="325"/>
        <v>0.36526267262215389</v>
      </c>
      <c r="AI1834" s="150" t="str">
        <f t="shared" si="320"/>
        <v/>
      </c>
      <c r="AJ1834" s="173">
        <f t="shared" si="321"/>
        <v>0</v>
      </c>
      <c r="AK1834" s="173" t="str">
        <f t="shared" si="322"/>
        <v/>
      </c>
      <c r="AL1834" s="173" t="str">
        <f t="shared" si="323"/>
        <v/>
      </c>
      <c r="AM1834" s="173"/>
      <c r="AN1834" s="173"/>
      <c r="AO1834" s="173"/>
      <c r="AP1834" s="173"/>
      <c r="AQ1834" s="173"/>
      <c r="AR1834" s="173"/>
      <c r="AS1834" s="173"/>
      <c r="AT1834" s="153"/>
      <c r="AU1834" s="154"/>
      <c r="AV1834" s="153"/>
      <c r="AW1834" s="177"/>
      <c r="AX1834" s="178"/>
      <c r="AY1834" s="179"/>
      <c r="AZ1834" s="179"/>
      <c r="BA1834" s="180"/>
      <c r="BB1834" s="180"/>
      <c r="BC1834" s="155"/>
      <c r="BE1834" s="156">
        <v>1082</v>
      </c>
      <c r="BF1834" s="181">
        <f t="shared" si="313"/>
        <v>6.9184000000001324</v>
      </c>
      <c r="BG1834" s="182">
        <f t="shared" si="314"/>
        <v>0.43742525660970355</v>
      </c>
      <c r="BH1834" s="183">
        <f t="shared" si="315"/>
        <v>6.7376532703400382E-4</v>
      </c>
      <c r="BI1834" s="184" t="str">
        <f t="shared" si="316"/>
        <v/>
      </c>
      <c r="BJ1834" s="184" t="str">
        <f t="shared" si="312"/>
        <v/>
      </c>
    </row>
    <row r="1835" spans="3:62" ht="20.100000000000001" customHeight="1" x14ac:dyDescent="0.25">
      <c r="C1835" s="12"/>
      <c r="E1835" s="141"/>
      <c r="F1835" s="141"/>
      <c r="P1835" s="156"/>
      <c r="R1835" s="174"/>
      <c r="S1835" s="174"/>
      <c r="W1835" s="175"/>
      <c r="X1835" s="173"/>
      <c r="AC1835" s="156">
        <v>1106</v>
      </c>
      <c r="AD1835" s="150">
        <f t="shared" si="317"/>
        <v>0.42400000000000038</v>
      </c>
      <c r="AE1835" s="174">
        <f t="shared" si="318"/>
        <v>0.36464662931759328</v>
      </c>
      <c r="AF1835" s="174">
        <f t="shared" si="319"/>
        <v>0.664217093355429</v>
      </c>
      <c r="AG1835" s="150" t="str">
        <f t="shared" si="324"/>
        <v/>
      </c>
      <c r="AH1835" s="150">
        <f t="shared" si="325"/>
        <v>0.36464662931759328</v>
      </c>
      <c r="AI1835" s="150" t="str">
        <f t="shared" si="320"/>
        <v/>
      </c>
      <c r="AJ1835" s="173">
        <f t="shared" si="321"/>
        <v>0</v>
      </c>
      <c r="AK1835" s="173" t="str">
        <f t="shared" si="322"/>
        <v/>
      </c>
      <c r="AL1835" s="173" t="str">
        <f t="shared" si="323"/>
        <v/>
      </c>
      <c r="AM1835" s="173"/>
      <c r="AN1835" s="173"/>
      <c r="AO1835" s="173"/>
      <c r="AP1835" s="173"/>
      <c r="AQ1835" s="173"/>
      <c r="AR1835" s="173"/>
      <c r="AS1835" s="173"/>
      <c r="AT1835" s="153"/>
      <c r="AU1835" s="154"/>
      <c r="AV1835" s="153"/>
      <c r="AW1835" s="177"/>
      <c r="AX1835" s="178"/>
      <c r="AY1835" s="179"/>
      <c r="AZ1835" s="179"/>
      <c r="BA1835" s="180"/>
      <c r="BB1835" s="180"/>
      <c r="BC1835" s="155"/>
      <c r="BE1835" s="156">
        <v>1083</v>
      </c>
      <c r="BF1835" s="181">
        <f t="shared" si="313"/>
        <v>6.9248000000001326</v>
      </c>
      <c r="BG1835" s="182">
        <f t="shared" si="314"/>
        <v>0.43675149128266955</v>
      </c>
      <c r="BH1835" s="183">
        <f t="shared" si="315"/>
        <v>6.7316630383373877E-4</v>
      </c>
      <c r="BI1835" s="184" t="str">
        <f t="shared" si="316"/>
        <v/>
      </c>
      <c r="BJ1835" s="184" t="str">
        <f t="shared" si="312"/>
        <v/>
      </c>
    </row>
    <row r="1836" spans="3:62" ht="20.100000000000001" customHeight="1" x14ac:dyDescent="0.25">
      <c r="C1836" s="12"/>
      <c r="E1836" s="141"/>
      <c r="F1836" s="141"/>
      <c r="P1836" s="156"/>
      <c r="R1836" s="174"/>
      <c r="S1836" s="174"/>
      <c r="W1836" s="175"/>
      <c r="X1836" s="173"/>
      <c r="AC1836" s="156">
        <v>1107</v>
      </c>
      <c r="AD1836" s="150">
        <f t="shared" si="317"/>
        <v>0.42799999999999994</v>
      </c>
      <c r="AE1836" s="174">
        <f t="shared" si="318"/>
        <v>0.3640258005575604</v>
      </c>
      <c r="AF1836" s="174">
        <f t="shared" si="319"/>
        <v>0.66567443980567587</v>
      </c>
      <c r="AG1836" s="150" t="str">
        <f t="shared" si="324"/>
        <v/>
      </c>
      <c r="AH1836" s="150">
        <f t="shared" si="325"/>
        <v>0.3640258005575604</v>
      </c>
      <c r="AI1836" s="150" t="str">
        <f t="shared" si="320"/>
        <v/>
      </c>
      <c r="AJ1836" s="173">
        <f t="shared" si="321"/>
        <v>0</v>
      </c>
      <c r="AK1836" s="173" t="str">
        <f t="shared" si="322"/>
        <v/>
      </c>
      <c r="AL1836" s="173" t="str">
        <f t="shared" si="323"/>
        <v/>
      </c>
      <c r="AM1836" s="173"/>
      <c r="AN1836" s="173"/>
      <c r="AO1836" s="173"/>
      <c r="AP1836" s="173"/>
      <c r="AQ1836" s="173"/>
      <c r="AR1836" s="173"/>
      <c r="AS1836" s="173"/>
      <c r="AT1836" s="153"/>
      <c r="AU1836" s="154"/>
      <c r="AV1836" s="153"/>
      <c r="AW1836" s="177"/>
      <c r="AX1836" s="178"/>
      <c r="AY1836" s="179"/>
      <c r="AZ1836" s="179"/>
      <c r="BA1836" s="180"/>
      <c r="BB1836" s="180"/>
      <c r="BC1836" s="155"/>
      <c r="BE1836" s="156">
        <v>1084</v>
      </c>
      <c r="BF1836" s="181">
        <f t="shared" si="313"/>
        <v>6.9312000000001328</v>
      </c>
      <c r="BG1836" s="182">
        <f t="shared" si="314"/>
        <v>0.43607832497883581</v>
      </c>
      <c r="BH1836" s="183">
        <f t="shared" si="315"/>
        <v>6.7256637831036858E-4</v>
      </c>
      <c r="BI1836" s="184" t="str">
        <f t="shared" si="316"/>
        <v/>
      </c>
      <c r="BJ1836" s="184" t="str">
        <f t="shared" si="312"/>
        <v/>
      </c>
    </row>
    <row r="1837" spans="3:62" ht="20.100000000000001" customHeight="1" x14ac:dyDescent="0.25">
      <c r="C1837" s="12"/>
      <c r="E1837" s="141"/>
      <c r="F1837" s="141"/>
      <c r="P1837" s="156"/>
      <c r="R1837" s="174"/>
      <c r="S1837" s="174"/>
      <c r="W1837" s="175"/>
      <c r="X1837" s="173"/>
      <c r="AC1837" s="156">
        <v>1108</v>
      </c>
      <c r="AD1837" s="150">
        <f t="shared" si="317"/>
        <v>0.43200000000000038</v>
      </c>
      <c r="AE1837" s="174">
        <f t="shared" si="318"/>
        <v>0.36340021433897718</v>
      </c>
      <c r="AF1837" s="174">
        <f t="shared" si="319"/>
        <v>0.66712929341660332</v>
      </c>
      <c r="AG1837" s="150" t="str">
        <f t="shared" si="324"/>
        <v/>
      </c>
      <c r="AH1837" s="150">
        <f t="shared" si="325"/>
        <v>0.36340021433897718</v>
      </c>
      <c r="AI1837" s="150" t="str">
        <f t="shared" si="320"/>
        <v/>
      </c>
      <c r="AJ1837" s="173">
        <f t="shared" si="321"/>
        <v>0</v>
      </c>
      <c r="AK1837" s="173" t="str">
        <f t="shared" si="322"/>
        <v/>
      </c>
      <c r="AL1837" s="173" t="str">
        <f t="shared" si="323"/>
        <v/>
      </c>
      <c r="AM1837" s="173"/>
      <c r="AN1837" s="173"/>
      <c r="AO1837" s="173"/>
      <c r="AP1837" s="173"/>
      <c r="AQ1837" s="173"/>
      <c r="AR1837" s="173"/>
      <c r="AS1837" s="173"/>
      <c r="AT1837" s="153"/>
      <c r="AU1837" s="154"/>
      <c r="AV1837" s="153"/>
      <c r="AW1837" s="177"/>
      <c r="AX1837" s="178"/>
      <c r="AY1837" s="179"/>
      <c r="AZ1837" s="179"/>
      <c r="BA1837" s="180"/>
      <c r="BB1837" s="180"/>
      <c r="BC1837" s="155"/>
      <c r="BE1837" s="156">
        <v>1085</v>
      </c>
      <c r="BF1837" s="181">
        <f t="shared" si="313"/>
        <v>6.937600000000133</v>
      </c>
      <c r="BG1837" s="182">
        <f t="shared" si="314"/>
        <v>0.43540575860052544</v>
      </c>
      <c r="BH1837" s="183">
        <f t="shared" si="315"/>
        <v>6.7196555647264233E-4</v>
      </c>
      <c r="BI1837" s="184" t="str">
        <f t="shared" si="316"/>
        <v/>
      </c>
      <c r="BJ1837" s="184" t="str">
        <f t="shared" si="312"/>
        <v/>
      </c>
    </row>
    <row r="1838" spans="3:62" ht="20.100000000000001" customHeight="1" x14ac:dyDescent="0.25">
      <c r="C1838" s="12"/>
      <c r="E1838" s="141"/>
      <c r="F1838" s="141"/>
      <c r="P1838" s="156"/>
      <c r="R1838" s="174"/>
      <c r="S1838" s="174"/>
      <c r="W1838" s="175"/>
      <c r="X1838" s="173"/>
      <c r="AC1838" s="156">
        <v>1109</v>
      </c>
      <c r="AD1838" s="150">
        <f t="shared" si="317"/>
        <v>0.43599999999999994</v>
      </c>
      <c r="AE1838" s="174">
        <f t="shared" si="318"/>
        <v>0.36276989883903699</v>
      </c>
      <c r="AF1838" s="174">
        <f t="shared" si="319"/>
        <v>0.66858163521467129</v>
      </c>
      <c r="AG1838" s="150" t="str">
        <f t="shared" si="324"/>
        <v/>
      </c>
      <c r="AH1838" s="150">
        <f t="shared" si="325"/>
        <v>0.36276989883903699</v>
      </c>
      <c r="AI1838" s="150" t="str">
        <f t="shared" si="320"/>
        <v/>
      </c>
      <c r="AJ1838" s="173">
        <f t="shared" si="321"/>
        <v>0</v>
      </c>
      <c r="AK1838" s="173" t="str">
        <f t="shared" si="322"/>
        <v/>
      </c>
      <c r="AL1838" s="173" t="str">
        <f t="shared" si="323"/>
        <v/>
      </c>
      <c r="AM1838" s="173"/>
      <c r="AN1838" s="173"/>
      <c r="AO1838" s="173"/>
      <c r="AP1838" s="173"/>
      <c r="AQ1838" s="173"/>
      <c r="AR1838" s="173"/>
      <c r="AS1838" s="173"/>
      <c r="AT1838" s="153"/>
      <c r="AU1838" s="154"/>
      <c r="AV1838" s="153"/>
      <c r="AW1838" s="177"/>
      <c r="AX1838" s="178"/>
      <c r="AY1838" s="179"/>
      <c r="AZ1838" s="179"/>
      <c r="BA1838" s="180"/>
      <c r="BB1838" s="180"/>
      <c r="BC1838" s="155"/>
      <c r="BE1838" s="156">
        <v>1086</v>
      </c>
      <c r="BF1838" s="181">
        <f t="shared" si="313"/>
        <v>6.9440000000001332</v>
      </c>
      <c r="BG1838" s="182">
        <f t="shared" si="314"/>
        <v>0.4347337930440528</v>
      </c>
      <c r="BH1838" s="183">
        <f t="shared" si="315"/>
        <v>6.713638443145431E-4</v>
      </c>
      <c r="BI1838" s="184" t="str">
        <f t="shared" si="316"/>
        <v/>
      </c>
      <c r="BJ1838" s="184" t="str">
        <f t="shared" si="312"/>
        <v/>
      </c>
    </row>
    <row r="1839" spans="3:62" ht="20.100000000000001" customHeight="1" x14ac:dyDescent="0.25">
      <c r="C1839" s="12"/>
      <c r="E1839" s="141"/>
      <c r="F1839" s="141"/>
      <c r="P1839" s="156"/>
      <c r="R1839" s="174"/>
      <c r="S1839" s="174"/>
      <c r="W1839" s="175"/>
      <c r="X1839" s="173"/>
      <c r="AC1839" s="156">
        <v>1110</v>
      </c>
      <c r="AD1839" s="150">
        <f t="shared" si="317"/>
        <v>0.44000000000000039</v>
      </c>
      <c r="AE1839" s="174">
        <f t="shared" si="318"/>
        <v>0.36213488241309216</v>
      </c>
      <c r="AF1839" s="174">
        <f t="shared" si="319"/>
        <v>0.67003144633940648</v>
      </c>
      <c r="AG1839" s="150" t="str">
        <f t="shared" si="324"/>
        <v/>
      </c>
      <c r="AH1839" s="150">
        <f t="shared" si="325"/>
        <v>0.36213488241309216</v>
      </c>
      <c r="AI1839" s="150" t="str">
        <f t="shared" si="320"/>
        <v/>
      </c>
      <c r="AJ1839" s="173">
        <f t="shared" si="321"/>
        <v>0</v>
      </c>
      <c r="AK1839" s="173" t="str">
        <f t="shared" si="322"/>
        <v/>
      </c>
      <c r="AL1839" s="173" t="str">
        <f t="shared" si="323"/>
        <v/>
      </c>
      <c r="AM1839" s="173"/>
      <c r="AN1839" s="173"/>
      <c r="AO1839" s="173"/>
      <c r="AP1839" s="173"/>
      <c r="AQ1839" s="173"/>
      <c r="AR1839" s="173"/>
      <c r="AS1839" s="173"/>
      <c r="AT1839" s="153"/>
      <c r="AU1839" s="154"/>
      <c r="AV1839" s="153"/>
      <c r="AW1839" s="177"/>
      <c r="AX1839" s="178"/>
      <c r="AY1839" s="179"/>
      <c r="AZ1839" s="179"/>
      <c r="BA1839" s="180"/>
      <c r="BB1839" s="180"/>
      <c r="BC1839" s="155"/>
      <c r="BE1839" s="156">
        <v>1087</v>
      </c>
      <c r="BF1839" s="181">
        <f t="shared" si="313"/>
        <v>6.9504000000001334</v>
      </c>
      <c r="BG1839" s="182">
        <f t="shared" si="314"/>
        <v>0.43406242919973825</v>
      </c>
      <c r="BH1839" s="183">
        <f t="shared" si="315"/>
        <v>6.7076124781517699E-4</v>
      </c>
      <c r="BI1839" s="184" t="str">
        <f t="shared" si="316"/>
        <v/>
      </c>
      <c r="BJ1839" s="184" t="str">
        <f t="shared" si="312"/>
        <v/>
      </c>
    </row>
    <row r="1840" spans="3:62" ht="20.100000000000001" customHeight="1" x14ac:dyDescent="0.25">
      <c r="C1840" s="12"/>
      <c r="E1840" s="141"/>
      <c r="F1840" s="141"/>
      <c r="P1840" s="156"/>
      <c r="R1840" s="174"/>
      <c r="S1840" s="174"/>
      <c r="W1840" s="175"/>
      <c r="X1840" s="173"/>
      <c r="AC1840" s="156">
        <v>1111</v>
      </c>
      <c r="AD1840" s="150">
        <f t="shared" si="317"/>
        <v>0.44399999999999995</v>
      </c>
      <c r="AE1840" s="174">
        <f t="shared" si="318"/>
        <v>0.36149519359253279</v>
      </c>
      <c r="AF1840" s="174">
        <f t="shared" si="319"/>
        <v>0.67147870804410881</v>
      </c>
      <c r="AG1840" s="150" t="str">
        <f t="shared" si="324"/>
        <v/>
      </c>
      <c r="AH1840" s="150">
        <f t="shared" si="325"/>
        <v>0.36149519359253279</v>
      </c>
      <c r="AI1840" s="150" t="str">
        <f t="shared" si="320"/>
        <v/>
      </c>
      <c r="AJ1840" s="173">
        <f t="shared" si="321"/>
        <v>0</v>
      </c>
      <c r="AK1840" s="173" t="str">
        <f t="shared" si="322"/>
        <v/>
      </c>
      <c r="AL1840" s="173" t="str">
        <f t="shared" si="323"/>
        <v/>
      </c>
      <c r="AM1840" s="173"/>
      <c r="AN1840" s="173"/>
      <c r="AO1840" s="173"/>
      <c r="AP1840" s="173"/>
      <c r="AQ1840" s="173"/>
      <c r="AR1840" s="173"/>
      <c r="AS1840" s="173"/>
      <c r="AT1840" s="153"/>
      <c r="AU1840" s="154"/>
      <c r="AV1840" s="153"/>
      <c r="AW1840" s="177"/>
      <c r="AX1840" s="178"/>
      <c r="AY1840" s="179"/>
      <c r="AZ1840" s="179"/>
      <c r="BA1840" s="180"/>
      <c r="BB1840" s="180"/>
      <c r="BC1840" s="155"/>
      <c r="BE1840" s="156">
        <v>1088</v>
      </c>
      <c r="BF1840" s="181">
        <f t="shared" si="313"/>
        <v>6.9568000000001335</v>
      </c>
      <c r="BG1840" s="182">
        <f t="shared" si="314"/>
        <v>0.43339166795192308</v>
      </c>
      <c r="BH1840" s="183">
        <f t="shared" si="315"/>
        <v>6.7015777294054946E-4</v>
      </c>
      <c r="BI1840" s="184" t="str">
        <f t="shared" si="316"/>
        <v/>
      </c>
      <c r="BJ1840" s="184" t="str">
        <f t="shared" si="312"/>
        <v/>
      </c>
    </row>
    <row r="1841" spans="3:62" ht="20.100000000000001" customHeight="1" x14ac:dyDescent="0.25">
      <c r="C1841" s="12"/>
      <c r="E1841" s="141"/>
      <c r="F1841" s="141"/>
      <c r="P1841" s="156"/>
      <c r="R1841" s="174"/>
      <c r="S1841" s="174"/>
      <c r="W1841" s="175"/>
      <c r="X1841" s="173"/>
      <c r="AC1841" s="156">
        <v>1112</v>
      </c>
      <c r="AD1841" s="150">
        <f t="shared" si="317"/>
        <v>0.4480000000000004</v>
      </c>
      <c r="AE1841" s="174">
        <f t="shared" si="318"/>
        <v>0.36085086108265318</v>
      </c>
      <c r="AF1841" s="174">
        <f t="shared" si="319"/>
        <v>0.67292340169655329</v>
      </c>
      <c r="AG1841" s="150" t="str">
        <f t="shared" si="324"/>
        <v/>
      </c>
      <c r="AH1841" s="150">
        <f t="shared" si="325"/>
        <v>0.36085086108265318</v>
      </c>
      <c r="AI1841" s="150" t="str">
        <f t="shared" si="320"/>
        <v/>
      </c>
      <c r="AJ1841" s="173">
        <f t="shared" si="321"/>
        <v>0</v>
      </c>
      <c r="AK1841" s="173" t="str">
        <f t="shared" si="322"/>
        <v/>
      </c>
      <c r="AL1841" s="173" t="str">
        <f t="shared" si="323"/>
        <v/>
      </c>
      <c r="AM1841" s="173"/>
      <c r="AN1841" s="173"/>
      <c r="AO1841" s="173"/>
      <c r="AP1841" s="173"/>
      <c r="AQ1841" s="173"/>
      <c r="AR1841" s="173"/>
      <c r="AS1841" s="173"/>
      <c r="AT1841" s="153"/>
      <c r="AU1841" s="154"/>
      <c r="AV1841" s="153"/>
      <c r="AW1841" s="177"/>
      <c r="AX1841" s="178"/>
      <c r="AY1841" s="179"/>
      <c r="AZ1841" s="179"/>
      <c r="BA1841" s="180"/>
      <c r="BB1841" s="180"/>
      <c r="BC1841" s="155"/>
      <c r="BE1841" s="156">
        <v>1089</v>
      </c>
      <c r="BF1841" s="181">
        <f t="shared" si="313"/>
        <v>6.9632000000001337</v>
      </c>
      <c r="BG1841" s="182">
        <f t="shared" si="314"/>
        <v>0.43272151017898253</v>
      </c>
      <c r="BH1841" s="183">
        <f t="shared" si="315"/>
        <v>6.6955342564301024E-4</v>
      </c>
      <c r="BI1841" s="184" t="str">
        <f t="shared" si="316"/>
        <v/>
      </c>
      <c r="BJ1841" s="184" t="str">
        <f t="shared" ref="BJ1841:BJ1904" si="326">IF($BG1841&lt;(1-$BC$765),$BH1841,"")</f>
        <v/>
      </c>
    </row>
    <row r="1842" spans="3:62" ht="20.100000000000001" customHeight="1" x14ac:dyDescent="0.25">
      <c r="C1842" s="12"/>
      <c r="E1842" s="141"/>
      <c r="F1842" s="141"/>
      <c r="P1842" s="156"/>
      <c r="R1842" s="174"/>
      <c r="S1842" s="174"/>
      <c r="W1842" s="175"/>
      <c r="X1842" s="173"/>
      <c r="AC1842" s="156">
        <v>1113</v>
      </c>
      <c r="AD1842" s="150">
        <f t="shared" si="317"/>
        <v>0.45199999999999996</v>
      </c>
      <c r="AE1842" s="174">
        <f t="shared" si="318"/>
        <v>0.3602019137605102</v>
      </c>
      <c r="AF1842" s="174">
        <f t="shared" si="319"/>
        <v>0.67436550877967938</v>
      </c>
      <c r="AG1842" s="150" t="str">
        <f t="shared" si="324"/>
        <v/>
      </c>
      <c r="AH1842" s="150">
        <f t="shared" si="325"/>
        <v>0.3602019137605102</v>
      </c>
      <c r="AI1842" s="150" t="str">
        <f t="shared" si="320"/>
        <v/>
      </c>
      <c r="AJ1842" s="173">
        <f t="shared" si="321"/>
        <v>0</v>
      </c>
      <c r="AK1842" s="173" t="str">
        <f t="shared" si="322"/>
        <v/>
      </c>
      <c r="AL1842" s="173" t="str">
        <f t="shared" si="323"/>
        <v/>
      </c>
      <c r="AM1842" s="173"/>
      <c r="AN1842" s="173"/>
      <c r="AO1842" s="173"/>
      <c r="AP1842" s="173"/>
      <c r="AQ1842" s="173"/>
      <c r="AR1842" s="173"/>
      <c r="AS1842" s="173"/>
      <c r="AT1842" s="153"/>
      <c r="AU1842" s="154"/>
      <c r="AV1842" s="153"/>
      <c r="AW1842" s="177"/>
      <c r="AX1842" s="178"/>
      <c r="AY1842" s="179"/>
      <c r="AZ1842" s="179"/>
      <c r="BA1842" s="180"/>
      <c r="BB1842" s="180"/>
      <c r="BC1842" s="155"/>
      <c r="BE1842" s="156">
        <v>1090</v>
      </c>
      <c r="BF1842" s="181">
        <f t="shared" ref="BF1842:BF1905" si="327">BF1841+$BI$750</f>
        <v>6.9696000000001339</v>
      </c>
      <c r="BG1842" s="182">
        <f t="shared" ref="BG1842:BG1905" si="328">_xlfn.CHISQ.DIST.RT(BF1842,7)</f>
        <v>0.43205195675333952</v>
      </c>
      <c r="BH1842" s="183">
        <f t="shared" ref="BH1842:BH1905" si="329">BG1842-BG1843</f>
        <v>6.6894821185892184E-4</v>
      </c>
      <c r="BI1842" s="184" t="str">
        <f t="shared" ref="BI1842:BI1905" si="330">IF(BG1842&lt;(1-$BC$757),BH1842,"")</f>
        <v/>
      </c>
      <c r="BJ1842" s="184" t="str">
        <f t="shared" si="326"/>
        <v/>
      </c>
    </row>
    <row r="1843" spans="3:62" ht="20.100000000000001" customHeight="1" x14ac:dyDescent="0.25">
      <c r="C1843" s="12"/>
      <c r="E1843" s="141"/>
      <c r="F1843" s="141"/>
      <c r="P1843" s="156"/>
      <c r="R1843" s="174"/>
      <c r="S1843" s="174"/>
      <c r="W1843" s="175"/>
      <c r="X1843" s="173"/>
      <c r="AC1843" s="156">
        <v>1114</v>
      </c>
      <c r="AD1843" s="150">
        <f t="shared" si="317"/>
        <v>0.45600000000000041</v>
      </c>
      <c r="AE1843" s="174">
        <f t="shared" si="318"/>
        <v>0.35954838067276951</v>
      </c>
      <c r="AF1843" s="174">
        <f t="shared" si="319"/>
        <v>0.67580501089227585</v>
      </c>
      <c r="AG1843" s="150" t="str">
        <f t="shared" si="324"/>
        <v/>
      </c>
      <c r="AH1843" s="150">
        <f t="shared" si="325"/>
        <v>0.35954838067276951</v>
      </c>
      <c r="AI1843" s="150" t="str">
        <f t="shared" si="320"/>
        <v/>
      </c>
      <c r="AJ1843" s="173">
        <f t="shared" si="321"/>
        <v>0</v>
      </c>
      <c r="AK1843" s="173" t="str">
        <f t="shared" si="322"/>
        <v/>
      </c>
      <c r="AL1843" s="173" t="str">
        <f t="shared" si="323"/>
        <v/>
      </c>
      <c r="AM1843" s="173"/>
      <c r="AN1843" s="173"/>
      <c r="AO1843" s="173"/>
      <c r="AP1843" s="173"/>
      <c r="AQ1843" s="173"/>
      <c r="AR1843" s="173"/>
      <c r="AS1843" s="173"/>
      <c r="AT1843" s="153"/>
      <c r="AU1843" s="154"/>
      <c r="AV1843" s="153"/>
      <c r="AW1843" s="177"/>
      <c r="AX1843" s="178"/>
      <c r="AY1843" s="179"/>
      <c r="AZ1843" s="179"/>
      <c r="BA1843" s="180"/>
      <c r="BB1843" s="180"/>
      <c r="BC1843" s="155"/>
      <c r="BE1843" s="156">
        <v>1091</v>
      </c>
      <c r="BF1843" s="181">
        <f t="shared" si="327"/>
        <v>6.9760000000001341</v>
      </c>
      <c r="BG1843" s="182">
        <f t="shared" si="328"/>
        <v>0.43138300854148059</v>
      </c>
      <c r="BH1843" s="183">
        <f t="shared" si="329"/>
        <v>6.6834213751298943E-4</v>
      </c>
      <c r="BI1843" s="184" t="str">
        <f t="shared" si="330"/>
        <v/>
      </c>
      <c r="BJ1843" s="184" t="str">
        <f t="shared" si="326"/>
        <v/>
      </c>
    </row>
    <row r="1844" spans="3:62" ht="20.100000000000001" customHeight="1" x14ac:dyDescent="0.25">
      <c r="C1844" s="12"/>
      <c r="E1844" s="141"/>
      <c r="F1844" s="141"/>
      <c r="P1844" s="156"/>
      <c r="R1844" s="174"/>
      <c r="S1844" s="174"/>
      <c r="W1844" s="175"/>
      <c r="X1844" s="173"/>
      <c r="AC1844" s="156">
        <v>1115</v>
      </c>
      <c r="AD1844" s="150">
        <f t="shared" si="317"/>
        <v>0.45999999999999996</v>
      </c>
      <c r="AE1844" s="174">
        <f t="shared" si="318"/>
        <v>0.35889029103354464</v>
      </c>
      <c r="AF1844" s="174">
        <f t="shared" si="319"/>
        <v>0.67724188974965227</v>
      </c>
      <c r="AG1844" s="150" t="str">
        <f t="shared" si="324"/>
        <v/>
      </c>
      <c r="AH1844" s="150">
        <f t="shared" si="325"/>
        <v>0.35889029103354464</v>
      </c>
      <c r="AI1844" s="150" t="str">
        <f t="shared" si="320"/>
        <v/>
      </c>
      <c r="AJ1844" s="173">
        <f t="shared" si="321"/>
        <v>0</v>
      </c>
      <c r="AK1844" s="173" t="str">
        <f t="shared" si="322"/>
        <v/>
      </c>
      <c r="AL1844" s="173" t="str">
        <f t="shared" si="323"/>
        <v/>
      </c>
      <c r="AM1844" s="173"/>
      <c r="AN1844" s="173"/>
      <c r="AO1844" s="173"/>
      <c r="AP1844" s="173"/>
      <c r="AQ1844" s="173"/>
      <c r="AR1844" s="173"/>
      <c r="AS1844" s="173"/>
      <c r="AT1844" s="153"/>
      <c r="AU1844" s="154"/>
      <c r="AV1844" s="153"/>
      <c r="AW1844" s="177"/>
      <c r="AX1844" s="178"/>
      <c r="AY1844" s="179"/>
      <c r="AZ1844" s="179"/>
      <c r="BA1844" s="180"/>
      <c r="BB1844" s="180"/>
      <c r="BC1844" s="155"/>
      <c r="BE1844" s="156">
        <v>1092</v>
      </c>
      <c r="BF1844" s="181">
        <f t="shared" si="327"/>
        <v>6.9824000000001343</v>
      </c>
      <c r="BG1844" s="182">
        <f t="shared" si="328"/>
        <v>0.43071466640396761</v>
      </c>
      <c r="BH1844" s="183">
        <f t="shared" si="329"/>
        <v>6.6773520851426404E-4</v>
      </c>
      <c r="BI1844" s="184" t="str">
        <f t="shared" si="330"/>
        <v/>
      </c>
      <c r="BJ1844" s="184" t="str">
        <f t="shared" si="326"/>
        <v/>
      </c>
    </row>
    <row r="1845" spans="3:62" ht="20.100000000000001" customHeight="1" x14ac:dyDescent="0.25">
      <c r="C1845" s="12"/>
      <c r="E1845" s="141"/>
      <c r="F1845" s="141"/>
      <c r="P1845" s="156"/>
      <c r="R1845" s="174"/>
      <c r="S1845" s="174"/>
      <c r="W1845" s="175"/>
      <c r="X1845" s="173"/>
      <c r="AC1845" s="156">
        <v>1116</v>
      </c>
      <c r="AD1845" s="150">
        <f t="shared" si="317"/>
        <v>0.46400000000000041</v>
      </c>
      <c r="AE1845" s="174">
        <f t="shared" si="318"/>
        <v>0.35822767422222368</v>
      </c>
      <c r="AF1845" s="174">
        <f t="shared" si="319"/>
        <v>0.67867612718430759</v>
      </c>
      <c r="AG1845" s="150" t="str">
        <f t="shared" si="324"/>
        <v/>
      </c>
      <c r="AH1845" s="150">
        <f t="shared" si="325"/>
        <v>0.35822767422222368</v>
      </c>
      <c r="AI1845" s="150" t="str">
        <f t="shared" si="320"/>
        <v/>
      </c>
      <c r="AJ1845" s="173">
        <f t="shared" si="321"/>
        <v>0</v>
      </c>
      <c r="AK1845" s="173" t="str">
        <f t="shared" si="322"/>
        <v/>
      </c>
      <c r="AL1845" s="173" t="str">
        <f t="shared" si="323"/>
        <v/>
      </c>
      <c r="AM1845" s="173"/>
      <c r="AN1845" s="173"/>
      <c r="AO1845" s="173"/>
      <c r="AP1845" s="173"/>
      <c r="AQ1845" s="173"/>
      <c r="AR1845" s="173"/>
      <c r="AS1845" s="173"/>
      <c r="AT1845" s="153"/>
      <c r="AU1845" s="154"/>
      <c r="AV1845" s="153"/>
      <c r="AW1845" s="177"/>
      <c r="AX1845" s="178"/>
      <c r="AY1845" s="179"/>
      <c r="AZ1845" s="179"/>
      <c r="BA1845" s="180"/>
      <c r="BB1845" s="180"/>
      <c r="BC1845" s="155"/>
      <c r="BE1845" s="156">
        <v>1093</v>
      </c>
      <c r="BF1845" s="181">
        <f t="shared" si="327"/>
        <v>6.9888000000001345</v>
      </c>
      <c r="BG1845" s="182">
        <f t="shared" si="328"/>
        <v>0.43004693119545334</v>
      </c>
      <c r="BH1845" s="183">
        <f t="shared" si="329"/>
        <v>6.6712743075914016E-4</v>
      </c>
      <c r="BI1845" s="184" t="str">
        <f t="shared" si="330"/>
        <v/>
      </c>
      <c r="BJ1845" s="184" t="str">
        <f t="shared" si="326"/>
        <v/>
      </c>
    </row>
    <row r="1846" spans="3:62" ht="20.100000000000001" customHeight="1" x14ac:dyDescent="0.25">
      <c r="C1846" s="12"/>
      <c r="E1846" s="141"/>
      <c r="F1846" s="141"/>
      <c r="P1846" s="156"/>
      <c r="R1846" s="174"/>
      <c r="S1846" s="174"/>
      <c r="W1846" s="175"/>
      <c r="X1846" s="173"/>
      <c r="AC1846" s="156">
        <v>1117</v>
      </c>
      <c r="AD1846" s="150">
        <f t="shared" si="317"/>
        <v>0.46799999999999997</v>
      </c>
      <c r="AE1846" s="174">
        <f t="shared" si="318"/>
        <v>0.35756055978128964</v>
      </c>
      <c r="AF1846" s="174">
        <f t="shared" si="319"/>
        <v>0.68010770514658347</v>
      </c>
      <c r="AG1846" s="150" t="str">
        <f t="shared" si="324"/>
        <v/>
      </c>
      <c r="AH1846" s="150">
        <f t="shared" si="325"/>
        <v>0.35756055978128964</v>
      </c>
      <c r="AI1846" s="150" t="str">
        <f t="shared" si="320"/>
        <v/>
      </c>
      <c r="AJ1846" s="173">
        <f t="shared" si="321"/>
        <v>0</v>
      </c>
      <c r="AK1846" s="173" t="str">
        <f t="shared" si="322"/>
        <v/>
      </c>
      <c r="AL1846" s="173" t="str">
        <f t="shared" si="323"/>
        <v/>
      </c>
      <c r="AM1846" s="173"/>
      <c r="AN1846" s="173"/>
      <c r="AO1846" s="173"/>
      <c r="AP1846" s="173"/>
      <c r="AQ1846" s="173"/>
      <c r="AR1846" s="173"/>
      <c r="AS1846" s="173"/>
      <c r="AT1846" s="153"/>
      <c r="AU1846" s="154"/>
      <c r="AV1846" s="153"/>
      <c r="AW1846" s="177"/>
      <c r="AX1846" s="178"/>
      <c r="AY1846" s="179"/>
      <c r="AZ1846" s="179"/>
      <c r="BA1846" s="180"/>
      <c r="BB1846" s="180"/>
      <c r="BC1846" s="155"/>
      <c r="BE1846" s="156">
        <v>1094</v>
      </c>
      <c r="BF1846" s="181">
        <f t="shared" si="327"/>
        <v>6.9952000000001346</v>
      </c>
      <c r="BG1846" s="182">
        <f t="shared" si="328"/>
        <v>0.4293798037646942</v>
      </c>
      <c r="BH1846" s="183">
        <f t="shared" si="329"/>
        <v>6.665188101272479E-4</v>
      </c>
      <c r="BI1846" s="184" t="str">
        <f t="shared" si="330"/>
        <v/>
      </c>
      <c r="BJ1846" s="184" t="str">
        <f t="shared" si="326"/>
        <v/>
      </c>
    </row>
    <row r="1847" spans="3:62" ht="20.100000000000001" customHeight="1" x14ac:dyDescent="0.25">
      <c r="C1847" s="12"/>
      <c r="E1847" s="141"/>
      <c r="F1847" s="141"/>
      <c r="P1847" s="156"/>
      <c r="R1847" s="174"/>
      <c r="S1847" s="174"/>
      <c r="W1847" s="175"/>
      <c r="X1847" s="173"/>
      <c r="AC1847" s="156">
        <v>1118</v>
      </c>
      <c r="AD1847" s="150">
        <f t="shared" si="317"/>
        <v>0.47200000000000042</v>
      </c>
      <c r="AE1847" s="174">
        <f t="shared" si="318"/>
        <v>0.35688897741412928</v>
      </c>
      <c r="AF1847" s="174">
        <f t="shared" si="319"/>
        <v>0.68153660570531582</v>
      </c>
      <c r="AG1847" s="150" t="str">
        <f t="shared" si="324"/>
        <v/>
      </c>
      <c r="AH1847" s="150">
        <f t="shared" si="325"/>
        <v>0.35688897741412928</v>
      </c>
      <c r="AI1847" s="150" t="str">
        <f t="shared" si="320"/>
        <v/>
      </c>
      <c r="AJ1847" s="173">
        <f t="shared" si="321"/>
        <v>0</v>
      </c>
      <c r="AK1847" s="173" t="str">
        <f t="shared" si="322"/>
        <v/>
      </c>
      <c r="AL1847" s="173" t="str">
        <f t="shared" si="323"/>
        <v/>
      </c>
      <c r="AM1847" s="173"/>
      <c r="AN1847" s="173"/>
      <c r="AO1847" s="173"/>
      <c r="AP1847" s="173"/>
      <c r="AQ1847" s="173"/>
      <c r="AR1847" s="173"/>
      <c r="AS1847" s="173"/>
      <c r="AT1847" s="153"/>
      <c r="AU1847" s="154"/>
      <c r="AV1847" s="153"/>
      <c r="AW1847" s="177"/>
      <c r="AX1847" s="178"/>
      <c r="AY1847" s="179"/>
      <c r="AZ1847" s="179"/>
      <c r="BA1847" s="180"/>
      <c r="BB1847" s="180"/>
      <c r="BC1847" s="155"/>
      <c r="BE1847" s="156">
        <v>1095</v>
      </c>
      <c r="BF1847" s="181">
        <f t="shared" si="327"/>
        <v>7.0016000000001348</v>
      </c>
      <c r="BG1847" s="182">
        <f t="shared" si="328"/>
        <v>0.42871328495456695</v>
      </c>
      <c r="BH1847" s="183">
        <f t="shared" si="329"/>
        <v>6.6590935248750371E-4</v>
      </c>
      <c r="BI1847" s="184" t="str">
        <f t="shared" si="330"/>
        <v/>
      </c>
      <c r="BJ1847" s="184" t="str">
        <f t="shared" si="326"/>
        <v/>
      </c>
    </row>
    <row r="1848" spans="3:62" ht="20.100000000000001" customHeight="1" x14ac:dyDescent="0.25">
      <c r="C1848" s="12"/>
      <c r="E1848" s="141"/>
      <c r="F1848" s="141"/>
      <c r="P1848" s="156"/>
      <c r="R1848" s="174"/>
      <c r="S1848" s="174"/>
      <c r="W1848" s="175"/>
      <c r="X1848" s="173"/>
      <c r="AC1848" s="156">
        <v>1119</v>
      </c>
      <c r="AD1848" s="150">
        <f t="shared" si="317"/>
        <v>0.47599999999999998</v>
      </c>
      <c r="AE1848" s="174">
        <f t="shared" si="318"/>
        <v>0.35621295698283506</v>
      </c>
      <c r="AF1848" s="174">
        <f t="shared" si="319"/>
        <v>0.68296281104847067</v>
      </c>
      <c r="AG1848" s="150" t="str">
        <f t="shared" si="324"/>
        <v/>
      </c>
      <c r="AH1848" s="150">
        <f t="shared" si="325"/>
        <v>0.35621295698283506</v>
      </c>
      <c r="AI1848" s="150" t="str">
        <f t="shared" si="320"/>
        <v/>
      </c>
      <c r="AJ1848" s="173">
        <f t="shared" si="321"/>
        <v>0</v>
      </c>
      <c r="AK1848" s="173" t="str">
        <f t="shared" si="322"/>
        <v/>
      </c>
      <c r="AL1848" s="173" t="str">
        <f t="shared" si="323"/>
        <v/>
      </c>
      <c r="AM1848" s="173"/>
      <c r="AN1848" s="173"/>
      <c r="AO1848" s="173"/>
      <c r="AP1848" s="173"/>
      <c r="AQ1848" s="173"/>
      <c r="AR1848" s="173"/>
      <c r="AS1848" s="173"/>
      <c r="AT1848" s="153"/>
      <c r="AU1848" s="154"/>
      <c r="AV1848" s="153"/>
      <c r="AW1848" s="177"/>
      <c r="AX1848" s="178"/>
      <c r="AY1848" s="179"/>
      <c r="AZ1848" s="179"/>
      <c r="BA1848" s="180"/>
      <c r="BB1848" s="180"/>
      <c r="BC1848" s="155"/>
      <c r="BE1848" s="156">
        <v>1096</v>
      </c>
      <c r="BF1848" s="181">
        <f t="shared" si="327"/>
        <v>7.008000000000135</v>
      </c>
      <c r="BG1848" s="182">
        <f t="shared" si="328"/>
        <v>0.42804737560207945</v>
      </c>
      <c r="BH1848" s="183">
        <f t="shared" si="329"/>
        <v>6.652990636920042E-4</v>
      </c>
      <c r="BI1848" s="184" t="str">
        <f t="shared" si="330"/>
        <v/>
      </c>
      <c r="BJ1848" s="184" t="str">
        <f t="shared" si="326"/>
        <v/>
      </c>
    </row>
    <row r="1849" spans="3:62" ht="20.100000000000001" customHeight="1" x14ac:dyDescent="0.25">
      <c r="C1849" s="12"/>
      <c r="E1849" s="141"/>
      <c r="F1849" s="141"/>
      <c r="P1849" s="156"/>
      <c r="R1849" s="174"/>
      <c r="S1849" s="174"/>
      <c r="W1849" s="175"/>
      <c r="X1849" s="173"/>
      <c r="AC1849" s="156">
        <v>1120</v>
      </c>
      <c r="AD1849" s="150">
        <f t="shared" si="317"/>
        <v>0.48000000000000043</v>
      </c>
      <c r="AE1849" s="174">
        <f t="shared" si="318"/>
        <v>0.35553252850599704</v>
      </c>
      <c r="AF1849" s="174">
        <f t="shared" si="319"/>
        <v>0.6843863034837776</v>
      </c>
      <c r="AG1849" s="150" t="str">
        <f t="shared" si="324"/>
        <v/>
      </c>
      <c r="AH1849" s="150">
        <f t="shared" si="325"/>
        <v>0.35553252850599704</v>
      </c>
      <c r="AI1849" s="150" t="str">
        <f t="shared" si="320"/>
        <v/>
      </c>
      <c r="AJ1849" s="173">
        <f t="shared" si="321"/>
        <v>0</v>
      </c>
      <c r="AK1849" s="173" t="str">
        <f t="shared" si="322"/>
        <v/>
      </c>
      <c r="AL1849" s="173" t="str">
        <f t="shared" si="323"/>
        <v/>
      </c>
      <c r="AM1849" s="173"/>
      <c r="AN1849" s="173"/>
      <c r="AO1849" s="173"/>
      <c r="AP1849" s="173"/>
      <c r="AQ1849" s="173"/>
      <c r="AR1849" s="173"/>
      <c r="AS1849" s="173"/>
      <c r="AT1849" s="153"/>
      <c r="AU1849" s="154"/>
      <c r="AV1849" s="153"/>
      <c r="AW1849" s="177"/>
      <c r="AX1849" s="178"/>
      <c r="AY1849" s="179"/>
      <c r="AZ1849" s="179"/>
      <c r="BA1849" s="180"/>
      <c r="BB1849" s="180"/>
      <c r="BC1849" s="155"/>
      <c r="BE1849" s="156">
        <v>1097</v>
      </c>
      <c r="BF1849" s="181">
        <f t="shared" si="327"/>
        <v>7.0144000000001352</v>
      </c>
      <c r="BG1849" s="182">
        <f t="shared" si="328"/>
        <v>0.42738207653838745</v>
      </c>
      <c r="BH1849" s="183">
        <f t="shared" si="329"/>
        <v>6.6468794958124411E-4</v>
      </c>
      <c r="BI1849" s="184" t="str">
        <f t="shared" si="330"/>
        <v/>
      </c>
      <c r="BJ1849" s="184" t="str">
        <f t="shared" si="326"/>
        <v/>
      </c>
    </row>
    <row r="1850" spans="3:62" ht="20.100000000000001" customHeight="1" x14ac:dyDescent="0.25">
      <c r="C1850" s="12"/>
      <c r="E1850" s="141"/>
      <c r="F1850" s="141"/>
      <c r="P1850" s="156"/>
      <c r="R1850" s="174"/>
      <c r="S1850" s="174"/>
      <c r="W1850" s="175"/>
      <c r="X1850" s="173"/>
      <c r="AC1850" s="156">
        <v>1121</v>
      </c>
      <c r="AD1850" s="150">
        <f t="shared" si="317"/>
        <v>0.48399999999999999</v>
      </c>
      <c r="AE1850" s="174">
        <f t="shared" si="318"/>
        <v>0.35484772215648769</v>
      </c>
      <c r="AF1850" s="174">
        <f t="shared" si="319"/>
        <v>0.68580706543934833</v>
      </c>
      <c r="AG1850" s="150" t="str">
        <f t="shared" si="324"/>
        <v/>
      </c>
      <c r="AH1850" s="150">
        <f t="shared" si="325"/>
        <v>0.35484772215648769</v>
      </c>
      <c r="AI1850" s="150" t="str">
        <f t="shared" si="320"/>
        <v/>
      </c>
      <c r="AJ1850" s="173">
        <f t="shared" si="321"/>
        <v>0</v>
      </c>
      <c r="AK1850" s="173" t="str">
        <f t="shared" si="322"/>
        <v/>
      </c>
      <c r="AL1850" s="173" t="str">
        <f t="shared" si="323"/>
        <v/>
      </c>
      <c r="AM1850" s="173"/>
      <c r="AN1850" s="173"/>
      <c r="AO1850" s="173"/>
      <c r="AP1850" s="173"/>
      <c r="AQ1850" s="173"/>
      <c r="AR1850" s="173"/>
      <c r="AS1850" s="173"/>
      <c r="AT1850" s="153"/>
      <c r="AU1850" s="154"/>
      <c r="AV1850" s="153"/>
      <c r="AW1850" s="177"/>
      <c r="AX1850" s="178"/>
      <c r="AY1850" s="179"/>
      <c r="AZ1850" s="179"/>
      <c r="BA1850" s="180"/>
      <c r="BB1850" s="180"/>
      <c r="BC1850" s="155"/>
      <c r="BE1850" s="156">
        <v>1098</v>
      </c>
      <c r="BF1850" s="181">
        <f t="shared" si="327"/>
        <v>7.0208000000001354</v>
      </c>
      <c r="BG1850" s="182">
        <f t="shared" si="328"/>
        <v>0.4267173885888062</v>
      </c>
      <c r="BH1850" s="183">
        <f t="shared" si="329"/>
        <v>6.6407601597862076E-4</v>
      </c>
      <c r="BI1850" s="184" t="str">
        <f t="shared" si="330"/>
        <v/>
      </c>
      <c r="BJ1850" s="184" t="str">
        <f t="shared" si="326"/>
        <v/>
      </c>
    </row>
    <row r="1851" spans="3:62" ht="20.100000000000001" customHeight="1" x14ac:dyDescent="0.25">
      <c r="C1851" s="12"/>
      <c r="E1851" s="141"/>
      <c r="F1851" s="141"/>
      <c r="P1851" s="156"/>
      <c r="R1851" s="174"/>
      <c r="S1851" s="174"/>
      <c r="W1851" s="175"/>
      <c r="X1851" s="173"/>
      <c r="AC1851" s="156">
        <v>1122</v>
      </c>
      <c r="AD1851" s="150">
        <f t="shared" si="317"/>
        <v>0.48800000000000043</v>
      </c>
      <c r="AE1851" s="174">
        <f t="shared" si="318"/>
        <v>0.35415856825923742</v>
      </c>
      <c r="AF1851" s="174">
        <f t="shared" si="319"/>
        <v>0.68722507946429245</v>
      </c>
      <c r="AG1851" s="150" t="str">
        <f t="shared" si="324"/>
        <v/>
      </c>
      <c r="AH1851" s="150">
        <f t="shared" si="325"/>
        <v>0.35415856825923742</v>
      </c>
      <c r="AI1851" s="150" t="str">
        <f t="shared" si="320"/>
        <v/>
      </c>
      <c r="AJ1851" s="173">
        <f t="shared" si="321"/>
        <v>0</v>
      </c>
      <c r="AK1851" s="173" t="str">
        <f t="shared" si="322"/>
        <v/>
      </c>
      <c r="AL1851" s="173" t="str">
        <f t="shared" si="323"/>
        <v/>
      </c>
      <c r="AM1851" s="173"/>
      <c r="AN1851" s="173"/>
      <c r="AO1851" s="173"/>
      <c r="AP1851" s="173"/>
      <c r="AQ1851" s="173"/>
      <c r="AR1851" s="173"/>
      <c r="AS1851" s="173"/>
      <c r="AT1851" s="153"/>
      <c r="AU1851" s="154"/>
      <c r="AV1851" s="153"/>
      <c r="AW1851" s="177"/>
      <c r="AX1851" s="178"/>
      <c r="AY1851" s="179"/>
      <c r="AZ1851" s="179"/>
      <c r="BA1851" s="180"/>
      <c r="BB1851" s="180"/>
      <c r="BC1851" s="155"/>
      <c r="BE1851" s="156">
        <v>1099</v>
      </c>
      <c r="BF1851" s="181">
        <f t="shared" si="327"/>
        <v>7.0272000000001356</v>
      </c>
      <c r="BG1851" s="182">
        <f t="shared" si="328"/>
        <v>0.42605331257282758</v>
      </c>
      <c r="BH1851" s="183">
        <f t="shared" si="329"/>
        <v>6.6346326869659578E-4</v>
      </c>
      <c r="BI1851" s="184" t="str">
        <f t="shared" si="330"/>
        <v/>
      </c>
      <c r="BJ1851" s="184" t="str">
        <f t="shared" si="326"/>
        <v/>
      </c>
    </row>
    <row r="1852" spans="3:62" ht="20.100000000000001" customHeight="1" x14ac:dyDescent="0.25">
      <c r="C1852" s="12"/>
      <c r="E1852" s="141"/>
      <c r="F1852" s="141"/>
      <c r="P1852" s="156"/>
      <c r="R1852" s="174"/>
      <c r="S1852" s="174"/>
      <c r="W1852" s="175"/>
      <c r="X1852" s="173"/>
      <c r="AC1852" s="156">
        <v>1123</v>
      </c>
      <c r="AD1852" s="150">
        <f t="shared" si="317"/>
        <v>0.49199999999999999</v>
      </c>
      <c r="AE1852" s="174">
        <f t="shared" si="318"/>
        <v>0.35346509728900333</v>
      </c>
      <c r="AF1852" s="174">
        <f t="shared" si="319"/>
        <v>0.68864032822931842</v>
      </c>
      <c r="AG1852" s="150" t="str">
        <f t="shared" si="324"/>
        <v/>
      </c>
      <c r="AH1852" s="150">
        <f t="shared" si="325"/>
        <v>0.35346509728900333</v>
      </c>
      <c r="AI1852" s="150" t="str">
        <f t="shared" si="320"/>
        <v/>
      </c>
      <c r="AJ1852" s="173">
        <f t="shared" si="321"/>
        <v>0</v>
      </c>
      <c r="AK1852" s="173" t="str">
        <f t="shared" si="322"/>
        <v/>
      </c>
      <c r="AL1852" s="173" t="str">
        <f t="shared" si="323"/>
        <v/>
      </c>
      <c r="AM1852" s="173"/>
      <c r="AN1852" s="173"/>
      <c r="AO1852" s="173"/>
      <c r="AP1852" s="173"/>
      <c r="AQ1852" s="173"/>
      <c r="AR1852" s="173"/>
      <c r="AS1852" s="173"/>
      <c r="AT1852" s="153"/>
      <c r="AU1852" s="154"/>
      <c r="AV1852" s="153"/>
      <c r="AW1852" s="177"/>
      <c r="AX1852" s="178"/>
      <c r="AY1852" s="179"/>
      <c r="AZ1852" s="179"/>
      <c r="BA1852" s="180"/>
      <c r="BB1852" s="180"/>
      <c r="BC1852" s="155"/>
      <c r="BE1852" s="156">
        <v>1100</v>
      </c>
      <c r="BF1852" s="181">
        <f t="shared" si="327"/>
        <v>7.0336000000001357</v>
      </c>
      <c r="BG1852" s="182">
        <f t="shared" si="328"/>
        <v>0.42538984930413098</v>
      </c>
      <c r="BH1852" s="183">
        <f t="shared" si="329"/>
        <v>6.628497135308109E-4</v>
      </c>
      <c r="BI1852" s="184" t="str">
        <f t="shared" si="330"/>
        <v/>
      </c>
      <c r="BJ1852" s="184" t="str">
        <f t="shared" si="326"/>
        <v/>
      </c>
    </row>
    <row r="1853" spans="3:62" ht="20.100000000000001" customHeight="1" x14ac:dyDescent="0.25">
      <c r="C1853" s="12"/>
      <c r="E1853" s="141"/>
      <c r="F1853" s="141"/>
      <c r="P1853" s="156"/>
      <c r="R1853" s="174"/>
      <c r="S1853" s="174"/>
      <c r="W1853" s="175"/>
      <c r="X1853" s="173"/>
      <c r="AC1853" s="156">
        <v>1124</v>
      </c>
      <c r="AD1853" s="150">
        <f t="shared" si="317"/>
        <v>0.49600000000000044</v>
      </c>
      <c r="AE1853" s="174">
        <f t="shared" si="318"/>
        <v>0.35276733986812925</v>
      </c>
      <c r="AF1853" s="174">
        <f t="shared" si="319"/>
        <v>0.69005279452733048</v>
      </c>
      <c r="AG1853" s="150" t="str">
        <f t="shared" si="324"/>
        <v/>
      </c>
      <c r="AH1853" s="150">
        <f t="shared" si="325"/>
        <v>0.35276733986812925</v>
      </c>
      <c r="AI1853" s="150" t="str">
        <f t="shared" si="320"/>
        <v/>
      </c>
      <c r="AJ1853" s="173">
        <f t="shared" si="321"/>
        <v>0</v>
      </c>
      <c r="AK1853" s="173" t="str">
        <f t="shared" si="322"/>
        <v/>
      </c>
      <c r="AL1853" s="173" t="str">
        <f t="shared" si="323"/>
        <v/>
      </c>
      <c r="AM1853" s="173"/>
      <c r="AN1853" s="173"/>
      <c r="AO1853" s="173"/>
      <c r="AP1853" s="173"/>
      <c r="AQ1853" s="173"/>
      <c r="AR1853" s="173"/>
      <c r="AS1853" s="173"/>
      <c r="AT1853" s="153"/>
      <c r="AU1853" s="154"/>
      <c r="AV1853" s="153"/>
      <c r="AW1853" s="177"/>
      <c r="AX1853" s="178"/>
      <c r="AY1853" s="179"/>
      <c r="AZ1853" s="179"/>
      <c r="BA1853" s="180"/>
      <c r="BB1853" s="180"/>
      <c r="BC1853" s="155"/>
      <c r="BE1853" s="156">
        <v>1101</v>
      </c>
      <c r="BF1853" s="181">
        <f t="shared" si="327"/>
        <v>7.0400000000001359</v>
      </c>
      <c r="BG1853" s="182">
        <f t="shared" si="328"/>
        <v>0.42472699959060017</v>
      </c>
      <c r="BH1853" s="183">
        <f t="shared" si="329"/>
        <v>6.6223535626475094E-4</v>
      </c>
      <c r="BI1853" s="184" t="str">
        <f t="shared" si="330"/>
        <v/>
      </c>
      <c r="BJ1853" s="184" t="str">
        <f t="shared" si="326"/>
        <v/>
      </c>
    </row>
    <row r="1854" spans="3:62" ht="20.100000000000001" customHeight="1" x14ac:dyDescent="0.25">
      <c r="C1854" s="12"/>
      <c r="E1854" s="141"/>
      <c r="F1854" s="141"/>
      <c r="P1854" s="156"/>
      <c r="R1854" s="174"/>
      <c r="S1854" s="174"/>
      <c r="W1854" s="175"/>
      <c r="X1854" s="173"/>
      <c r="AC1854" s="156">
        <v>1125</v>
      </c>
      <c r="AD1854" s="150">
        <f t="shared" si="317"/>
        <v>0.5</v>
      </c>
      <c r="AE1854" s="174">
        <f t="shared" si="318"/>
        <v>0.35206532676429952</v>
      </c>
      <c r="AF1854" s="174">
        <f t="shared" si="319"/>
        <v>0.69146246127401312</v>
      </c>
      <c r="AG1854" s="150" t="str">
        <f t="shared" si="324"/>
        <v/>
      </c>
      <c r="AH1854" s="150">
        <f t="shared" si="325"/>
        <v>0.35206532676429952</v>
      </c>
      <c r="AI1854" s="150" t="str">
        <f t="shared" si="320"/>
        <v/>
      </c>
      <c r="AJ1854" s="173">
        <f t="shared" si="321"/>
        <v>0</v>
      </c>
      <c r="AK1854" s="173" t="str">
        <f t="shared" si="322"/>
        <v/>
      </c>
      <c r="AL1854" s="173" t="str">
        <f t="shared" si="323"/>
        <v/>
      </c>
      <c r="AM1854" s="173"/>
      <c r="AN1854" s="173"/>
      <c r="AO1854" s="173"/>
      <c r="AP1854" s="173"/>
      <c r="AQ1854" s="173"/>
      <c r="AR1854" s="173"/>
      <c r="AS1854" s="173"/>
      <c r="AT1854" s="153"/>
      <c r="AU1854" s="154"/>
      <c r="AV1854" s="153"/>
      <c r="AW1854" s="177"/>
      <c r="AX1854" s="178"/>
      <c r="AY1854" s="179"/>
      <c r="AZ1854" s="179"/>
      <c r="BA1854" s="180"/>
      <c r="BB1854" s="180"/>
      <c r="BC1854" s="155"/>
      <c r="BE1854" s="156">
        <v>1102</v>
      </c>
      <c r="BF1854" s="181">
        <f t="shared" si="327"/>
        <v>7.0464000000001361</v>
      </c>
      <c r="BG1854" s="182">
        <f t="shared" si="328"/>
        <v>0.42406476423433542</v>
      </c>
      <c r="BH1854" s="183">
        <f t="shared" si="329"/>
        <v>6.6162020266691268E-4</v>
      </c>
      <c r="BI1854" s="184" t="str">
        <f t="shared" si="330"/>
        <v/>
      </c>
      <c r="BJ1854" s="184" t="str">
        <f t="shared" si="326"/>
        <v/>
      </c>
    </row>
    <row r="1855" spans="3:62" ht="20.100000000000001" customHeight="1" x14ac:dyDescent="0.25">
      <c r="C1855" s="12"/>
      <c r="E1855" s="141"/>
      <c r="F1855" s="141"/>
      <c r="P1855" s="156"/>
      <c r="R1855" s="174"/>
      <c r="S1855" s="174"/>
      <c r="W1855" s="175"/>
      <c r="X1855" s="173"/>
      <c r="AC1855" s="156">
        <v>1126</v>
      </c>
      <c r="AD1855" s="150">
        <f t="shared" si="317"/>
        <v>0.50400000000000045</v>
      </c>
      <c r="AE1855" s="174">
        <f t="shared" si="318"/>
        <v>0.35135908888828388</v>
      </c>
      <c r="AF1855" s="174">
        <f t="shared" si="319"/>
        <v>0.69286931150840914</v>
      </c>
      <c r="AG1855" s="150" t="str">
        <f t="shared" si="324"/>
        <v/>
      </c>
      <c r="AH1855" s="150">
        <f t="shared" si="325"/>
        <v>0.35135908888828388</v>
      </c>
      <c r="AI1855" s="150" t="str">
        <f t="shared" si="320"/>
        <v/>
      </c>
      <c r="AJ1855" s="173">
        <f t="shared" si="321"/>
        <v>0</v>
      </c>
      <c r="AK1855" s="173" t="str">
        <f t="shared" si="322"/>
        <v/>
      </c>
      <c r="AL1855" s="173" t="str">
        <f t="shared" si="323"/>
        <v/>
      </c>
      <c r="AM1855" s="173"/>
      <c r="AN1855" s="173"/>
      <c r="AO1855" s="173"/>
      <c r="AP1855" s="173"/>
      <c r="AQ1855" s="173"/>
      <c r="AR1855" s="173"/>
      <c r="AS1855" s="173"/>
      <c r="AT1855" s="153"/>
      <c r="AU1855" s="154"/>
      <c r="AV1855" s="153"/>
      <c r="AW1855" s="177"/>
      <c r="AX1855" s="178"/>
      <c r="AY1855" s="179"/>
      <c r="AZ1855" s="179"/>
      <c r="BA1855" s="180"/>
      <c r="BB1855" s="180"/>
      <c r="BC1855" s="155"/>
      <c r="BE1855" s="156">
        <v>1103</v>
      </c>
      <c r="BF1855" s="181">
        <f t="shared" si="327"/>
        <v>7.0528000000001363</v>
      </c>
      <c r="BG1855" s="182">
        <f t="shared" si="328"/>
        <v>0.42340314403166851</v>
      </c>
      <c r="BH1855" s="183">
        <f t="shared" si="329"/>
        <v>6.6100425849163758E-4</v>
      </c>
      <c r="BI1855" s="184" t="str">
        <f t="shared" si="330"/>
        <v/>
      </c>
      <c r="BJ1855" s="184" t="str">
        <f t="shared" si="326"/>
        <v/>
      </c>
    </row>
    <row r="1856" spans="3:62" ht="20.100000000000001" customHeight="1" x14ac:dyDescent="0.25">
      <c r="C1856" s="12"/>
      <c r="E1856" s="141"/>
      <c r="F1856" s="141"/>
      <c r="P1856" s="156"/>
      <c r="R1856" s="174"/>
      <c r="S1856" s="174"/>
      <c r="W1856" s="175"/>
      <c r="X1856" s="173"/>
      <c r="AC1856" s="156">
        <v>1127</v>
      </c>
      <c r="AD1856" s="150">
        <f t="shared" si="317"/>
        <v>0.50800000000000001</v>
      </c>
      <c r="AE1856" s="174">
        <f t="shared" si="318"/>
        <v>0.35064865729167793</v>
      </c>
      <c r="AF1856" s="174">
        <f t="shared" si="319"/>
        <v>0.69427332839348577</v>
      </c>
      <c r="AG1856" s="150" t="str">
        <f t="shared" si="324"/>
        <v/>
      </c>
      <c r="AH1856" s="150">
        <f t="shared" si="325"/>
        <v>0.35064865729167793</v>
      </c>
      <c r="AI1856" s="150" t="str">
        <f t="shared" si="320"/>
        <v/>
      </c>
      <c r="AJ1856" s="173">
        <f t="shared" si="321"/>
        <v>0</v>
      </c>
      <c r="AK1856" s="173" t="str">
        <f t="shared" si="322"/>
        <v/>
      </c>
      <c r="AL1856" s="173" t="str">
        <f t="shared" si="323"/>
        <v/>
      </c>
      <c r="AM1856" s="173"/>
      <c r="AN1856" s="173"/>
      <c r="AO1856" s="173"/>
      <c r="AP1856" s="173"/>
      <c r="AQ1856" s="173"/>
      <c r="AR1856" s="173"/>
      <c r="AS1856" s="173"/>
      <c r="AT1856" s="153"/>
      <c r="AU1856" s="154"/>
      <c r="AV1856" s="153"/>
      <c r="AW1856" s="177"/>
      <c r="AX1856" s="178"/>
      <c r="AY1856" s="179"/>
      <c r="AZ1856" s="179"/>
      <c r="BA1856" s="180"/>
      <c r="BB1856" s="180"/>
      <c r="BC1856" s="155"/>
      <c r="BE1856" s="156">
        <v>1104</v>
      </c>
      <c r="BF1856" s="181">
        <f t="shared" si="327"/>
        <v>7.0592000000001365</v>
      </c>
      <c r="BG1856" s="182">
        <f t="shared" si="328"/>
        <v>0.42274213977317687</v>
      </c>
      <c r="BH1856" s="183">
        <f t="shared" si="329"/>
        <v>6.6038752947944479E-4</v>
      </c>
      <c r="BI1856" s="184" t="str">
        <f t="shared" si="330"/>
        <v/>
      </c>
      <c r="BJ1856" s="184" t="str">
        <f t="shared" si="326"/>
        <v/>
      </c>
    </row>
    <row r="1857" spans="3:62" ht="20.100000000000001" customHeight="1" x14ac:dyDescent="0.25">
      <c r="C1857" s="12"/>
      <c r="E1857" s="141"/>
      <c r="F1857" s="141"/>
      <c r="P1857" s="156"/>
      <c r="R1857" s="174"/>
      <c r="S1857" s="174"/>
      <c r="W1857" s="175"/>
      <c r="X1857" s="173"/>
      <c r="AC1857" s="156">
        <v>1128</v>
      </c>
      <c r="AD1857" s="150">
        <f t="shared" si="317"/>
        <v>0.51200000000000045</v>
      </c>
      <c r="AE1857" s="174">
        <f t="shared" si="318"/>
        <v>0.34993406316463366</v>
      </c>
      <c r="AF1857" s="174">
        <f t="shared" si="319"/>
        <v>0.69567449521669589</v>
      </c>
      <c r="AG1857" s="150" t="str">
        <f t="shared" si="324"/>
        <v/>
      </c>
      <c r="AH1857" s="150">
        <f t="shared" si="325"/>
        <v>0.34993406316463366</v>
      </c>
      <c r="AI1857" s="150" t="str">
        <f t="shared" si="320"/>
        <v/>
      </c>
      <c r="AJ1857" s="173">
        <f t="shared" si="321"/>
        <v>0</v>
      </c>
      <c r="AK1857" s="173" t="str">
        <f t="shared" si="322"/>
        <v/>
      </c>
      <c r="AL1857" s="173" t="str">
        <f t="shared" si="323"/>
        <v/>
      </c>
      <c r="AM1857" s="173"/>
      <c r="AN1857" s="173"/>
      <c r="AO1857" s="173"/>
      <c r="AP1857" s="173"/>
      <c r="AQ1857" s="173"/>
      <c r="AR1857" s="173"/>
      <c r="AS1857" s="173"/>
      <c r="AT1857" s="153"/>
      <c r="AU1857" s="154"/>
      <c r="AV1857" s="153"/>
      <c r="AW1857" s="177"/>
      <c r="AX1857" s="178"/>
      <c r="AY1857" s="179"/>
      <c r="AZ1857" s="179"/>
      <c r="BA1857" s="180"/>
      <c r="BB1857" s="180"/>
      <c r="BC1857" s="155"/>
      <c r="BE1857" s="156">
        <v>1105</v>
      </c>
      <c r="BF1857" s="181">
        <f t="shared" si="327"/>
        <v>7.0656000000001367</v>
      </c>
      <c r="BG1857" s="182">
        <f t="shared" si="328"/>
        <v>0.42208175224369743</v>
      </c>
      <c r="BH1857" s="183">
        <f t="shared" si="329"/>
        <v>6.5977002135730878E-4</v>
      </c>
      <c r="BI1857" s="184" t="str">
        <f t="shared" si="330"/>
        <v/>
      </c>
      <c r="BJ1857" s="184" t="str">
        <f t="shared" si="326"/>
        <v/>
      </c>
    </row>
    <row r="1858" spans="3:62" ht="20.100000000000001" customHeight="1" x14ac:dyDescent="0.25">
      <c r="C1858" s="12"/>
      <c r="E1858" s="141"/>
      <c r="F1858" s="141"/>
      <c r="P1858" s="156"/>
      <c r="R1858" s="174"/>
      <c r="S1858" s="174"/>
      <c r="W1858" s="175"/>
      <c r="X1858" s="173"/>
      <c r="AC1858" s="156">
        <v>1129</v>
      </c>
      <c r="AD1858" s="150">
        <f t="shared" si="317"/>
        <v>0.51600000000000001</v>
      </c>
      <c r="AE1858" s="174">
        <f t="shared" si="318"/>
        <v>0.34921533783358666</v>
      </c>
      <c r="AF1858" s="174">
        <f t="shared" si="319"/>
        <v>0.69707279539052491</v>
      </c>
      <c r="AG1858" s="150" t="str">
        <f t="shared" si="324"/>
        <v/>
      </c>
      <c r="AH1858" s="150">
        <f t="shared" si="325"/>
        <v>0.34921533783358666</v>
      </c>
      <c r="AI1858" s="150" t="str">
        <f t="shared" si="320"/>
        <v/>
      </c>
      <c r="AJ1858" s="173">
        <f t="shared" si="321"/>
        <v>0</v>
      </c>
      <c r="AK1858" s="173" t="str">
        <f t="shared" si="322"/>
        <v/>
      </c>
      <c r="AL1858" s="173" t="str">
        <f t="shared" si="323"/>
        <v/>
      </c>
      <c r="AM1858" s="173"/>
      <c r="AN1858" s="173"/>
      <c r="AO1858" s="173"/>
      <c r="AP1858" s="173"/>
      <c r="AQ1858" s="173"/>
      <c r="AR1858" s="173"/>
      <c r="AS1858" s="173"/>
      <c r="AT1858" s="153"/>
      <c r="AU1858" s="154"/>
      <c r="AV1858" s="153"/>
      <c r="AW1858" s="177"/>
      <c r="AX1858" s="178"/>
      <c r="AY1858" s="179"/>
      <c r="AZ1858" s="179"/>
      <c r="BA1858" s="180"/>
      <c r="BB1858" s="180"/>
      <c r="BC1858" s="155"/>
      <c r="BE1858" s="156">
        <v>1106</v>
      </c>
      <c r="BF1858" s="181">
        <f t="shared" si="327"/>
        <v>7.0720000000001368</v>
      </c>
      <c r="BG1858" s="182">
        <f t="shared" si="328"/>
        <v>0.42142198222234012</v>
      </c>
      <c r="BH1858" s="183">
        <f t="shared" si="329"/>
        <v>6.5915173983616127E-4</v>
      </c>
      <c r="BI1858" s="184" t="str">
        <f t="shared" si="330"/>
        <v/>
      </c>
      <c r="BJ1858" s="184" t="str">
        <f t="shared" si="326"/>
        <v/>
      </c>
    </row>
    <row r="1859" spans="3:62" ht="20.100000000000001" customHeight="1" x14ac:dyDescent="0.25">
      <c r="C1859" s="12"/>
      <c r="E1859" s="141"/>
      <c r="F1859" s="141"/>
      <c r="P1859" s="156"/>
      <c r="R1859" s="174"/>
      <c r="S1859" s="174"/>
      <c r="W1859" s="175"/>
      <c r="X1859" s="173"/>
      <c r="AC1859" s="156">
        <v>1130</v>
      </c>
      <c r="AD1859" s="150">
        <f t="shared" si="317"/>
        <v>0.52000000000000046</v>
      </c>
      <c r="AE1859" s="174">
        <f t="shared" si="318"/>
        <v>0.34849251275897447</v>
      </c>
      <c r="AF1859" s="174">
        <f t="shared" si="319"/>
        <v>0.69846821245303392</v>
      </c>
      <c r="AG1859" s="150" t="str">
        <f t="shared" si="324"/>
        <v/>
      </c>
      <c r="AH1859" s="150">
        <f t="shared" si="325"/>
        <v>0.34849251275897447</v>
      </c>
      <c r="AI1859" s="150" t="str">
        <f t="shared" si="320"/>
        <v/>
      </c>
      <c r="AJ1859" s="173">
        <f t="shared" si="321"/>
        <v>0</v>
      </c>
      <c r="AK1859" s="173" t="str">
        <f t="shared" si="322"/>
        <v/>
      </c>
      <c r="AL1859" s="173" t="str">
        <f t="shared" si="323"/>
        <v/>
      </c>
      <c r="AM1859" s="173"/>
      <c r="AN1859" s="173"/>
      <c r="AO1859" s="173"/>
      <c r="AP1859" s="173"/>
      <c r="AQ1859" s="173"/>
      <c r="AR1859" s="173"/>
      <c r="AS1859" s="173"/>
      <c r="AT1859" s="153"/>
      <c r="AU1859" s="154"/>
      <c r="AV1859" s="153"/>
      <c r="AW1859" s="177"/>
      <c r="AX1859" s="178"/>
      <c r="AY1859" s="179"/>
      <c r="AZ1859" s="179"/>
      <c r="BA1859" s="180"/>
      <c r="BB1859" s="180"/>
      <c r="BC1859" s="155"/>
      <c r="BE1859" s="156">
        <v>1107</v>
      </c>
      <c r="BF1859" s="181">
        <f t="shared" si="327"/>
        <v>7.078400000000137</v>
      </c>
      <c r="BG1859" s="182">
        <f t="shared" si="328"/>
        <v>0.42076283048250396</v>
      </c>
      <c r="BH1859" s="183">
        <f t="shared" si="329"/>
        <v>6.5853269061466602E-4</v>
      </c>
      <c r="BI1859" s="184" t="str">
        <f t="shared" si="330"/>
        <v/>
      </c>
      <c r="BJ1859" s="184" t="str">
        <f t="shared" si="326"/>
        <v/>
      </c>
    </row>
    <row r="1860" spans="3:62" ht="20.100000000000001" customHeight="1" x14ac:dyDescent="0.25">
      <c r="C1860" s="12"/>
      <c r="E1860" s="141"/>
      <c r="F1860" s="141"/>
      <c r="P1860" s="156"/>
      <c r="R1860" s="174"/>
      <c r="S1860" s="174"/>
      <c r="W1860" s="175"/>
      <c r="X1860" s="173"/>
      <c r="AC1860" s="156">
        <v>1131</v>
      </c>
      <c r="AD1860" s="150">
        <f t="shared" si="317"/>
        <v>0.52400000000000002</v>
      </c>
      <c r="AE1860" s="174">
        <f t="shared" si="318"/>
        <v>0.34776561953295076</v>
      </c>
      <c r="AF1860" s="174">
        <f t="shared" si="319"/>
        <v>0.699860730068389</v>
      </c>
      <c r="AG1860" s="150" t="str">
        <f t="shared" si="324"/>
        <v/>
      </c>
      <c r="AH1860" s="150">
        <f t="shared" si="325"/>
        <v>0.34776561953295076</v>
      </c>
      <c r="AI1860" s="150" t="str">
        <f t="shared" si="320"/>
        <v/>
      </c>
      <c r="AJ1860" s="173">
        <f t="shared" si="321"/>
        <v>0</v>
      </c>
      <c r="AK1860" s="173" t="str">
        <f t="shared" si="322"/>
        <v/>
      </c>
      <c r="AL1860" s="173" t="str">
        <f t="shared" si="323"/>
        <v/>
      </c>
      <c r="AM1860" s="173"/>
      <c r="AN1860" s="173"/>
      <c r="AO1860" s="173"/>
      <c r="AP1860" s="173"/>
      <c r="AQ1860" s="173"/>
      <c r="AR1860" s="173"/>
      <c r="AS1860" s="173"/>
      <c r="AT1860" s="153"/>
      <c r="AU1860" s="154"/>
      <c r="AV1860" s="153"/>
      <c r="AW1860" s="177"/>
      <c r="AX1860" s="178"/>
      <c r="AY1860" s="179"/>
      <c r="AZ1860" s="179"/>
      <c r="BA1860" s="180"/>
      <c r="BB1860" s="180"/>
      <c r="BC1860" s="155"/>
      <c r="BE1860" s="156">
        <v>1108</v>
      </c>
      <c r="BF1860" s="181">
        <f t="shared" si="327"/>
        <v>7.0848000000001372</v>
      </c>
      <c r="BG1860" s="182">
        <f t="shared" si="328"/>
        <v>0.42010429779188929</v>
      </c>
      <c r="BH1860" s="183">
        <f t="shared" si="329"/>
        <v>6.5791287937722043E-4</v>
      </c>
      <c r="BI1860" s="184" t="str">
        <f t="shared" si="330"/>
        <v/>
      </c>
      <c r="BJ1860" s="184" t="str">
        <f t="shared" si="326"/>
        <v/>
      </c>
    </row>
    <row r="1861" spans="3:62" ht="20.100000000000001" customHeight="1" x14ac:dyDescent="0.25">
      <c r="C1861" s="12"/>
      <c r="E1861" s="141"/>
      <c r="F1861" s="141"/>
      <c r="P1861" s="156"/>
      <c r="R1861" s="174"/>
      <c r="S1861" s="174"/>
      <c r="W1861" s="175"/>
      <c r="X1861" s="173"/>
      <c r="AC1861" s="156">
        <v>1132</v>
      </c>
      <c r="AD1861" s="150">
        <f t="shared" si="317"/>
        <v>0.52800000000000047</v>
      </c>
      <c r="AE1861" s="174">
        <f t="shared" si="318"/>
        <v>0.34703468987709224</v>
      </c>
      <c r="AF1861" s="174">
        <f t="shared" si="319"/>
        <v>0.70125033202738551</v>
      </c>
      <c r="AG1861" s="150" t="str">
        <f t="shared" si="324"/>
        <v/>
      </c>
      <c r="AH1861" s="150">
        <f t="shared" si="325"/>
        <v>0.34703468987709224</v>
      </c>
      <c r="AI1861" s="150" t="str">
        <f t="shared" si="320"/>
        <v/>
      </c>
      <c r="AJ1861" s="173">
        <f t="shared" si="321"/>
        <v>0</v>
      </c>
      <c r="AK1861" s="173" t="str">
        <f t="shared" si="322"/>
        <v/>
      </c>
      <c r="AL1861" s="173" t="str">
        <f t="shared" si="323"/>
        <v/>
      </c>
      <c r="AM1861" s="173"/>
      <c r="AN1861" s="173"/>
      <c r="AO1861" s="173"/>
      <c r="AP1861" s="173"/>
      <c r="AQ1861" s="173"/>
      <c r="AR1861" s="173"/>
      <c r="AS1861" s="173"/>
      <c r="AT1861" s="153"/>
      <c r="AU1861" s="154"/>
      <c r="AV1861" s="153"/>
      <c r="AW1861" s="177"/>
      <c r="AX1861" s="178"/>
      <c r="AY1861" s="179"/>
      <c r="AZ1861" s="179"/>
      <c r="BA1861" s="180"/>
      <c r="BB1861" s="180"/>
      <c r="BC1861" s="155"/>
      <c r="BE1861" s="156">
        <v>1109</v>
      </c>
      <c r="BF1861" s="181">
        <f t="shared" si="327"/>
        <v>7.0912000000001374</v>
      </c>
      <c r="BG1861" s="182">
        <f t="shared" si="328"/>
        <v>0.41944638491251207</v>
      </c>
      <c r="BH1861" s="183">
        <f t="shared" si="329"/>
        <v>6.5729231179367797E-4</v>
      </c>
      <c r="BI1861" s="184" t="str">
        <f t="shared" si="330"/>
        <v/>
      </c>
      <c r="BJ1861" s="184" t="str">
        <f t="shared" si="326"/>
        <v/>
      </c>
    </row>
    <row r="1862" spans="3:62" ht="20.100000000000001" customHeight="1" x14ac:dyDescent="0.25">
      <c r="C1862" s="12"/>
      <c r="E1862" s="141"/>
      <c r="F1862" s="141"/>
      <c r="P1862" s="156"/>
      <c r="R1862" s="174"/>
      <c r="S1862" s="174"/>
      <c r="W1862" s="175"/>
      <c r="X1862" s="173"/>
      <c r="AC1862" s="156">
        <v>1133</v>
      </c>
      <c r="AD1862" s="150">
        <f t="shared" si="317"/>
        <v>0.53200000000000003</v>
      </c>
      <c r="AE1862" s="174">
        <f t="shared" si="318"/>
        <v>0.3462997556401014</v>
      </c>
      <c r="AF1862" s="174">
        <f t="shared" si="319"/>
        <v>0.70263700224795878</v>
      </c>
      <c r="AG1862" s="150" t="str">
        <f t="shared" si="324"/>
        <v/>
      </c>
      <c r="AH1862" s="150">
        <f t="shared" si="325"/>
        <v>0.3462997556401014</v>
      </c>
      <c r="AI1862" s="150" t="str">
        <f t="shared" si="320"/>
        <v/>
      </c>
      <c r="AJ1862" s="173">
        <f t="shared" si="321"/>
        <v>0</v>
      </c>
      <c r="AK1862" s="173" t="str">
        <f t="shared" si="322"/>
        <v/>
      </c>
      <c r="AL1862" s="173" t="str">
        <f t="shared" si="323"/>
        <v/>
      </c>
      <c r="AM1862" s="173"/>
      <c r="AN1862" s="173"/>
      <c r="AO1862" s="173"/>
      <c r="AP1862" s="173"/>
      <c r="AQ1862" s="173"/>
      <c r="AR1862" s="173"/>
      <c r="AS1862" s="173"/>
      <c r="AT1862" s="153"/>
      <c r="AU1862" s="154"/>
      <c r="AV1862" s="153"/>
      <c r="AW1862" s="177"/>
      <c r="AX1862" s="178"/>
      <c r="AY1862" s="179"/>
      <c r="AZ1862" s="179"/>
      <c r="BA1862" s="180"/>
      <c r="BB1862" s="180"/>
      <c r="BC1862" s="155"/>
      <c r="BE1862" s="156">
        <v>1110</v>
      </c>
      <c r="BF1862" s="181">
        <f t="shared" si="327"/>
        <v>7.0976000000001376</v>
      </c>
      <c r="BG1862" s="182">
        <f t="shared" si="328"/>
        <v>0.41878909260071839</v>
      </c>
      <c r="BH1862" s="183">
        <f t="shared" si="329"/>
        <v>6.5667099351862657E-4</v>
      </c>
      <c r="BI1862" s="184" t="str">
        <f t="shared" si="330"/>
        <v/>
      </c>
      <c r="BJ1862" s="184" t="str">
        <f t="shared" si="326"/>
        <v/>
      </c>
    </row>
    <row r="1863" spans="3:62" ht="20.100000000000001" customHeight="1" x14ac:dyDescent="0.25">
      <c r="C1863" s="12"/>
      <c r="E1863" s="141"/>
      <c r="F1863" s="141"/>
      <c r="P1863" s="156"/>
      <c r="R1863" s="174"/>
      <c r="S1863" s="174"/>
      <c r="W1863" s="175"/>
      <c r="X1863" s="173"/>
      <c r="AC1863" s="156">
        <v>1134</v>
      </c>
      <c r="AD1863" s="150">
        <f t="shared" si="317"/>
        <v>0.53600000000000048</v>
      </c>
      <c r="AE1863" s="174">
        <f t="shared" si="318"/>
        <v>0.34556084879550236</v>
      </c>
      <c r="AF1863" s="174">
        <f t="shared" si="319"/>
        <v>0.70402072477569078</v>
      </c>
      <c r="AG1863" s="150" t="str">
        <f t="shared" si="324"/>
        <v/>
      </c>
      <c r="AH1863" s="150">
        <f t="shared" si="325"/>
        <v>0.34556084879550236</v>
      </c>
      <c r="AI1863" s="150" t="str">
        <f t="shared" si="320"/>
        <v/>
      </c>
      <c r="AJ1863" s="173">
        <f t="shared" si="321"/>
        <v>0</v>
      </c>
      <c r="AK1863" s="173" t="str">
        <f t="shared" si="322"/>
        <v/>
      </c>
      <c r="AL1863" s="173" t="str">
        <f t="shared" si="323"/>
        <v/>
      </c>
      <c r="AM1863" s="173"/>
      <c r="AN1863" s="173"/>
      <c r="AO1863" s="173"/>
      <c r="AP1863" s="173"/>
      <c r="AQ1863" s="173"/>
      <c r="AR1863" s="173"/>
      <c r="AS1863" s="173"/>
      <c r="AT1863" s="153"/>
      <c r="AU1863" s="154"/>
      <c r="AV1863" s="153"/>
      <c r="AW1863" s="177"/>
      <c r="AX1863" s="178"/>
      <c r="AY1863" s="179"/>
      <c r="AZ1863" s="179"/>
      <c r="BA1863" s="180"/>
      <c r="BB1863" s="180"/>
      <c r="BC1863" s="155"/>
      <c r="BE1863" s="156">
        <v>1111</v>
      </c>
      <c r="BF1863" s="181">
        <f t="shared" si="327"/>
        <v>7.1040000000001378</v>
      </c>
      <c r="BG1863" s="182">
        <f t="shared" si="328"/>
        <v>0.41813242160719977</v>
      </c>
      <c r="BH1863" s="183">
        <f t="shared" si="329"/>
        <v>6.5604893019483024E-4</v>
      </c>
      <c r="BI1863" s="184" t="str">
        <f t="shared" si="330"/>
        <v/>
      </c>
      <c r="BJ1863" s="184" t="str">
        <f t="shared" si="326"/>
        <v/>
      </c>
    </row>
    <row r="1864" spans="3:62" ht="20.100000000000001" customHeight="1" x14ac:dyDescent="0.25">
      <c r="C1864" s="12"/>
      <c r="E1864" s="141"/>
      <c r="F1864" s="141"/>
      <c r="P1864" s="156"/>
      <c r="R1864" s="174"/>
      <c r="S1864" s="174"/>
      <c r="W1864" s="175"/>
      <c r="X1864" s="173"/>
      <c r="AC1864" s="156">
        <v>1135</v>
      </c>
      <c r="AD1864" s="150">
        <f t="shared" si="317"/>
        <v>0.54</v>
      </c>
      <c r="AE1864" s="174">
        <f t="shared" si="318"/>
        <v>0.34481800143933333</v>
      </c>
      <c r="AF1864" s="174">
        <f t="shared" si="319"/>
        <v>0.70540148378430201</v>
      </c>
      <c r="AG1864" s="150" t="str">
        <f t="shared" si="324"/>
        <v/>
      </c>
      <c r="AH1864" s="150">
        <f t="shared" si="325"/>
        <v>0.34481800143933333</v>
      </c>
      <c r="AI1864" s="150" t="str">
        <f t="shared" si="320"/>
        <v/>
      </c>
      <c r="AJ1864" s="173">
        <f t="shared" si="321"/>
        <v>0</v>
      </c>
      <c r="AK1864" s="173" t="str">
        <f t="shared" si="322"/>
        <v/>
      </c>
      <c r="AL1864" s="173" t="str">
        <f t="shared" si="323"/>
        <v/>
      </c>
      <c r="AM1864" s="173"/>
      <c r="AN1864" s="173"/>
      <c r="AO1864" s="173"/>
      <c r="AP1864" s="173"/>
      <c r="AQ1864" s="173"/>
      <c r="AR1864" s="173"/>
      <c r="AS1864" s="173"/>
      <c r="AT1864" s="153"/>
      <c r="AU1864" s="154"/>
      <c r="AV1864" s="153"/>
      <c r="AW1864" s="177"/>
      <c r="AX1864" s="178"/>
      <c r="AY1864" s="179"/>
      <c r="AZ1864" s="179"/>
      <c r="BA1864" s="180"/>
      <c r="BB1864" s="180"/>
      <c r="BC1864" s="155"/>
      <c r="BE1864" s="156">
        <v>1112</v>
      </c>
      <c r="BF1864" s="181">
        <f t="shared" si="327"/>
        <v>7.1104000000001379</v>
      </c>
      <c r="BG1864" s="182">
        <f t="shared" si="328"/>
        <v>0.41747637267700494</v>
      </c>
      <c r="BH1864" s="183">
        <f t="shared" si="329"/>
        <v>6.5542612744928785E-4</v>
      </c>
      <c r="BI1864" s="184" t="str">
        <f t="shared" si="330"/>
        <v/>
      </c>
      <c r="BJ1864" s="184" t="str">
        <f t="shared" si="326"/>
        <v/>
      </c>
    </row>
    <row r="1865" spans="3:62" ht="20.100000000000001" customHeight="1" x14ac:dyDescent="0.25">
      <c r="C1865" s="12"/>
      <c r="E1865" s="141"/>
      <c r="F1865" s="141"/>
      <c r="P1865" s="156"/>
      <c r="R1865" s="174"/>
      <c r="S1865" s="174"/>
      <c r="W1865" s="175"/>
      <c r="X1865" s="173"/>
      <c r="AC1865" s="156">
        <v>1136</v>
      </c>
      <c r="AD1865" s="150">
        <f t="shared" si="317"/>
        <v>0.54400000000000048</v>
      </c>
      <c r="AE1865" s="174">
        <f t="shared" si="318"/>
        <v>0.34407124578783227</v>
      </c>
      <c r="AF1865" s="174">
        <f t="shared" si="319"/>
        <v>0.70677926357613974</v>
      </c>
      <c r="AG1865" s="150" t="str">
        <f t="shared" si="324"/>
        <v/>
      </c>
      <c r="AH1865" s="150">
        <f t="shared" si="325"/>
        <v>0.34407124578783227</v>
      </c>
      <c r="AI1865" s="150" t="str">
        <f t="shared" si="320"/>
        <v/>
      </c>
      <c r="AJ1865" s="173">
        <f t="shared" si="321"/>
        <v>0</v>
      </c>
      <c r="AK1865" s="173" t="str">
        <f t="shared" si="322"/>
        <v/>
      </c>
      <c r="AL1865" s="173" t="str">
        <f t="shared" si="323"/>
        <v/>
      </c>
      <c r="AM1865" s="173"/>
      <c r="AN1865" s="173"/>
      <c r="AO1865" s="173"/>
      <c r="AP1865" s="173"/>
      <c r="AQ1865" s="173"/>
      <c r="AR1865" s="173"/>
      <c r="AS1865" s="173"/>
      <c r="AT1865" s="153"/>
      <c r="AU1865" s="154"/>
      <c r="AV1865" s="153"/>
      <c r="AW1865" s="177"/>
      <c r="AX1865" s="178"/>
      <c r="AY1865" s="179"/>
      <c r="AZ1865" s="179"/>
      <c r="BA1865" s="180"/>
      <c r="BB1865" s="180"/>
      <c r="BC1865" s="155"/>
      <c r="BE1865" s="156">
        <v>1113</v>
      </c>
      <c r="BF1865" s="181">
        <f t="shared" si="327"/>
        <v>7.1168000000001381</v>
      </c>
      <c r="BG1865" s="182">
        <f t="shared" si="328"/>
        <v>0.41682094654955565</v>
      </c>
      <c r="BH1865" s="183">
        <f t="shared" si="329"/>
        <v>6.548025908956201E-4</v>
      </c>
      <c r="BI1865" s="184" t="str">
        <f t="shared" si="330"/>
        <v/>
      </c>
      <c r="BJ1865" s="184" t="str">
        <f t="shared" si="326"/>
        <v/>
      </c>
    </row>
    <row r="1866" spans="3:62" ht="20.100000000000001" customHeight="1" x14ac:dyDescent="0.25">
      <c r="C1866" s="12"/>
      <c r="E1866" s="141"/>
      <c r="F1866" s="141"/>
      <c r="P1866" s="156"/>
      <c r="R1866" s="174"/>
      <c r="S1866" s="174"/>
      <c r="W1866" s="175"/>
      <c r="X1866" s="173"/>
      <c r="AC1866" s="156">
        <v>1137</v>
      </c>
      <c r="AD1866" s="150">
        <f t="shared" si="317"/>
        <v>0.54800000000000004</v>
      </c>
      <c r="AE1866" s="174">
        <f t="shared" si="318"/>
        <v>0.34332061417511983</v>
      </c>
      <c r="AF1866" s="174">
        <f t="shared" si="319"/>
        <v>0.7081540485826513</v>
      </c>
      <c r="AG1866" s="150" t="str">
        <f t="shared" si="324"/>
        <v/>
      </c>
      <c r="AH1866" s="150">
        <f t="shared" si="325"/>
        <v>0.34332061417511983</v>
      </c>
      <c r="AI1866" s="150" t="str">
        <f t="shared" si="320"/>
        <v/>
      </c>
      <c r="AJ1866" s="173">
        <f t="shared" si="321"/>
        <v>0</v>
      </c>
      <c r="AK1866" s="173" t="str">
        <f t="shared" si="322"/>
        <v/>
      </c>
      <c r="AL1866" s="173" t="str">
        <f t="shared" si="323"/>
        <v/>
      </c>
      <c r="AM1866" s="173"/>
      <c r="AN1866" s="173"/>
      <c r="AO1866" s="173"/>
      <c r="AP1866" s="173"/>
      <c r="AQ1866" s="173"/>
      <c r="AR1866" s="173"/>
      <c r="AS1866" s="173"/>
      <c r="AT1866" s="153"/>
      <c r="AU1866" s="154"/>
      <c r="AV1866" s="153"/>
      <c r="AW1866" s="177"/>
      <c r="AX1866" s="178"/>
      <c r="AY1866" s="179"/>
      <c r="AZ1866" s="179"/>
      <c r="BA1866" s="180"/>
      <c r="BB1866" s="180"/>
      <c r="BC1866" s="155"/>
      <c r="BE1866" s="156">
        <v>1114</v>
      </c>
      <c r="BF1866" s="181">
        <f t="shared" si="327"/>
        <v>7.1232000000001383</v>
      </c>
      <c r="BG1866" s="182">
        <f t="shared" si="328"/>
        <v>0.41616614395866003</v>
      </c>
      <c r="BH1866" s="183">
        <f t="shared" si="329"/>
        <v>6.5417832613251514E-4</v>
      </c>
      <c r="BI1866" s="184" t="str">
        <f t="shared" si="330"/>
        <v/>
      </c>
      <c r="BJ1866" s="184" t="str">
        <f t="shared" si="326"/>
        <v/>
      </c>
    </row>
    <row r="1867" spans="3:62" ht="20.100000000000001" customHeight="1" x14ac:dyDescent="0.25">
      <c r="C1867" s="12"/>
      <c r="E1867" s="141"/>
      <c r="F1867" s="141"/>
      <c r="P1867" s="156"/>
      <c r="R1867" s="174"/>
      <c r="S1867" s="174"/>
      <c r="W1867" s="175"/>
      <c r="X1867" s="173"/>
      <c r="AC1867" s="156">
        <v>1138</v>
      </c>
      <c r="AD1867" s="150">
        <f t="shared" si="317"/>
        <v>0.55200000000000049</v>
      </c>
      <c r="AE1867" s="174">
        <f t="shared" si="318"/>
        <v>0.34256613905087613</v>
      </c>
      <c r="AF1867" s="174">
        <f t="shared" si="319"/>
        <v>0.70952582336485359</v>
      </c>
      <c r="AG1867" s="150" t="str">
        <f t="shared" si="324"/>
        <v/>
      </c>
      <c r="AH1867" s="150">
        <f t="shared" si="325"/>
        <v>0.34256613905087613</v>
      </c>
      <c r="AI1867" s="150" t="str">
        <f t="shared" si="320"/>
        <v/>
      </c>
      <c r="AJ1867" s="173">
        <f t="shared" si="321"/>
        <v>0</v>
      </c>
      <c r="AK1867" s="173" t="str">
        <f t="shared" si="322"/>
        <v/>
      </c>
      <c r="AL1867" s="173" t="str">
        <f t="shared" si="323"/>
        <v/>
      </c>
      <c r="AM1867" s="173"/>
      <c r="AN1867" s="173"/>
      <c r="AO1867" s="173"/>
      <c r="AP1867" s="173"/>
      <c r="AQ1867" s="173"/>
      <c r="AR1867" s="173"/>
      <c r="AS1867" s="173"/>
      <c r="AT1867" s="153"/>
      <c r="AU1867" s="154"/>
      <c r="AV1867" s="153"/>
      <c r="AW1867" s="177"/>
      <c r="AX1867" s="178"/>
      <c r="AY1867" s="179"/>
      <c r="AZ1867" s="179"/>
      <c r="BA1867" s="180"/>
      <c r="BB1867" s="180"/>
      <c r="BC1867" s="155"/>
      <c r="BE1867" s="156">
        <v>1115</v>
      </c>
      <c r="BF1867" s="181">
        <f t="shared" si="327"/>
        <v>7.1296000000001385</v>
      </c>
      <c r="BG1867" s="182">
        <f t="shared" si="328"/>
        <v>0.41551196563252751</v>
      </c>
      <c r="BH1867" s="183">
        <f t="shared" si="329"/>
        <v>6.5355333874578259E-4</v>
      </c>
      <c r="BI1867" s="184" t="str">
        <f t="shared" si="330"/>
        <v/>
      </c>
      <c r="BJ1867" s="184" t="str">
        <f t="shared" si="326"/>
        <v/>
      </c>
    </row>
    <row r="1868" spans="3:62" ht="20.100000000000001" customHeight="1" x14ac:dyDescent="0.25">
      <c r="C1868" s="12"/>
      <c r="E1868" s="141"/>
      <c r="F1868" s="141"/>
      <c r="P1868" s="156"/>
      <c r="R1868" s="174"/>
      <c r="S1868" s="174"/>
      <c r="W1868" s="175"/>
      <c r="X1868" s="173"/>
      <c r="AC1868" s="156">
        <v>1139</v>
      </c>
      <c r="AD1868" s="150">
        <f t="shared" si="317"/>
        <v>0.55600000000000005</v>
      </c>
      <c r="AE1868" s="174">
        <f t="shared" si="318"/>
        <v>0.34180785297801497</v>
      </c>
      <c r="AF1868" s="174">
        <f t="shared" si="319"/>
        <v>0.71089457261378852</v>
      </c>
      <c r="AG1868" s="150" t="str">
        <f t="shared" si="324"/>
        <v/>
      </c>
      <c r="AH1868" s="150">
        <f t="shared" si="325"/>
        <v>0.34180785297801497</v>
      </c>
      <c r="AI1868" s="150" t="str">
        <f t="shared" si="320"/>
        <v/>
      </c>
      <c r="AJ1868" s="173">
        <f t="shared" si="321"/>
        <v>0</v>
      </c>
      <c r="AK1868" s="173" t="str">
        <f t="shared" si="322"/>
        <v/>
      </c>
      <c r="AL1868" s="173" t="str">
        <f t="shared" si="323"/>
        <v/>
      </c>
      <c r="AM1868" s="173"/>
      <c r="AN1868" s="173"/>
      <c r="AO1868" s="173"/>
      <c r="AP1868" s="173"/>
      <c r="AQ1868" s="173"/>
      <c r="AR1868" s="173"/>
      <c r="AS1868" s="173"/>
      <c r="AT1868" s="153"/>
      <c r="AU1868" s="154"/>
      <c r="AV1868" s="153"/>
      <c r="AW1868" s="177"/>
      <c r="AX1868" s="178"/>
      <c r="AY1868" s="179"/>
      <c r="AZ1868" s="179"/>
      <c r="BA1868" s="180"/>
      <c r="BB1868" s="180"/>
      <c r="BC1868" s="155"/>
      <c r="BE1868" s="156">
        <v>1116</v>
      </c>
      <c r="BF1868" s="181">
        <f t="shared" si="327"/>
        <v>7.1360000000001387</v>
      </c>
      <c r="BG1868" s="182">
        <f t="shared" si="328"/>
        <v>0.41485841229378173</v>
      </c>
      <c r="BH1868" s="183">
        <f t="shared" si="329"/>
        <v>6.5292763430585543E-4</v>
      </c>
      <c r="BI1868" s="184" t="str">
        <f t="shared" si="330"/>
        <v/>
      </c>
      <c r="BJ1868" s="184" t="str">
        <f t="shared" si="326"/>
        <v/>
      </c>
    </row>
    <row r="1869" spans="3:62" ht="20.100000000000001" customHeight="1" x14ac:dyDescent="0.25">
      <c r="C1869" s="12"/>
      <c r="E1869" s="141"/>
      <c r="F1869" s="141"/>
      <c r="P1869" s="156"/>
      <c r="R1869" s="174"/>
      <c r="S1869" s="174"/>
      <c r="W1869" s="175"/>
      <c r="X1869" s="173"/>
      <c r="AC1869" s="156">
        <v>1140</v>
      </c>
      <c r="AD1869" s="150">
        <f t="shared" si="317"/>
        <v>0.5600000000000005</v>
      </c>
      <c r="AE1869" s="174">
        <f t="shared" si="318"/>
        <v>0.34104578863035245</v>
      </c>
      <c r="AF1869" s="174">
        <f t="shared" si="319"/>
        <v>0.71226028115097306</v>
      </c>
      <c r="AG1869" s="150" t="str">
        <f t="shared" si="324"/>
        <v/>
      </c>
      <c r="AH1869" s="150">
        <f t="shared" si="325"/>
        <v>0.34104578863035245</v>
      </c>
      <c r="AI1869" s="150" t="str">
        <f t="shared" si="320"/>
        <v/>
      </c>
      <c r="AJ1869" s="173">
        <f t="shared" si="321"/>
        <v>0</v>
      </c>
      <c r="AK1869" s="173" t="str">
        <f t="shared" si="322"/>
        <v/>
      </c>
      <c r="AL1869" s="173" t="str">
        <f t="shared" si="323"/>
        <v/>
      </c>
      <c r="AM1869" s="173"/>
      <c r="AN1869" s="173"/>
      <c r="AO1869" s="173"/>
      <c r="AP1869" s="173"/>
      <c r="AQ1869" s="173"/>
      <c r="AR1869" s="173"/>
      <c r="AS1869" s="173"/>
      <c r="AT1869" s="153"/>
      <c r="AU1869" s="154"/>
      <c r="AV1869" s="153"/>
      <c r="AW1869" s="177"/>
      <c r="AX1869" s="178"/>
      <c r="AY1869" s="179"/>
      <c r="AZ1869" s="179"/>
      <c r="BA1869" s="180"/>
      <c r="BB1869" s="180"/>
      <c r="BC1869" s="155"/>
      <c r="BE1869" s="156">
        <v>1117</v>
      </c>
      <c r="BF1869" s="181">
        <f t="shared" si="327"/>
        <v>7.1424000000001389</v>
      </c>
      <c r="BG1869" s="182">
        <f t="shared" si="328"/>
        <v>0.41420548465947588</v>
      </c>
      <c r="BH1869" s="183">
        <f t="shared" si="329"/>
        <v>6.5230121837017707E-4</v>
      </c>
      <c r="BI1869" s="184" t="str">
        <f t="shared" si="330"/>
        <v/>
      </c>
      <c r="BJ1869" s="184" t="str">
        <f t="shared" si="326"/>
        <v/>
      </c>
    </row>
    <row r="1870" spans="3:62" ht="20.100000000000001" customHeight="1" x14ac:dyDescent="0.25">
      <c r="C1870" s="12"/>
      <c r="E1870" s="141"/>
      <c r="F1870" s="141"/>
      <c r="P1870" s="156"/>
      <c r="R1870" s="174"/>
      <c r="S1870" s="174"/>
      <c r="W1870" s="175"/>
      <c r="X1870" s="173"/>
      <c r="AC1870" s="156">
        <v>1141</v>
      </c>
      <c r="AD1870" s="150">
        <f t="shared" si="317"/>
        <v>0.56400000000000006</v>
      </c>
      <c r="AE1870" s="174">
        <f t="shared" si="318"/>
        <v>0.34027997879027366</v>
      </c>
      <c r="AF1870" s="174">
        <f t="shared" si="319"/>
        <v>0.71362293392883669</v>
      </c>
      <c r="AG1870" s="150" t="str">
        <f t="shared" si="324"/>
        <v/>
      </c>
      <c r="AH1870" s="150">
        <f t="shared" si="325"/>
        <v>0.34027997879027366</v>
      </c>
      <c r="AI1870" s="150" t="str">
        <f t="shared" si="320"/>
        <v/>
      </c>
      <c r="AJ1870" s="173">
        <f t="shared" si="321"/>
        <v>0</v>
      </c>
      <c r="AK1870" s="173" t="str">
        <f t="shared" si="322"/>
        <v/>
      </c>
      <c r="AL1870" s="173" t="str">
        <f t="shared" si="323"/>
        <v/>
      </c>
      <c r="AM1870" s="173"/>
      <c r="AN1870" s="173"/>
      <c r="AO1870" s="173"/>
      <c r="AP1870" s="173"/>
      <c r="AQ1870" s="173"/>
      <c r="AR1870" s="173"/>
      <c r="AS1870" s="173"/>
      <c r="AT1870" s="153"/>
      <c r="AU1870" s="154"/>
      <c r="AV1870" s="153"/>
      <c r="AW1870" s="177"/>
      <c r="AX1870" s="178"/>
      <c r="AY1870" s="179"/>
      <c r="AZ1870" s="179"/>
      <c r="BA1870" s="180"/>
      <c r="BB1870" s="180"/>
      <c r="BC1870" s="155"/>
      <c r="BE1870" s="156">
        <v>1118</v>
      </c>
      <c r="BF1870" s="181">
        <f t="shared" si="327"/>
        <v>7.148800000000139</v>
      </c>
      <c r="BG1870" s="182">
        <f t="shared" si="328"/>
        <v>0.4135531834411057</v>
      </c>
      <c r="BH1870" s="183">
        <f t="shared" si="329"/>
        <v>6.5167409648059227E-4</v>
      </c>
      <c r="BI1870" s="184" t="str">
        <f t="shared" si="330"/>
        <v/>
      </c>
      <c r="BJ1870" s="184" t="str">
        <f t="shared" si="326"/>
        <v/>
      </c>
    </row>
    <row r="1871" spans="3:62" ht="20.100000000000001" customHeight="1" x14ac:dyDescent="0.25">
      <c r="C1871" s="12"/>
      <c r="E1871" s="141"/>
      <c r="F1871" s="141"/>
      <c r="P1871" s="156"/>
      <c r="R1871" s="174"/>
      <c r="S1871" s="174"/>
      <c r="W1871" s="175"/>
      <c r="X1871" s="173"/>
      <c r="AC1871" s="156">
        <v>1142</v>
      </c>
      <c r="AD1871" s="150">
        <f t="shared" si="317"/>
        <v>0.5680000000000005</v>
      </c>
      <c r="AE1871" s="174">
        <f t="shared" si="318"/>
        <v>0.33951045634639365</v>
      </c>
      <c r="AF1871" s="174">
        <f t="shared" si="319"/>
        <v>0.71498251603115237</v>
      </c>
      <c r="AG1871" s="150" t="str">
        <f t="shared" si="324"/>
        <v/>
      </c>
      <c r="AH1871" s="150">
        <f t="shared" si="325"/>
        <v>0.33951045634639365</v>
      </c>
      <c r="AI1871" s="150" t="str">
        <f t="shared" si="320"/>
        <v/>
      </c>
      <c r="AJ1871" s="173">
        <f t="shared" si="321"/>
        <v>0</v>
      </c>
      <c r="AK1871" s="173" t="str">
        <f t="shared" si="322"/>
        <v/>
      </c>
      <c r="AL1871" s="173" t="str">
        <f t="shared" si="323"/>
        <v/>
      </c>
      <c r="AM1871" s="173"/>
      <c r="AN1871" s="173"/>
      <c r="AO1871" s="173"/>
      <c r="AP1871" s="173"/>
      <c r="AQ1871" s="173"/>
      <c r="AR1871" s="173"/>
      <c r="AS1871" s="173"/>
      <c r="AT1871" s="153"/>
      <c r="AU1871" s="154"/>
      <c r="AV1871" s="153"/>
      <c r="AW1871" s="177"/>
      <c r="AX1871" s="178"/>
      <c r="AY1871" s="179"/>
      <c r="AZ1871" s="179"/>
      <c r="BA1871" s="180"/>
      <c r="BB1871" s="180"/>
      <c r="BC1871" s="155"/>
      <c r="BE1871" s="156">
        <v>1119</v>
      </c>
      <c r="BF1871" s="181">
        <f t="shared" si="327"/>
        <v>7.1552000000001392</v>
      </c>
      <c r="BG1871" s="182">
        <f t="shared" si="328"/>
        <v>0.41290150934462511</v>
      </c>
      <c r="BH1871" s="183">
        <f t="shared" si="329"/>
        <v>6.5104627416612271E-4</v>
      </c>
      <c r="BI1871" s="184" t="str">
        <f t="shared" si="330"/>
        <v/>
      </c>
      <c r="BJ1871" s="184" t="str">
        <f t="shared" si="326"/>
        <v/>
      </c>
    </row>
    <row r="1872" spans="3:62" ht="20.100000000000001" customHeight="1" x14ac:dyDescent="0.25">
      <c r="C1872" s="12"/>
      <c r="E1872" s="141"/>
      <c r="F1872" s="141"/>
      <c r="P1872" s="156"/>
      <c r="R1872" s="174"/>
      <c r="S1872" s="174"/>
      <c r="W1872" s="175"/>
      <c r="X1872" s="173"/>
      <c r="AC1872" s="156">
        <v>1143</v>
      </c>
      <c r="AD1872" s="150">
        <f t="shared" si="317"/>
        <v>0.57200000000000006</v>
      </c>
      <c r="AE1872" s="174">
        <f t="shared" si="318"/>
        <v>0.33873725429121798</v>
      </c>
      <c r="AF1872" s="174">
        <f t="shared" si="319"/>
        <v>0.71633901267345501</v>
      </c>
      <c r="AG1872" s="150" t="str">
        <f t="shared" si="324"/>
        <v/>
      </c>
      <c r="AH1872" s="150">
        <f t="shared" si="325"/>
        <v>0.33873725429121798</v>
      </c>
      <c r="AI1872" s="150" t="str">
        <f t="shared" si="320"/>
        <v/>
      </c>
      <c r="AJ1872" s="173">
        <f t="shared" si="321"/>
        <v>0</v>
      </c>
      <c r="AK1872" s="173" t="str">
        <f t="shared" si="322"/>
        <v/>
      </c>
      <c r="AL1872" s="173" t="str">
        <f t="shared" si="323"/>
        <v/>
      </c>
      <c r="AM1872" s="173"/>
      <c r="AN1872" s="173"/>
      <c r="AO1872" s="173"/>
      <c r="AP1872" s="173"/>
      <c r="AQ1872" s="173"/>
      <c r="AR1872" s="173"/>
      <c r="AS1872" s="173"/>
      <c r="AT1872" s="153"/>
      <c r="AU1872" s="154"/>
      <c r="AV1872" s="153"/>
      <c r="AW1872" s="177"/>
      <c r="AX1872" s="178"/>
      <c r="AY1872" s="179"/>
      <c r="AZ1872" s="179"/>
      <c r="BA1872" s="180"/>
      <c r="BB1872" s="180"/>
      <c r="BC1872" s="155"/>
      <c r="BE1872" s="156">
        <v>1120</v>
      </c>
      <c r="BF1872" s="181">
        <f t="shared" si="327"/>
        <v>7.1616000000001394</v>
      </c>
      <c r="BG1872" s="182">
        <f t="shared" si="328"/>
        <v>0.41225046307045898</v>
      </c>
      <c r="BH1872" s="183">
        <f t="shared" si="329"/>
        <v>6.5041775694207882E-4</v>
      </c>
      <c r="BI1872" s="184" t="str">
        <f t="shared" si="330"/>
        <v/>
      </c>
      <c r="BJ1872" s="184" t="str">
        <f t="shared" si="326"/>
        <v/>
      </c>
    </row>
    <row r="1873" spans="3:62" ht="20.100000000000001" customHeight="1" x14ac:dyDescent="0.25">
      <c r="C1873" s="12"/>
      <c r="E1873" s="141"/>
      <c r="F1873" s="141"/>
      <c r="P1873" s="156"/>
      <c r="R1873" s="174"/>
      <c r="S1873" s="174"/>
      <c r="W1873" s="175"/>
      <c r="X1873" s="173"/>
      <c r="AC1873" s="156">
        <v>1144</v>
      </c>
      <c r="AD1873" s="150">
        <f t="shared" si="317"/>
        <v>0.57600000000000051</v>
      </c>
      <c r="AE1873" s="174">
        <f t="shared" si="318"/>
        <v>0.33796040571879699</v>
      </c>
      <c r="AF1873" s="174">
        <f t="shared" si="319"/>
        <v>0.71769240920345467</v>
      </c>
      <c r="AG1873" s="150" t="str">
        <f t="shared" si="324"/>
        <v/>
      </c>
      <c r="AH1873" s="150">
        <f t="shared" si="325"/>
        <v>0.33796040571879699</v>
      </c>
      <c r="AI1873" s="150" t="str">
        <f t="shared" si="320"/>
        <v/>
      </c>
      <c r="AJ1873" s="173">
        <f t="shared" si="321"/>
        <v>0</v>
      </c>
      <c r="AK1873" s="173" t="str">
        <f t="shared" si="322"/>
        <v/>
      </c>
      <c r="AL1873" s="173" t="str">
        <f t="shared" si="323"/>
        <v/>
      </c>
      <c r="AM1873" s="173"/>
      <c r="AN1873" s="173"/>
      <c r="AO1873" s="173"/>
      <c r="AP1873" s="173"/>
      <c r="AQ1873" s="173"/>
      <c r="AR1873" s="173"/>
      <c r="AS1873" s="173"/>
      <c r="AT1873" s="153"/>
      <c r="AU1873" s="154"/>
      <c r="AV1873" s="153"/>
      <c r="AW1873" s="177"/>
      <c r="AX1873" s="178"/>
      <c r="AY1873" s="179"/>
      <c r="AZ1873" s="179"/>
      <c r="BA1873" s="180"/>
      <c r="BB1873" s="180"/>
      <c r="BC1873" s="155"/>
      <c r="BE1873" s="156">
        <v>1121</v>
      </c>
      <c r="BF1873" s="181">
        <f t="shared" si="327"/>
        <v>7.1680000000001396</v>
      </c>
      <c r="BG1873" s="182">
        <f t="shared" si="328"/>
        <v>0.4116000453135169</v>
      </c>
      <c r="BH1873" s="183">
        <f t="shared" si="329"/>
        <v>6.4978855030750626E-4</v>
      </c>
      <c r="BI1873" s="184" t="str">
        <f t="shared" si="330"/>
        <v/>
      </c>
      <c r="BJ1873" s="184" t="str">
        <f t="shared" si="326"/>
        <v/>
      </c>
    </row>
    <row r="1874" spans="3:62" ht="20.100000000000001" customHeight="1" x14ac:dyDescent="0.25">
      <c r="C1874" s="12"/>
      <c r="E1874" s="141"/>
      <c r="F1874" s="141"/>
      <c r="P1874" s="156"/>
      <c r="R1874" s="174"/>
      <c r="S1874" s="174"/>
      <c r="W1874" s="175"/>
      <c r="X1874" s="173"/>
      <c r="AC1874" s="156">
        <v>1145</v>
      </c>
      <c r="AD1874" s="150">
        <f t="shared" si="317"/>
        <v>0.58000000000000007</v>
      </c>
      <c r="AE1874" s="174">
        <f t="shared" si="318"/>
        <v>0.33717994382238053</v>
      </c>
      <c r="AF1874" s="174">
        <f t="shared" si="319"/>
        <v>0.7190426911014357</v>
      </c>
      <c r="AG1874" s="150" t="str">
        <f t="shared" si="324"/>
        <v/>
      </c>
      <c r="AH1874" s="150">
        <f t="shared" si="325"/>
        <v>0.33717994382238053</v>
      </c>
      <c r="AI1874" s="150" t="str">
        <f t="shared" si="320"/>
        <v/>
      </c>
      <c r="AJ1874" s="173">
        <f t="shared" si="321"/>
        <v>0</v>
      </c>
      <c r="AK1874" s="173" t="str">
        <f t="shared" si="322"/>
        <v/>
      </c>
      <c r="AL1874" s="173" t="str">
        <f t="shared" si="323"/>
        <v/>
      </c>
      <c r="AM1874" s="173"/>
      <c r="AN1874" s="173"/>
      <c r="AO1874" s="173"/>
      <c r="AP1874" s="173"/>
      <c r="AQ1874" s="173"/>
      <c r="AR1874" s="173"/>
      <c r="AS1874" s="173"/>
      <c r="AT1874" s="153"/>
      <c r="AU1874" s="154"/>
      <c r="AV1874" s="153"/>
      <c r="AW1874" s="177"/>
      <c r="AX1874" s="178"/>
      <c r="AY1874" s="179"/>
      <c r="AZ1874" s="179"/>
      <c r="BA1874" s="180"/>
      <c r="BB1874" s="180"/>
      <c r="BC1874" s="155"/>
      <c r="BE1874" s="156">
        <v>1122</v>
      </c>
      <c r="BF1874" s="181">
        <f t="shared" si="327"/>
        <v>7.1744000000001398</v>
      </c>
      <c r="BG1874" s="182">
        <f t="shared" si="328"/>
        <v>0.4109502567632094</v>
      </c>
      <c r="BH1874" s="183">
        <f t="shared" si="329"/>
        <v>6.4915865974951581E-4</v>
      </c>
      <c r="BI1874" s="184" t="str">
        <f t="shared" si="330"/>
        <v/>
      </c>
      <c r="BJ1874" s="184" t="str">
        <f t="shared" si="326"/>
        <v/>
      </c>
    </row>
    <row r="1875" spans="3:62" ht="20.100000000000001" customHeight="1" x14ac:dyDescent="0.25">
      <c r="C1875" s="12"/>
      <c r="E1875" s="141"/>
      <c r="F1875" s="141"/>
      <c r="P1875" s="156"/>
      <c r="R1875" s="174"/>
      <c r="S1875" s="174"/>
      <c r="W1875" s="175"/>
      <c r="X1875" s="173"/>
      <c r="AC1875" s="156">
        <v>1146</v>
      </c>
      <c r="AD1875" s="150">
        <f t="shared" si="317"/>
        <v>0.58400000000000052</v>
      </c>
      <c r="AE1875" s="174">
        <f t="shared" si="318"/>
        <v>0.3363959018920672</v>
      </c>
      <c r="AF1875" s="174">
        <f t="shared" si="319"/>
        <v>0.72038984398065098</v>
      </c>
      <c r="AG1875" s="150" t="str">
        <f t="shared" si="324"/>
        <v/>
      </c>
      <c r="AH1875" s="150">
        <f t="shared" si="325"/>
        <v>0.3363959018920672</v>
      </c>
      <c r="AI1875" s="150" t="str">
        <f t="shared" si="320"/>
        <v/>
      </c>
      <c r="AJ1875" s="173">
        <f t="shared" si="321"/>
        <v>0</v>
      </c>
      <c r="AK1875" s="173" t="str">
        <f t="shared" si="322"/>
        <v/>
      </c>
      <c r="AL1875" s="173" t="str">
        <f t="shared" si="323"/>
        <v/>
      </c>
      <c r="AM1875" s="173"/>
      <c r="AN1875" s="173"/>
      <c r="AO1875" s="173"/>
      <c r="AP1875" s="173"/>
      <c r="AQ1875" s="173"/>
      <c r="AR1875" s="173"/>
      <c r="AS1875" s="173"/>
      <c r="AT1875" s="153"/>
      <c r="AU1875" s="154"/>
      <c r="AV1875" s="153"/>
      <c r="AW1875" s="177"/>
      <c r="AX1875" s="178"/>
      <c r="AY1875" s="179"/>
      <c r="AZ1875" s="179"/>
      <c r="BA1875" s="180"/>
      <c r="BB1875" s="180"/>
      <c r="BC1875" s="155"/>
      <c r="BE1875" s="156">
        <v>1123</v>
      </c>
      <c r="BF1875" s="181">
        <f t="shared" si="327"/>
        <v>7.18080000000014</v>
      </c>
      <c r="BG1875" s="182">
        <f t="shared" si="328"/>
        <v>0.41030109810345988</v>
      </c>
      <c r="BH1875" s="183">
        <f t="shared" si="329"/>
        <v>6.485280907396751E-4</v>
      </c>
      <c r="BI1875" s="184" t="str">
        <f t="shared" si="330"/>
        <v/>
      </c>
      <c r="BJ1875" s="184" t="str">
        <f t="shared" si="326"/>
        <v/>
      </c>
    </row>
    <row r="1876" spans="3:62" ht="20.100000000000001" customHeight="1" x14ac:dyDescent="0.25">
      <c r="C1876" s="12"/>
      <c r="E1876" s="141"/>
      <c r="F1876" s="141"/>
      <c r="P1876" s="156"/>
      <c r="R1876" s="174"/>
      <c r="S1876" s="174"/>
      <c r="W1876" s="175"/>
      <c r="X1876" s="173"/>
      <c r="AC1876" s="156">
        <v>1147</v>
      </c>
      <c r="AD1876" s="150">
        <f t="shared" si="317"/>
        <v>0.58800000000000008</v>
      </c>
      <c r="AE1876" s="174">
        <f t="shared" si="318"/>
        <v>0.33560831331245394</v>
      </c>
      <c r="AF1876" s="174">
        <f t="shared" si="319"/>
        <v>0.72173385358770248</v>
      </c>
      <c r="AG1876" s="150" t="str">
        <f t="shared" si="324"/>
        <v/>
      </c>
      <c r="AH1876" s="150">
        <f t="shared" si="325"/>
        <v>0.33560831331245394</v>
      </c>
      <c r="AI1876" s="150" t="str">
        <f t="shared" si="320"/>
        <v/>
      </c>
      <c r="AJ1876" s="173">
        <f t="shared" si="321"/>
        <v>0</v>
      </c>
      <c r="AK1876" s="173" t="str">
        <f t="shared" si="322"/>
        <v/>
      </c>
      <c r="AL1876" s="173" t="str">
        <f t="shared" si="323"/>
        <v/>
      </c>
      <c r="AM1876" s="173"/>
      <c r="AN1876" s="173"/>
      <c r="AO1876" s="173"/>
      <c r="AP1876" s="173"/>
      <c r="AQ1876" s="173"/>
      <c r="AR1876" s="173"/>
      <c r="AS1876" s="173"/>
      <c r="AT1876" s="153"/>
      <c r="AU1876" s="154"/>
      <c r="AV1876" s="153"/>
      <c r="AW1876" s="177"/>
      <c r="AX1876" s="178"/>
      <c r="AY1876" s="179"/>
      <c r="AZ1876" s="179"/>
      <c r="BA1876" s="180"/>
      <c r="BB1876" s="180"/>
      <c r="BC1876" s="155"/>
      <c r="BE1876" s="156">
        <v>1124</v>
      </c>
      <c r="BF1876" s="181">
        <f t="shared" si="327"/>
        <v>7.1872000000001401</v>
      </c>
      <c r="BG1876" s="182">
        <f t="shared" si="328"/>
        <v>0.40965257001272021</v>
      </c>
      <c r="BH1876" s="183">
        <f t="shared" si="329"/>
        <v>6.4789684873661768E-4</v>
      </c>
      <c r="BI1876" s="184" t="str">
        <f t="shared" si="330"/>
        <v/>
      </c>
      <c r="BJ1876" s="184" t="str">
        <f t="shared" si="326"/>
        <v/>
      </c>
    </row>
    <row r="1877" spans="3:62" ht="20.100000000000001" customHeight="1" x14ac:dyDescent="0.25">
      <c r="C1877" s="12"/>
      <c r="E1877" s="141"/>
      <c r="F1877" s="141"/>
      <c r="P1877" s="156"/>
      <c r="R1877" s="174"/>
      <c r="S1877" s="174"/>
      <c r="W1877" s="175"/>
      <c r="X1877" s="173"/>
      <c r="AC1877" s="156">
        <v>1148</v>
      </c>
      <c r="AD1877" s="150">
        <f t="shared" si="317"/>
        <v>0.59200000000000053</v>
      </c>
      <c r="AE1877" s="174">
        <f t="shared" si="318"/>
        <v>0.33481721156028071</v>
      </c>
      <c r="AF1877" s="174">
        <f t="shared" si="319"/>
        <v>0.72307470580291655</v>
      </c>
      <c r="AG1877" s="150" t="str">
        <f t="shared" si="324"/>
        <v/>
      </c>
      <c r="AH1877" s="150">
        <f t="shared" si="325"/>
        <v>0.33481721156028071</v>
      </c>
      <c r="AI1877" s="150" t="str">
        <f t="shared" si="320"/>
        <v/>
      </c>
      <c r="AJ1877" s="173">
        <f t="shared" si="321"/>
        <v>0</v>
      </c>
      <c r="AK1877" s="173" t="str">
        <f t="shared" si="322"/>
        <v/>
      </c>
      <c r="AL1877" s="173" t="str">
        <f t="shared" si="323"/>
        <v/>
      </c>
      <c r="AM1877" s="173"/>
      <c r="AN1877" s="173"/>
      <c r="AO1877" s="173"/>
      <c r="AP1877" s="173"/>
      <c r="AQ1877" s="173"/>
      <c r="AR1877" s="173"/>
      <c r="AS1877" s="173"/>
      <c r="AT1877" s="153"/>
      <c r="AU1877" s="154"/>
      <c r="AV1877" s="153"/>
      <c r="AW1877" s="177"/>
      <c r="AX1877" s="178"/>
      <c r="AY1877" s="179"/>
      <c r="AZ1877" s="179"/>
      <c r="BA1877" s="180"/>
      <c r="BB1877" s="180"/>
      <c r="BC1877" s="155"/>
      <c r="BE1877" s="156">
        <v>1125</v>
      </c>
      <c r="BF1877" s="181">
        <f t="shared" si="327"/>
        <v>7.1936000000001403</v>
      </c>
      <c r="BG1877" s="182">
        <f t="shared" si="328"/>
        <v>0.40900467316398359</v>
      </c>
      <c r="BH1877" s="183">
        <f t="shared" si="329"/>
        <v>6.4726493918382255E-4</v>
      </c>
      <c r="BI1877" s="184" t="str">
        <f t="shared" si="330"/>
        <v/>
      </c>
      <c r="BJ1877" s="184" t="str">
        <f t="shared" si="326"/>
        <v/>
      </c>
    </row>
    <row r="1878" spans="3:62" ht="20.100000000000001" customHeight="1" x14ac:dyDescent="0.25">
      <c r="C1878" s="12"/>
      <c r="E1878" s="141"/>
      <c r="F1878" s="141"/>
      <c r="P1878" s="156"/>
      <c r="R1878" s="174"/>
      <c r="S1878" s="174"/>
      <c r="W1878" s="175"/>
      <c r="X1878" s="173"/>
      <c r="AC1878" s="156">
        <v>1149</v>
      </c>
      <c r="AD1878" s="150">
        <f t="shared" si="317"/>
        <v>0.59600000000000009</v>
      </c>
      <c r="AE1878" s="174">
        <f t="shared" si="318"/>
        <v>0.33402263020207623</v>
      </c>
      <c r="AF1878" s="174">
        <f t="shared" si="319"/>
        <v>0.72441238664070606</v>
      </c>
      <c r="AG1878" s="150" t="str">
        <f t="shared" si="324"/>
        <v/>
      </c>
      <c r="AH1878" s="150">
        <f t="shared" si="325"/>
        <v>0.33402263020207623</v>
      </c>
      <c r="AI1878" s="150" t="str">
        <f t="shared" si="320"/>
        <v/>
      </c>
      <c r="AJ1878" s="173">
        <f t="shared" si="321"/>
        <v>0</v>
      </c>
      <c r="AK1878" s="173" t="str">
        <f t="shared" si="322"/>
        <v/>
      </c>
      <c r="AL1878" s="173" t="str">
        <f t="shared" si="323"/>
        <v/>
      </c>
      <c r="AM1878" s="173"/>
      <c r="AN1878" s="173"/>
      <c r="AO1878" s="173"/>
      <c r="AP1878" s="173"/>
      <c r="AQ1878" s="173"/>
      <c r="AR1878" s="173"/>
      <c r="AS1878" s="173"/>
      <c r="AT1878" s="153"/>
      <c r="AU1878" s="154"/>
      <c r="AV1878" s="153"/>
      <c r="AW1878" s="177"/>
      <c r="AX1878" s="178"/>
      <c r="AY1878" s="179"/>
      <c r="AZ1878" s="179"/>
      <c r="BA1878" s="180"/>
      <c r="BB1878" s="180"/>
      <c r="BC1878" s="155"/>
      <c r="BE1878" s="156">
        <v>1126</v>
      </c>
      <c r="BF1878" s="181">
        <f t="shared" si="327"/>
        <v>7.2000000000001405</v>
      </c>
      <c r="BG1878" s="182">
        <f t="shared" si="328"/>
        <v>0.40835740822479977</v>
      </c>
      <c r="BH1878" s="183">
        <f t="shared" si="329"/>
        <v>6.466323675107799E-4</v>
      </c>
      <c r="BI1878" s="184" t="str">
        <f t="shared" si="330"/>
        <v/>
      </c>
      <c r="BJ1878" s="184" t="str">
        <f t="shared" si="326"/>
        <v/>
      </c>
    </row>
    <row r="1879" spans="3:62" ht="20.100000000000001" customHeight="1" x14ac:dyDescent="0.25">
      <c r="C1879" s="12"/>
      <c r="E1879" s="141"/>
      <c r="F1879" s="141"/>
      <c r="P1879" s="156"/>
      <c r="R1879" s="174"/>
      <c r="S1879" s="174"/>
      <c r="W1879" s="175"/>
      <c r="X1879" s="173"/>
      <c r="AC1879" s="156">
        <v>1150</v>
      </c>
      <c r="AD1879" s="150">
        <f t="shared" si="317"/>
        <v>0.60000000000000053</v>
      </c>
      <c r="AE1879" s="174">
        <f t="shared" si="318"/>
        <v>0.33322460289179956</v>
      </c>
      <c r="AF1879" s="174">
        <f t="shared" si="319"/>
        <v>0.72574688224992667</v>
      </c>
      <c r="AG1879" s="150" t="str">
        <f t="shared" si="324"/>
        <v/>
      </c>
      <c r="AH1879" s="150">
        <f t="shared" si="325"/>
        <v>0.33322460289179956</v>
      </c>
      <c r="AI1879" s="150" t="str">
        <f t="shared" si="320"/>
        <v/>
      </c>
      <c r="AJ1879" s="173">
        <f t="shared" si="321"/>
        <v>0</v>
      </c>
      <c r="AK1879" s="173" t="str">
        <f t="shared" si="322"/>
        <v/>
      </c>
      <c r="AL1879" s="173" t="str">
        <f t="shared" si="323"/>
        <v/>
      </c>
      <c r="AM1879" s="173"/>
      <c r="AN1879" s="173"/>
      <c r="AO1879" s="173"/>
      <c r="AP1879" s="173"/>
      <c r="AQ1879" s="173"/>
      <c r="AR1879" s="173"/>
      <c r="AS1879" s="173"/>
      <c r="AT1879" s="153"/>
      <c r="AU1879" s="154"/>
      <c r="AV1879" s="153"/>
      <c r="AW1879" s="177"/>
      <c r="AX1879" s="178"/>
      <c r="AY1879" s="179"/>
      <c r="AZ1879" s="179"/>
      <c r="BA1879" s="180"/>
      <c r="BB1879" s="180"/>
      <c r="BC1879" s="155"/>
      <c r="BE1879" s="156">
        <v>1127</v>
      </c>
      <c r="BF1879" s="181">
        <f t="shared" si="327"/>
        <v>7.2064000000001407</v>
      </c>
      <c r="BG1879" s="182">
        <f t="shared" si="328"/>
        <v>0.40771077585728899</v>
      </c>
      <c r="BH1879" s="183">
        <f t="shared" si="329"/>
        <v>6.4599913913410134E-4</v>
      </c>
      <c r="BI1879" s="184" t="str">
        <f t="shared" si="330"/>
        <v/>
      </c>
      <c r="BJ1879" s="184" t="str">
        <f t="shared" si="326"/>
        <v/>
      </c>
    </row>
    <row r="1880" spans="3:62" ht="20.100000000000001" customHeight="1" x14ac:dyDescent="0.25">
      <c r="C1880" s="12"/>
      <c r="E1880" s="141"/>
      <c r="F1880" s="141"/>
      <c r="P1880" s="156"/>
      <c r="R1880" s="174"/>
      <c r="S1880" s="174"/>
      <c r="W1880" s="175"/>
      <c r="X1880" s="173"/>
      <c r="AC1880" s="156">
        <v>1151</v>
      </c>
      <c r="AD1880" s="150">
        <f t="shared" si="317"/>
        <v>0.60400000000000009</v>
      </c>
      <c r="AE1880" s="174">
        <f t="shared" si="318"/>
        <v>0.3324231633684821</v>
      </c>
      <c r="AF1880" s="174">
        <f t="shared" si="319"/>
        <v>0.72707817891421944</v>
      </c>
      <c r="AG1880" s="150" t="str">
        <f t="shared" si="324"/>
        <v/>
      </c>
      <c r="AH1880" s="150">
        <f t="shared" si="325"/>
        <v>0.3324231633684821</v>
      </c>
      <c r="AI1880" s="150" t="str">
        <f t="shared" si="320"/>
        <v/>
      </c>
      <c r="AJ1880" s="173">
        <f t="shared" si="321"/>
        <v>0</v>
      </c>
      <c r="AK1880" s="173" t="str">
        <f t="shared" si="322"/>
        <v/>
      </c>
      <c r="AL1880" s="173" t="str">
        <f t="shared" si="323"/>
        <v/>
      </c>
      <c r="AM1880" s="173"/>
      <c r="AN1880" s="173"/>
      <c r="AO1880" s="173"/>
      <c r="AP1880" s="173"/>
      <c r="AQ1880" s="173"/>
      <c r="AR1880" s="173"/>
      <c r="AS1880" s="173"/>
      <c r="AT1880" s="153"/>
      <c r="AU1880" s="154"/>
      <c r="AV1880" s="153"/>
      <c r="AW1880" s="177"/>
      <c r="AX1880" s="178"/>
      <c r="AY1880" s="179"/>
      <c r="AZ1880" s="179"/>
      <c r="BA1880" s="180"/>
      <c r="BB1880" s="180"/>
      <c r="BC1880" s="155"/>
      <c r="BE1880" s="156">
        <v>1128</v>
      </c>
      <c r="BF1880" s="181">
        <f t="shared" si="327"/>
        <v>7.2128000000001409</v>
      </c>
      <c r="BG1880" s="182">
        <f t="shared" si="328"/>
        <v>0.40706477671815489</v>
      </c>
      <c r="BH1880" s="183">
        <f t="shared" si="329"/>
        <v>6.453652594541337E-4</v>
      </c>
      <c r="BI1880" s="184" t="str">
        <f t="shared" si="330"/>
        <v/>
      </c>
      <c r="BJ1880" s="184" t="str">
        <f t="shared" si="326"/>
        <v/>
      </c>
    </row>
    <row r="1881" spans="3:62" ht="20.100000000000001" customHeight="1" x14ac:dyDescent="0.25">
      <c r="C1881" s="12"/>
      <c r="E1881" s="141"/>
      <c r="F1881" s="141"/>
      <c r="P1881" s="156"/>
      <c r="R1881" s="174"/>
      <c r="S1881" s="174"/>
      <c r="W1881" s="175"/>
      <c r="X1881" s="173"/>
      <c r="AC1881" s="156">
        <v>1152</v>
      </c>
      <c r="AD1881" s="150">
        <f t="shared" ref="AD1881:AD1944" si="331">AD$723+(AC1881*AD$726)</f>
        <v>0.60800000000000054</v>
      </c>
      <c r="AE1881" s="174">
        <f t="shared" ref="AE1881:AE1944" si="332">_xlfn.NORM.DIST(AD1881,AD$720,AD$721,0)</f>
        <v>0.3316183454538667</v>
      </c>
      <c r="AF1881" s="174">
        <f t="shared" ref="AF1881:AF1944" si="333">_xlfn.NORM.DIST(AD1881,AD$720,AD$721,1)</f>
        <v>0.72840626305234923</v>
      </c>
      <c r="AG1881" s="150" t="str">
        <f t="shared" si="324"/>
        <v/>
      </c>
      <c r="AH1881" s="150">
        <f t="shared" si="325"/>
        <v>0.3316183454538667</v>
      </c>
      <c r="AI1881" s="150" t="str">
        <f t="shared" ref="AI1881:AI1944" si="334">IF(AE1881=MAX(AE$729:AE$2729),AE1881,"")</f>
        <v/>
      </c>
      <c r="AJ1881" s="173">
        <f t="shared" ref="AJ1881:AJ1944" si="335">_xlfn.NORM.DIST(AC1881,AH$721,AH$722,0)</f>
        <v>0</v>
      </c>
      <c r="AK1881" s="173" t="str">
        <f t="shared" ref="AK1881:AK1944" si="336">IF(AJ1881=MAX(AJ$729:AJ$2729),AE1881,"")</f>
        <v/>
      </c>
      <c r="AL1881" s="173" t="str">
        <f t="shared" ref="AL1881:AL1944" si="337">IF(AK1881=MIN(AK$729:AK$2729),AK1881,"")</f>
        <v/>
      </c>
      <c r="AM1881" s="173"/>
      <c r="AN1881" s="173"/>
      <c r="AO1881" s="173"/>
      <c r="AP1881" s="173"/>
      <c r="AQ1881" s="173"/>
      <c r="AR1881" s="173"/>
      <c r="AS1881" s="173"/>
      <c r="AT1881" s="153"/>
      <c r="AU1881" s="154"/>
      <c r="AV1881" s="153"/>
      <c r="AW1881" s="177"/>
      <c r="AX1881" s="178"/>
      <c r="AY1881" s="179"/>
      <c r="AZ1881" s="179"/>
      <c r="BA1881" s="180"/>
      <c r="BB1881" s="180"/>
      <c r="BC1881" s="155"/>
      <c r="BE1881" s="156">
        <v>1129</v>
      </c>
      <c r="BF1881" s="181">
        <f t="shared" si="327"/>
        <v>7.2192000000001411</v>
      </c>
      <c r="BG1881" s="182">
        <f t="shared" si="328"/>
        <v>0.40641941145870075</v>
      </c>
      <c r="BH1881" s="183">
        <f t="shared" si="329"/>
        <v>6.4473073385945545E-4</v>
      </c>
      <c r="BI1881" s="184" t="str">
        <f t="shared" si="330"/>
        <v/>
      </c>
      <c r="BJ1881" s="184" t="str">
        <f t="shared" si="326"/>
        <v/>
      </c>
    </row>
    <row r="1882" spans="3:62" ht="20.100000000000001" customHeight="1" x14ac:dyDescent="0.25">
      <c r="C1882" s="12"/>
      <c r="E1882" s="141"/>
      <c r="F1882" s="141"/>
      <c r="P1882" s="156"/>
      <c r="R1882" s="174"/>
      <c r="S1882" s="174"/>
      <c r="W1882" s="175"/>
      <c r="X1882" s="173"/>
      <c r="AC1882" s="156">
        <v>1153</v>
      </c>
      <c r="AD1882" s="150">
        <f t="shared" si="331"/>
        <v>0.6120000000000001</v>
      </c>
      <c r="AE1882" s="174">
        <f t="shared" si="332"/>
        <v>0.33081018305004833</v>
      </c>
      <c r="AF1882" s="174">
        <f t="shared" si="333"/>
        <v>0.7297311212185279</v>
      </c>
      <c r="AG1882" s="150" t="str">
        <f t="shared" ref="AG1882:AG1945" si="338">IF(OR(AF1882&lt;$AH$725,AF1882&gt;$AH$726),AE1882,"")</f>
        <v/>
      </c>
      <c r="AH1882" s="150">
        <f t="shared" ref="AH1882:AH1945" si="339">IF(AND(AF1882&gt;$AH$725,AF1882&lt;$AH$726),AE1882,"")</f>
        <v>0.33081018305004833</v>
      </c>
      <c r="AI1882" s="150" t="str">
        <f t="shared" si="334"/>
        <v/>
      </c>
      <c r="AJ1882" s="173">
        <f t="shared" si="335"/>
        <v>0</v>
      </c>
      <c r="AK1882" s="173" t="str">
        <f t="shared" si="336"/>
        <v/>
      </c>
      <c r="AL1882" s="173" t="str">
        <f t="shared" si="337"/>
        <v/>
      </c>
      <c r="AM1882" s="173"/>
      <c r="AN1882" s="173"/>
      <c r="AO1882" s="173"/>
      <c r="AP1882" s="173"/>
      <c r="AQ1882" s="173"/>
      <c r="AR1882" s="173"/>
      <c r="AS1882" s="173"/>
      <c r="AT1882" s="153"/>
      <c r="AU1882" s="154"/>
      <c r="AV1882" s="153"/>
      <c r="AW1882" s="177"/>
      <c r="AX1882" s="178"/>
      <c r="AY1882" s="179"/>
      <c r="AZ1882" s="179"/>
      <c r="BA1882" s="180"/>
      <c r="BB1882" s="180"/>
      <c r="BC1882" s="155"/>
      <c r="BE1882" s="156">
        <v>1130</v>
      </c>
      <c r="BF1882" s="181">
        <f t="shared" si="327"/>
        <v>7.2256000000001412</v>
      </c>
      <c r="BG1882" s="182">
        <f t="shared" si="328"/>
        <v>0.4057746807248413</v>
      </c>
      <c r="BH1882" s="183">
        <f t="shared" si="329"/>
        <v>6.4409556772310195E-4</v>
      </c>
      <c r="BI1882" s="184" t="str">
        <f t="shared" si="330"/>
        <v/>
      </c>
      <c r="BJ1882" s="184" t="str">
        <f t="shared" si="326"/>
        <v/>
      </c>
    </row>
    <row r="1883" spans="3:62" ht="20.100000000000001" customHeight="1" x14ac:dyDescent="0.25">
      <c r="C1883" s="12"/>
      <c r="E1883" s="141"/>
      <c r="F1883" s="141"/>
      <c r="P1883" s="156"/>
      <c r="R1883" s="174"/>
      <c r="S1883" s="174"/>
      <c r="W1883" s="175"/>
      <c r="X1883" s="173"/>
      <c r="AC1883" s="156">
        <v>1154</v>
      </c>
      <c r="AD1883" s="150">
        <f t="shared" si="331"/>
        <v>0.61599999999999966</v>
      </c>
      <c r="AE1883" s="174">
        <f t="shared" si="332"/>
        <v>0.32999871013711063</v>
      </c>
      <c r="AF1883" s="174">
        <f t="shared" si="333"/>
        <v>0.7310527401027338</v>
      </c>
      <c r="AG1883" s="150" t="str">
        <f t="shared" si="338"/>
        <v/>
      </c>
      <c r="AH1883" s="150">
        <f t="shared" si="339"/>
        <v>0.32999871013711063</v>
      </c>
      <c r="AI1883" s="150" t="str">
        <f t="shared" si="334"/>
        <v/>
      </c>
      <c r="AJ1883" s="173">
        <f t="shared" si="335"/>
        <v>0</v>
      </c>
      <c r="AK1883" s="173" t="str">
        <f t="shared" si="336"/>
        <v/>
      </c>
      <c r="AL1883" s="173" t="str">
        <f t="shared" si="337"/>
        <v/>
      </c>
      <c r="AM1883" s="173"/>
      <c r="AN1883" s="173"/>
      <c r="AO1883" s="173"/>
      <c r="AP1883" s="173"/>
      <c r="AQ1883" s="173"/>
      <c r="AR1883" s="173"/>
      <c r="AS1883" s="173"/>
      <c r="AT1883" s="153"/>
      <c r="AU1883" s="154"/>
      <c r="AV1883" s="153"/>
      <c r="AW1883" s="177"/>
      <c r="AX1883" s="178"/>
      <c r="AY1883" s="179"/>
      <c r="AZ1883" s="179"/>
      <c r="BA1883" s="180"/>
      <c r="BB1883" s="180"/>
      <c r="BC1883" s="155"/>
      <c r="BE1883" s="156">
        <v>1131</v>
      </c>
      <c r="BF1883" s="181">
        <f t="shared" si="327"/>
        <v>7.2320000000001414</v>
      </c>
      <c r="BG1883" s="182">
        <f t="shared" si="328"/>
        <v>0.40513058515711819</v>
      </c>
      <c r="BH1883" s="183">
        <f t="shared" si="329"/>
        <v>6.4345976640345359E-4</v>
      </c>
      <c r="BI1883" s="184" t="str">
        <f t="shared" si="330"/>
        <v/>
      </c>
      <c r="BJ1883" s="184" t="str">
        <f t="shared" si="326"/>
        <v/>
      </c>
    </row>
    <row r="1884" spans="3:62" ht="20.100000000000001" customHeight="1" x14ac:dyDescent="0.25">
      <c r="C1884" s="12"/>
      <c r="E1884" s="141"/>
      <c r="F1884" s="141"/>
      <c r="P1884" s="156"/>
      <c r="R1884" s="174"/>
      <c r="S1884" s="174"/>
      <c r="W1884" s="175"/>
      <c r="X1884" s="173"/>
      <c r="AC1884" s="156">
        <v>1155</v>
      </c>
      <c r="AD1884" s="150">
        <f t="shared" si="331"/>
        <v>0.62000000000000011</v>
      </c>
      <c r="AE1884" s="174">
        <f t="shared" si="332"/>
        <v>0.32918396077076478</v>
      </c>
      <c r="AF1884" s="174">
        <f t="shared" si="333"/>
        <v>0.732371106531017</v>
      </c>
      <c r="AG1884" s="150" t="str">
        <f t="shared" si="338"/>
        <v/>
      </c>
      <c r="AH1884" s="150">
        <f t="shared" si="339"/>
        <v>0.32918396077076478</v>
      </c>
      <c r="AI1884" s="150" t="str">
        <f t="shared" si="334"/>
        <v/>
      </c>
      <c r="AJ1884" s="173">
        <f t="shared" si="335"/>
        <v>0</v>
      </c>
      <c r="AK1884" s="173" t="str">
        <f t="shared" si="336"/>
        <v/>
      </c>
      <c r="AL1884" s="173" t="str">
        <f t="shared" si="337"/>
        <v/>
      </c>
      <c r="AM1884" s="173"/>
      <c r="AN1884" s="173"/>
      <c r="AO1884" s="173"/>
      <c r="AP1884" s="173"/>
      <c r="AQ1884" s="173"/>
      <c r="AR1884" s="173"/>
      <c r="AS1884" s="173"/>
      <c r="AT1884" s="153"/>
      <c r="AU1884" s="154"/>
      <c r="AV1884" s="153"/>
      <c r="AW1884" s="177"/>
      <c r="AX1884" s="178"/>
      <c r="AY1884" s="179"/>
      <c r="AZ1884" s="179"/>
      <c r="BA1884" s="180"/>
      <c r="BB1884" s="180"/>
      <c r="BC1884" s="155"/>
      <c r="BE1884" s="156">
        <v>1132</v>
      </c>
      <c r="BF1884" s="181">
        <f t="shared" si="327"/>
        <v>7.2384000000001416</v>
      </c>
      <c r="BG1884" s="182">
        <f t="shared" si="328"/>
        <v>0.40448712539071474</v>
      </c>
      <c r="BH1884" s="183">
        <f t="shared" si="329"/>
        <v>6.4282333524684487E-4</v>
      </c>
      <c r="BI1884" s="184" t="str">
        <f t="shared" si="330"/>
        <v/>
      </c>
      <c r="BJ1884" s="184" t="str">
        <f t="shared" si="326"/>
        <v/>
      </c>
    </row>
    <row r="1885" spans="3:62" ht="20.100000000000001" customHeight="1" x14ac:dyDescent="0.25">
      <c r="C1885" s="12"/>
      <c r="E1885" s="141"/>
      <c r="F1885" s="141"/>
      <c r="P1885" s="156"/>
      <c r="R1885" s="174"/>
      <c r="S1885" s="174"/>
      <c r="W1885" s="175"/>
      <c r="X1885" s="173"/>
      <c r="AC1885" s="156">
        <v>1156</v>
      </c>
      <c r="AD1885" s="150">
        <f t="shared" si="331"/>
        <v>0.62399999999999967</v>
      </c>
      <c r="AE1885" s="174">
        <f t="shared" si="332"/>
        <v>0.32836596907998766</v>
      </c>
      <c r="AF1885" s="174">
        <f t="shared" si="333"/>
        <v>0.73368620746579749</v>
      </c>
      <c r="AG1885" s="150" t="str">
        <f t="shared" si="338"/>
        <v/>
      </c>
      <c r="AH1885" s="150">
        <f t="shared" si="339"/>
        <v>0.32836596907998766</v>
      </c>
      <c r="AI1885" s="150" t="str">
        <f t="shared" si="334"/>
        <v/>
      </c>
      <c r="AJ1885" s="173">
        <f t="shared" si="335"/>
        <v>0</v>
      </c>
      <c r="AK1885" s="173" t="str">
        <f t="shared" si="336"/>
        <v/>
      </c>
      <c r="AL1885" s="173" t="str">
        <f t="shared" si="337"/>
        <v/>
      </c>
      <c r="AM1885" s="173"/>
      <c r="AN1885" s="173"/>
      <c r="AO1885" s="173"/>
      <c r="AP1885" s="173"/>
      <c r="AQ1885" s="173"/>
      <c r="AR1885" s="173"/>
      <c r="AS1885" s="173"/>
      <c r="AT1885" s="153"/>
      <c r="AU1885" s="154"/>
      <c r="AV1885" s="153"/>
      <c r="AW1885" s="177"/>
      <c r="AX1885" s="178"/>
      <c r="AY1885" s="179"/>
      <c r="AZ1885" s="179"/>
      <c r="BA1885" s="180"/>
      <c r="BB1885" s="180"/>
      <c r="BC1885" s="155"/>
      <c r="BE1885" s="156">
        <v>1133</v>
      </c>
      <c r="BF1885" s="181">
        <f t="shared" si="327"/>
        <v>7.2448000000001418</v>
      </c>
      <c r="BG1885" s="182">
        <f t="shared" si="328"/>
        <v>0.4038443020554679</v>
      </c>
      <c r="BH1885" s="183">
        <f t="shared" si="329"/>
        <v>6.4218627958406715E-4</v>
      </c>
      <c r="BI1885" s="184" t="str">
        <f t="shared" si="330"/>
        <v/>
      </c>
      <c r="BJ1885" s="184" t="str">
        <f t="shared" si="326"/>
        <v/>
      </c>
    </row>
    <row r="1886" spans="3:62" ht="20.100000000000001" customHeight="1" x14ac:dyDescent="0.25">
      <c r="C1886" s="12"/>
      <c r="E1886" s="141"/>
      <c r="F1886" s="141"/>
      <c r="P1886" s="156"/>
      <c r="R1886" s="174"/>
      <c r="S1886" s="174"/>
      <c r="W1886" s="175"/>
      <c r="X1886" s="173"/>
      <c r="AC1886" s="156">
        <v>1157</v>
      </c>
      <c r="AD1886" s="150">
        <f t="shared" si="331"/>
        <v>0.62800000000000011</v>
      </c>
      <c r="AE1886" s="174">
        <f t="shared" si="332"/>
        <v>0.32754476926465803</v>
      </c>
      <c r="AF1886" s="174">
        <f t="shared" si="333"/>
        <v>0.73499803000615449</v>
      </c>
      <c r="AG1886" s="150" t="str">
        <f t="shared" si="338"/>
        <v/>
      </c>
      <c r="AH1886" s="150">
        <f t="shared" si="339"/>
        <v>0.32754476926465803</v>
      </c>
      <c r="AI1886" s="150" t="str">
        <f t="shared" si="334"/>
        <v/>
      </c>
      <c r="AJ1886" s="173">
        <f t="shared" si="335"/>
        <v>0</v>
      </c>
      <c r="AK1886" s="173" t="str">
        <f t="shared" si="336"/>
        <v/>
      </c>
      <c r="AL1886" s="173" t="str">
        <f t="shared" si="337"/>
        <v/>
      </c>
      <c r="AM1886" s="173"/>
      <c r="AN1886" s="173"/>
      <c r="AO1886" s="173"/>
      <c r="AP1886" s="173"/>
      <c r="AQ1886" s="173"/>
      <c r="AR1886" s="173"/>
      <c r="AS1886" s="173"/>
      <c r="AT1886" s="153"/>
      <c r="AU1886" s="154"/>
      <c r="AV1886" s="153"/>
      <c r="AW1886" s="177"/>
      <c r="AX1886" s="178"/>
      <c r="AY1886" s="179"/>
      <c r="AZ1886" s="179"/>
      <c r="BA1886" s="180"/>
      <c r="BB1886" s="180"/>
      <c r="BC1886" s="155"/>
      <c r="BE1886" s="156">
        <v>1134</v>
      </c>
      <c r="BF1886" s="181">
        <f t="shared" si="327"/>
        <v>7.251200000000142</v>
      </c>
      <c r="BG1886" s="182">
        <f t="shared" si="328"/>
        <v>0.40320211577588383</v>
      </c>
      <c r="BH1886" s="183">
        <f t="shared" si="329"/>
        <v>6.4154860473103481E-4</v>
      </c>
      <c r="BI1886" s="184" t="str">
        <f t="shared" si="330"/>
        <v/>
      </c>
      <c r="BJ1886" s="184" t="str">
        <f t="shared" si="326"/>
        <v/>
      </c>
    </row>
    <row r="1887" spans="3:62" ht="20.100000000000001" customHeight="1" x14ac:dyDescent="0.25">
      <c r="C1887" s="12"/>
      <c r="E1887" s="141"/>
      <c r="F1887" s="141"/>
      <c r="P1887" s="156"/>
      <c r="R1887" s="174"/>
      <c r="S1887" s="174"/>
      <c r="W1887" s="175"/>
      <c r="X1887" s="173"/>
      <c r="AC1887" s="156">
        <v>1158</v>
      </c>
      <c r="AD1887" s="150">
        <f t="shared" si="331"/>
        <v>0.63199999999999967</v>
      </c>
      <c r="AE1887" s="174">
        <f t="shared" si="332"/>
        <v>0.32672039559319571</v>
      </c>
      <c r="AF1887" s="174">
        <f t="shared" si="333"/>
        <v>0.73630656138810369</v>
      </c>
      <c r="AG1887" s="150" t="str">
        <f t="shared" si="338"/>
        <v/>
      </c>
      <c r="AH1887" s="150">
        <f t="shared" si="339"/>
        <v>0.32672039559319571</v>
      </c>
      <c r="AI1887" s="150" t="str">
        <f t="shared" si="334"/>
        <v/>
      </c>
      <c r="AJ1887" s="173">
        <f t="shared" si="335"/>
        <v>0</v>
      </c>
      <c r="AK1887" s="173" t="str">
        <f t="shared" si="336"/>
        <v/>
      </c>
      <c r="AL1887" s="173" t="str">
        <f t="shared" si="337"/>
        <v/>
      </c>
      <c r="AM1887" s="173"/>
      <c r="AN1887" s="173"/>
      <c r="AO1887" s="173"/>
      <c r="AP1887" s="173"/>
      <c r="AQ1887" s="173"/>
      <c r="AR1887" s="173"/>
      <c r="AS1887" s="173"/>
      <c r="AT1887" s="153"/>
      <c r="AU1887" s="154"/>
      <c r="AV1887" s="153"/>
      <c r="AW1887" s="177"/>
      <c r="AX1887" s="178"/>
      <c r="AY1887" s="179"/>
      <c r="AZ1887" s="179"/>
      <c r="BA1887" s="180"/>
      <c r="BB1887" s="180"/>
      <c r="BC1887" s="155"/>
      <c r="BE1887" s="156">
        <v>1135</v>
      </c>
      <c r="BF1887" s="181">
        <f t="shared" si="327"/>
        <v>7.2576000000001422</v>
      </c>
      <c r="BG1887" s="182">
        <f t="shared" si="328"/>
        <v>0.40256056717115279</v>
      </c>
      <c r="BH1887" s="183">
        <f t="shared" si="329"/>
        <v>6.4091031599222692E-4</v>
      </c>
      <c r="BI1887" s="184" t="str">
        <f t="shared" si="330"/>
        <v/>
      </c>
      <c r="BJ1887" s="184" t="str">
        <f t="shared" si="326"/>
        <v/>
      </c>
    </row>
    <row r="1888" spans="3:62" ht="20.100000000000001" customHeight="1" x14ac:dyDescent="0.25">
      <c r="C1888" s="12"/>
      <c r="E1888" s="141"/>
      <c r="F1888" s="141"/>
      <c r="P1888" s="156"/>
      <c r="R1888" s="174"/>
      <c r="S1888" s="174"/>
      <c r="W1888" s="175"/>
      <c r="X1888" s="173"/>
      <c r="AC1888" s="156">
        <v>1159</v>
      </c>
      <c r="AD1888" s="150">
        <f t="shared" si="331"/>
        <v>0.63600000000000012</v>
      </c>
      <c r="AE1888" s="174">
        <f t="shared" si="332"/>
        <v>0.32589288240019854</v>
      </c>
      <c r="AF1888" s="174">
        <f t="shared" si="333"/>
        <v>0.73761178898486846</v>
      </c>
      <c r="AG1888" s="150" t="str">
        <f t="shared" si="338"/>
        <v/>
      </c>
      <c r="AH1888" s="150">
        <f t="shared" si="339"/>
        <v>0.32589288240019854</v>
      </c>
      <c r="AI1888" s="150" t="str">
        <f t="shared" si="334"/>
        <v/>
      </c>
      <c r="AJ1888" s="173">
        <f t="shared" si="335"/>
        <v>0</v>
      </c>
      <c r="AK1888" s="173" t="str">
        <f t="shared" si="336"/>
        <v/>
      </c>
      <c r="AL1888" s="173" t="str">
        <f t="shared" si="337"/>
        <v/>
      </c>
      <c r="AM1888" s="173"/>
      <c r="AN1888" s="173"/>
      <c r="AO1888" s="173"/>
      <c r="AP1888" s="173"/>
      <c r="AQ1888" s="173"/>
      <c r="AR1888" s="173"/>
      <c r="AS1888" s="173"/>
      <c r="AT1888" s="153"/>
      <c r="AU1888" s="154"/>
      <c r="AV1888" s="153"/>
      <c r="AW1888" s="177"/>
      <c r="AX1888" s="178"/>
      <c r="AY1888" s="179"/>
      <c r="AZ1888" s="179"/>
      <c r="BA1888" s="180"/>
      <c r="BB1888" s="180"/>
      <c r="BC1888" s="155"/>
      <c r="BE1888" s="156">
        <v>1136</v>
      </c>
      <c r="BF1888" s="181">
        <f t="shared" si="327"/>
        <v>7.2640000000001423</v>
      </c>
      <c r="BG1888" s="182">
        <f t="shared" si="328"/>
        <v>0.40191965685516057</v>
      </c>
      <c r="BH1888" s="183">
        <f t="shared" si="329"/>
        <v>6.402714186559133E-4</v>
      </c>
      <c r="BI1888" s="184" t="str">
        <f t="shared" si="330"/>
        <v/>
      </c>
      <c r="BJ1888" s="184" t="str">
        <f t="shared" si="326"/>
        <v/>
      </c>
    </row>
    <row r="1889" spans="3:62" ht="20.100000000000001" customHeight="1" x14ac:dyDescent="0.25">
      <c r="C1889" s="12"/>
      <c r="E1889" s="141"/>
      <c r="F1889" s="141"/>
      <c r="P1889" s="156"/>
      <c r="R1889" s="174"/>
      <c r="S1889" s="174"/>
      <c r="W1889" s="175"/>
      <c r="X1889" s="173"/>
      <c r="AC1889" s="156">
        <v>1160</v>
      </c>
      <c r="AD1889" s="150">
        <f t="shared" si="331"/>
        <v>0.63999999999999968</v>
      </c>
      <c r="AE1889" s="174">
        <f t="shared" si="332"/>
        <v>0.32506226408408218</v>
      </c>
      <c r="AF1889" s="174">
        <f t="shared" si="333"/>
        <v>0.73891370030713832</v>
      </c>
      <c r="AG1889" s="150" t="str">
        <f t="shared" si="338"/>
        <v/>
      </c>
      <c r="AH1889" s="150">
        <f t="shared" si="339"/>
        <v>0.32506226408408218</v>
      </c>
      <c r="AI1889" s="150" t="str">
        <f t="shared" si="334"/>
        <v/>
      </c>
      <c r="AJ1889" s="173">
        <f t="shared" si="335"/>
        <v>0</v>
      </c>
      <c r="AK1889" s="173" t="str">
        <f t="shared" si="336"/>
        <v/>
      </c>
      <c r="AL1889" s="173" t="str">
        <f t="shared" si="337"/>
        <v/>
      </c>
      <c r="AM1889" s="173"/>
      <c r="AN1889" s="173"/>
      <c r="AO1889" s="173"/>
      <c r="AP1889" s="173"/>
      <c r="AQ1889" s="173"/>
      <c r="AR1889" s="173"/>
      <c r="AS1889" s="173"/>
      <c r="AT1889" s="153"/>
      <c r="AU1889" s="154"/>
      <c r="AV1889" s="153"/>
      <c r="AW1889" s="177"/>
      <c r="AX1889" s="178"/>
      <c r="AY1889" s="179"/>
      <c r="AZ1889" s="179"/>
      <c r="BA1889" s="180"/>
      <c r="BB1889" s="180"/>
      <c r="BC1889" s="155"/>
      <c r="BE1889" s="156">
        <v>1137</v>
      </c>
      <c r="BF1889" s="181">
        <f t="shared" si="327"/>
        <v>7.2704000000001425</v>
      </c>
      <c r="BG1889" s="182">
        <f t="shared" si="328"/>
        <v>0.40127938543650465</v>
      </c>
      <c r="BH1889" s="183">
        <f t="shared" si="329"/>
        <v>6.3963191799576435E-4</v>
      </c>
      <c r="BI1889" s="184" t="str">
        <f t="shared" si="330"/>
        <v/>
      </c>
      <c r="BJ1889" s="184" t="str">
        <f t="shared" si="326"/>
        <v/>
      </c>
    </row>
    <row r="1890" spans="3:62" ht="20.100000000000001" customHeight="1" x14ac:dyDescent="0.25">
      <c r="C1890" s="12"/>
      <c r="E1890" s="141"/>
      <c r="F1890" s="141"/>
      <c r="P1890" s="156"/>
      <c r="R1890" s="174"/>
      <c r="S1890" s="174"/>
      <c r="W1890" s="175"/>
      <c r="X1890" s="173"/>
      <c r="AC1890" s="156">
        <v>1161</v>
      </c>
      <c r="AD1890" s="150">
        <f t="shared" si="331"/>
        <v>0.64400000000000013</v>
      </c>
      <c r="AE1890" s="174">
        <f t="shared" si="332"/>
        <v>0.32422857510471909</v>
      </c>
      <c r="AF1890" s="174">
        <f t="shared" si="333"/>
        <v>0.74021228300332087</v>
      </c>
      <c r="AG1890" s="150" t="str">
        <f t="shared" si="338"/>
        <v/>
      </c>
      <c r="AH1890" s="150">
        <f t="shared" si="339"/>
        <v>0.32422857510471909</v>
      </c>
      <c r="AI1890" s="150" t="str">
        <f t="shared" si="334"/>
        <v/>
      </c>
      <c r="AJ1890" s="173">
        <f t="shared" si="335"/>
        <v>0</v>
      </c>
      <c r="AK1890" s="173" t="str">
        <f t="shared" si="336"/>
        <v/>
      </c>
      <c r="AL1890" s="173" t="str">
        <f t="shared" si="337"/>
        <v/>
      </c>
      <c r="AM1890" s="173"/>
      <c r="AN1890" s="173"/>
      <c r="AO1890" s="173"/>
      <c r="AP1890" s="173"/>
      <c r="AQ1890" s="173"/>
      <c r="AR1890" s="173"/>
      <c r="AS1890" s="173"/>
      <c r="AT1890" s="153"/>
      <c r="AU1890" s="154"/>
      <c r="AV1890" s="153"/>
      <c r="AW1890" s="177"/>
      <c r="AX1890" s="178"/>
      <c r="AY1890" s="179"/>
      <c r="AZ1890" s="179"/>
      <c r="BA1890" s="180"/>
      <c r="BB1890" s="180"/>
      <c r="BC1890" s="155"/>
      <c r="BE1890" s="156">
        <v>1138</v>
      </c>
      <c r="BF1890" s="181">
        <f t="shared" si="327"/>
        <v>7.2768000000001427</v>
      </c>
      <c r="BG1890" s="182">
        <f t="shared" si="328"/>
        <v>0.40063975351850889</v>
      </c>
      <c r="BH1890" s="183">
        <f t="shared" si="329"/>
        <v>6.3899181927346005E-4</v>
      </c>
      <c r="BI1890" s="184" t="str">
        <f t="shared" si="330"/>
        <v/>
      </c>
      <c r="BJ1890" s="184" t="str">
        <f t="shared" si="326"/>
        <v/>
      </c>
    </row>
    <row r="1891" spans="3:62" ht="20.100000000000001" customHeight="1" x14ac:dyDescent="0.25">
      <c r="C1891" s="12"/>
      <c r="E1891" s="141"/>
      <c r="F1891" s="141"/>
      <c r="P1891" s="156"/>
      <c r="R1891" s="174"/>
      <c r="S1891" s="174"/>
      <c r="W1891" s="175"/>
      <c r="X1891" s="173"/>
      <c r="AC1891" s="156">
        <v>1162</v>
      </c>
      <c r="AD1891" s="150">
        <f t="shared" si="331"/>
        <v>0.64799999999999969</v>
      </c>
      <c r="AE1891" s="174">
        <f t="shared" si="332"/>
        <v>0.32339184998107995</v>
      </c>
      <c r="AF1891" s="174">
        <f t="shared" si="333"/>
        <v>0.74150752485978122</v>
      </c>
      <c r="AG1891" s="150" t="str">
        <f t="shared" si="338"/>
        <v/>
      </c>
      <c r="AH1891" s="150">
        <f t="shared" si="339"/>
        <v>0.32339184998107995</v>
      </c>
      <c r="AI1891" s="150" t="str">
        <f t="shared" si="334"/>
        <v/>
      </c>
      <c r="AJ1891" s="173">
        <f t="shared" si="335"/>
        <v>0</v>
      </c>
      <c r="AK1891" s="173" t="str">
        <f t="shared" si="336"/>
        <v/>
      </c>
      <c r="AL1891" s="173" t="str">
        <f t="shared" si="337"/>
        <v/>
      </c>
      <c r="AM1891" s="173"/>
      <c r="AN1891" s="173"/>
      <c r="AO1891" s="173"/>
      <c r="AP1891" s="173"/>
      <c r="AQ1891" s="173"/>
      <c r="AR1891" s="173"/>
      <c r="AS1891" s="173"/>
      <c r="AT1891" s="153"/>
      <c r="AU1891" s="154"/>
      <c r="AV1891" s="153"/>
      <c r="AW1891" s="177"/>
      <c r="AX1891" s="178"/>
      <c r="AY1891" s="179"/>
      <c r="AZ1891" s="179"/>
      <c r="BA1891" s="180"/>
      <c r="BB1891" s="180"/>
      <c r="BC1891" s="155"/>
      <c r="BE1891" s="156">
        <v>1139</v>
      </c>
      <c r="BF1891" s="181">
        <f t="shared" si="327"/>
        <v>7.2832000000001429</v>
      </c>
      <c r="BG1891" s="182">
        <f t="shared" si="328"/>
        <v>0.40000076169923543</v>
      </c>
      <c r="BH1891" s="183">
        <f t="shared" si="329"/>
        <v>6.3835112773552583E-4</v>
      </c>
      <c r="BI1891" s="184" t="str">
        <f t="shared" si="330"/>
        <v/>
      </c>
      <c r="BJ1891" s="184" t="str">
        <f t="shared" si="326"/>
        <v/>
      </c>
    </row>
    <row r="1892" spans="3:62" ht="20.100000000000001" customHeight="1" x14ac:dyDescent="0.25">
      <c r="C1892" s="12"/>
      <c r="E1892" s="141"/>
      <c r="F1892" s="141"/>
      <c r="P1892" s="156"/>
      <c r="R1892" s="174"/>
      <c r="S1892" s="174"/>
      <c r="W1892" s="175"/>
      <c r="X1892" s="173"/>
      <c r="AC1892" s="156">
        <v>1163</v>
      </c>
      <c r="AD1892" s="150">
        <f t="shared" si="331"/>
        <v>0.65200000000000014</v>
      </c>
      <c r="AE1892" s="174">
        <f t="shared" si="332"/>
        <v>0.32255212328887495</v>
      </c>
      <c r="AF1892" s="174">
        <f t="shared" si="333"/>
        <v>0.74279941380107561</v>
      </c>
      <c r="AG1892" s="150" t="str">
        <f t="shared" si="338"/>
        <v/>
      </c>
      <c r="AH1892" s="150">
        <f t="shared" si="339"/>
        <v>0.32255212328887495</v>
      </c>
      <c r="AI1892" s="150" t="str">
        <f t="shared" si="334"/>
        <v/>
      </c>
      <c r="AJ1892" s="173">
        <f t="shared" si="335"/>
        <v>0</v>
      </c>
      <c r="AK1892" s="173" t="str">
        <f t="shared" si="336"/>
        <v/>
      </c>
      <c r="AL1892" s="173" t="str">
        <f t="shared" si="337"/>
        <v/>
      </c>
      <c r="AM1892" s="173"/>
      <c r="AN1892" s="173"/>
      <c r="AO1892" s="173"/>
      <c r="AP1892" s="173"/>
      <c r="AQ1892" s="173"/>
      <c r="AR1892" s="173"/>
      <c r="AS1892" s="173"/>
      <c r="AT1892" s="153"/>
      <c r="AU1892" s="154"/>
      <c r="AV1892" s="153"/>
      <c r="AW1892" s="177"/>
      <c r="AX1892" s="178"/>
      <c r="AY1892" s="179"/>
      <c r="AZ1892" s="179"/>
      <c r="BA1892" s="180"/>
      <c r="BB1892" s="180"/>
      <c r="BC1892" s="155"/>
      <c r="BE1892" s="156">
        <v>1140</v>
      </c>
      <c r="BF1892" s="181">
        <f t="shared" si="327"/>
        <v>7.2896000000001431</v>
      </c>
      <c r="BG1892" s="182">
        <f t="shared" si="328"/>
        <v>0.3993624105714999</v>
      </c>
      <c r="BH1892" s="183">
        <f t="shared" si="329"/>
        <v>6.3770984861422075E-4</v>
      </c>
      <c r="BI1892" s="184" t="str">
        <f t="shared" si="330"/>
        <v/>
      </c>
      <c r="BJ1892" s="184" t="str">
        <f t="shared" si="326"/>
        <v/>
      </c>
    </row>
    <row r="1893" spans="3:62" ht="20.100000000000001" customHeight="1" x14ac:dyDescent="0.25">
      <c r="C1893" s="12"/>
      <c r="E1893" s="141"/>
      <c r="F1893" s="141"/>
      <c r="P1893" s="156"/>
      <c r="R1893" s="174"/>
      <c r="S1893" s="174"/>
      <c r="W1893" s="175"/>
      <c r="X1893" s="173"/>
      <c r="AC1893" s="156">
        <v>1164</v>
      </c>
      <c r="AD1893" s="150">
        <f t="shared" si="331"/>
        <v>0.65599999999999969</v>
      </c>
      <c r="AE1893" s="174">
        <f t="shared" si="332"/>
        <v>0.32170942965819826</v>
      </c>
      <c r="AF1893" s="174">
        <f t="shared" si="333"/>
        <v>0.74408793789017191</v>
      </c>
      <c r="AG1893" s="150" t="str">
        <f t="shared" si="338"/>
        <v/>
      </c>
      <c r="AH1893" s="150">
        <f t="shared" si="339"/>
        <v>0.32170942965819826</v>
      </c>
      <c r="AI1893" s="150" t="str">
        <f t="shared" si="334"/>
        <v/>
      </c>
      <c r="AJ1893" s="173">
        <f t="shared" si="335"/>
        <v>0</v>
      </c>
      <c r="AK1893" s="173" t="str">
        <f t="shared" si="336"/>
        <v/>
      </c>
      <c r="AL1893" s="173" t="str">
        <f t="shared" si="337"/>
        <v/>
      </c>
      <c r="AM1893" s="173"/>
      <c r="AN1893" s="173"/>
      <c r="AO1893" s="173"/>
      <c r="AP1893" s="173"/>
      <c r="AQ1893" s="173"/>
      <c r="AR1893" s="173"/>
      <c r="AS1893" s="173"/>
      <c r="AT1893" s="153"/>
      <c r="AU1893" s="154"/>
      <c r="AV1893" s="153"/>
      <c r="AW1893" s="177"/>
      <c r="AX1893" s="178"/>
      <c r="AY1893" s="179"/>
      <c r="AZ1893" s="179"/>
      <c r="BA1893" s="180"/>
      <c r="BB1893" s="180"/>
      <c r="BC1893" s="155"/>
      <c r="BE1893" s="156">
        <v>1141</v>
      </c>
      <c r="BF1893" s="181">
        <f t="shared" si="327"/>
        <v>7.2960000000001433</v>
      </c>
      <c r="BG1893" s="182">
        <f t="shared" si="328"/>
        <v>0.39872470072288568</v>
      </c>
      <c r="BH1893" s="183">
        <f t="shared" si="329"/>
        <v>6.3706798712809265E-4</v>
      </c>
      <c r="BI1893" s="184" t="str">
        <f t="shared" si="330"/>
        <v/>
      </c>
      <c r="BJ1893" s="184" t="str">
        <f t="shared" si="326"/>
        <v/>
      </c>
    </row>
    <row r="1894" spans="3:62" ht="20.100000000000001" customHeight="1" x14ac:dyDescent="0.25">
      <c r="C1894" s="12"/>
      <c r="E1894" s="141"/>
      <c r="F1894" s="141"/>
      <c r="P1894" s="156"/>
      <c r="R1894" s="174"/>
      <c r="S1894" s="174"/>
      <c r="W1894" s="175"/>
      <c r="X1894" s="173"/>
      <c r="AC1894" s="156">
        <v>1165</v>
      </c>
      <c r="AD1894" s="150">
        <f t="shared" si="331"/>
        <v>0.66000000000000014</v>
      </c>
      <c r="AE1894" s="174">
        <f t="shared" si="332"/>
        <v>0.32086380377117246</v>
      </c>
      <c r="AF1894" s="174">
        <f t="shared" si="333"/>
        <v>0.74537308532866398</v>
      </c>
      <c r="AG1894" s="150" t="str">
        <f t="shared" si="338"/>
        <v/>
      </c>
      <c r="AH1894" s="150">
        <f t="shared" si="339"/>
        <v>0.32086380377117246</v>
      </c>
      <c r="AI1894" s="150" t="str">
        <f t="shared" si="334"/>
        <v/>
      </c>
      <c r="AJ1894" s="173">
        <f t="shared" si="335"/>
        <v>0</v>
      </c>
      <c r="AK1894" s="173" t="str">
        <f t="shared" si="336"/>
        <v/>
      </c>
      <c r="AL1894" s="173" t="str">
        <f t="shared" si="337"/>
        <v/>
      </c>
      <c r="AM1894" s="173"/>
      <c r="AN1894" s="173"/>
      <c r="AO1894" s="173"/>
      <c r="AP1894" s="173"/>
      <c r="AQ1894" s="173"/>
      <c r="AR1894" s="173"/>
      <c r="AS1894" s="173"/>
      <c r="AT1894" s="153"/>
      <c r="AU1894" s="154"/>
      <c r="AV1894" s="153"/>
      <c r="AW1894" s="177"/>
      <c r="AX1894" s="178"/>
      <c r="AY1894" s="179"/>
      <c r="AZ1894" s="179"/>
      <c r="BA1894" s="180"/>
      <c r="BB1894" s="180"/>
      <c r="BC1894" s="155"/>
      <c r="BE1894" s="156">
        <v>1142</v>
      </c>
      <c r="BF1894" s="181">
        <f t="shared" si="327"/>
        <v>7.3024000000001434</v>
      </c>
      <c r="BG1894" s="182">
        <f t="shared" si="328"/>
        <v>0.39808763273575759</v>
      </c>
      <c r="BH1894" s="183">
        <f t="shared" si="329"/>
        <v>6.3642554848175603E-4</v>
      </c>
      <c r="BI1894" s="184" t="str">
        <f t="shared" si="330"/>
        <v/>
      </c>
      <c r="BJ1894" s="184" t="str">
        <f t="shared" si="326"/>
        <v/>
      </c>
    </row>
    <row r="1895" spans="3:62" ht="20.100000000000001" customHeight="1" x14ac:dyDescent="0.25">
      <c r="C1895" s="12"/>
      <c r="E1895" s="141"/>
      <c r="F1895" s="141"/>
      <c r="P1895" s="156"/>
      <c r="R1895" s="174"/>
      <c r="S1895" s="174"/>
      <c r="W1895" s="175"/>
      <c r="X1895" s="173"/>
      <c r="AC1895" s="156">
        <v>1166</v>
      </c>
      <c r="AD1895" s="150">
        <f t="shared" si="331"/>
        <v>0.6639999999999997</v>
      </c>
      <c r="AE1895" s="174">
        <f t="shared" si="332"/>
        <v>0.32001528035959709</v>
      </c>
      <c r="AF1895" s="174">
        <f t="shared" si="333"/>
        <v>0.74665484445697317</v>
      </c>
      <c r="AG1895" s="150" t="str">
        <f t="shared" si="338"/>
        <v/>
      </c>
      <c r="AH1895" s="150">
        <f t="shared" si="339"/>
        <v>0.32001528035959709</v>
      </c>
      <c r="AI1895" s="150" t="str">
        <f t="shared" si="334"/>
        <v/>
      </c>
      <c r="AJ1895" s="173">
        <f t="shared" si="335"/>
        <v>0</v>
      </c>
      <c r="AK1895" s="173" t="str">
        <f t="shared" si="336"/>
        <v/>
      </c>
      <c r="AL1895" s="173" t="str">
        <f t="shared" si="337"/>
        <v/>
      </c>
      <c r="AM1895" s="173"/>
      <c r="AN1895" s="173"/>
      <c r="AO1895" s="173"/>
      <c r="AP1895" s="173"/>
      <c r="AQ1895" s="173"/>
      <c r="AR1895" s="173"/>
      <c r="AS1895" s="173"/>
      <c r="AT1895" s="153"/>
      <c r="AU1895" s="154"/>
      <c r="AV1895" s="153"/>
      <c r="AW1895" s="177"/>
      <c r="AX1895" s="178"/>
      <c r="AY1895" s="179"/>
      <c r="AZ1895" s="179"/>
      <c r="BA1895" s="180"/>
      <c r="BB1895" s="180"/>
      <c r="BC1895" s="155"/>
      <c r="BE1895" s="156">
        <v>1143</v>
      </c>
      <c r="BF1895" s="181">
        <f t="shared" si="327"/>
        <v>7.3088000000001436</v>
      </c>
      <c r="BG1895" s="182">
        <f t="shared" si="328"/>
        <v>0.39745120718727583</v>
      </c>
      <c r="BH1895" s="183">
        <f t="shared" si="329"/>
        <v>6.3578253786428229E-4</v>
      </c>
      <c r="BI1895" s="184" t="str">
        <f t="shared" si="330"/>
        <v/>
      </c>
      <c r="BJ1895" s="184" t="str">
        <f t="shared" si="326"/>
        <v/>
      </c>
    </row>
    <row r="1896" spans="3:62" ht="20.100000000000001" customHeight="1" x14ac:dyDescent="0.25">
      <c r="C1896" s="12"/>
      <c r="E1896" s="141"/>
      <c r="F1896" s="141"/>
      <c r="P1896" s="156"/>
      <c r="R1896" s="174"/>
      <c r="S1896" s="174"/>
      <c r="W1896" s="175"/>
      <c r="X1896" s="173"/>
      <c r="AC1896" s="156">
        <v>1167</v>
      </c>
      <c r="AD1896" s="150">
        <f t="shared" si="331"/>
        <v>0.66800000000000015</v>
      </c>
      <c r="AE1896" s="174">
        <f t="shared" si="332"/>
        <v>0.31916389420259672</v>
      </c>
      <c r="AF1896" s="174">
        <f t="shared" si="333"/>
        <v>0.74793320375454475</v>
      </c>
      <c r="AG1896" s="150" t="str">
        <f t="shared" si="338"/>
        <v/>
      </c>
      <c r="AH1896" s="150">
        <f t="shared" si="339"/>
        <v>0.31916389420259672</v>
      </c>
      <c r="AI1896" s="150" t="str">
        <f t="shared" si="334"/>
        <v/>
      </c>
      <c r="AJ1896" s="173">
        <f t="shared" si="335"/>
        <v>0</v>
      </c>
      <c r="AK1896" s="173" t="str">
        <f t="shared" si="336"/>
        <v/>
      </c>
      <c r="AL1896" s="173" t="str">
        <f t="shared" si="337"/>
        <v/>
      </c>
      <c r="AM1896" s="173"/>
      <c r="AN1896" s="173"/>
      <c r="AO1896" s="173"/>
      <c r="AP1896" s="173"/>
      <c r="AQ1896" s="173"/>
      <c r="AR1896" s="173"/>
      <c r="AS1896" s="173"/>
      <c r="AT1896" s="153"/>
      <c r="AU1896" s="154"/>
      <c r="AV1896" s="153"/>
      <c r="AW1896" s="177"/>
      <c r="AX1896" s="178"/>
      <c r="AY1896" s="179"/>
      <c r="AZ1896" s="179"/>
      <c r="BA1896" s="180"/>
      <c r="BB1896" s="180"/>
      <c r="BC1896" s="155"/>
      <c r="BE1896" s="156">
        <v>1144</v>
      </c>
      <c r="BF1896" s="181">
        <f t="shared" si="327"/>
        <v>7.3152000000001438</v>
      </c>
      <c r="BG1896" s="182">
        <f t="shared" si="328"/>
        <v>0.39681542464941155</v>
      </c>
      <c r="BH1896" s="183">
        <f t="shared" si="329"/>
        <v>6.351389604541402E-4</v>
      </c>
      <c r="BI1896" s="184" t="str">
        <f t="shared" si="330"/>
        <v/>
      </c>
      <c r="BJ1896" s="184" t="str">
        <f t="shared" si="326"/>
        <v/>
      </c>
    </row>
    <row r="1897" spans="3:62" ht="20.100000000000001" customHeight="1" x14ac:dyDescent="0.25">
      <c r="C1897" s="12"/>
      <c r="E1897" s="141"/>
      <c r="F1897" s="141"/>
      <c r="P1897" s="156"/>
      <c r="R1897" s="174"/>
      <c r="S1897" s="174"/>
      <c r="W1897" s="175"/>
      <c r="X1897" s="173"/>
      <c r="AC1897" s="156">
        <v>1168</v>
      </c>
      <c r="AD1897" s="150">
        <f t="shared" si="331"/>
        <v>0.67199999999999971</v>
      </c>
      <c r="AE1897" s="174">
        <f t="shared" si="332"/>
        <v>0.3183096801242743</v>
      </c>
      <c r="AF1897" s="174">
        <f t="shared" si="333"/>
        <v>0.74920815184003031</v>
      </c>
      <c r="AG1897" s="150" t="str">
        <f t="shared" si="338"/>
        <v/>
      </c>
      <c r="AH1897" s="150">
        <f t="shared" si="339"/>
        <v>0.3183096801242743</v>
      </c>
      <c r="AI1897" s="150" t="str">
        <f t="shared" si="334"/>
        <v/>
      </c>
      <c r="AJ1897" s="173">
        <f t="shared" si="335"/>
        <v>0</v>
      </c>
      <c r="AK1897" s="173" t="str">
        <f t="shared" si="336"/>
        <v/>
      </c>
      <c r="AL1897" s="173" t="str">
        <f t="shared" si="337"/>
        <v/>
      </c>
      <c r="AM1897" s="173"/>
      <c r="AN1897" s="173"/>
      <c r="AO1897" s="173"/>
      <c r="AP1897" s="173"/>
      <c r="AQ1897" s="173"/>
      <c r="AR1897" s="173"/>
      <c r="AS1897" s="173"/>
      <c r="AT1897" s="153"/>
      <c r="AU1897" s="154"/>
      <c r="AV1897" s="153"/>
      <c r="AW1897" s="177"/>
      <c r="AX1897" s="178"/>
      <c r="AY1897" s="179"/>
      <c r="AZ1897" s="179"/>
      <c r="BA1897" s="180"/>
      <c r="BB1897" s="180"/>
      <c r="BC1897" s="155"/>
      <c r="BE1897" s="156">
        <v>1145</v>
      </c>
      <c r="BF1897" s="181">
        <f t="shared" si="327"/>
        <v>7.321600000000144</v>
      </c>
      <c r="BG1897" s="182">
        <f t="shared" si="328"/>
        <v>0.39618028568895741</v>
      </c>
      <c r="BH1897" s="183">
        <f t="shared" si="329"/>
        <v>6.3449482141197944E-4</v>
      </c>
      <c r="BI1897" s="184" t="str">
        <f t="shared" si="330"/>
        <v/>
      </c>
      <c r="BJ1897" s="184" t="str">
        <f t="shared" si="326"/>
        <v/>
      </c>
    </row>
    <row r="1898" spans="3:62" ht="20.100000000000001" customHeight="1" x14ac:dyDescent="0.25">
      <c r="C1898" s="12"/>
      <c r="E1898" s="141"/>
      <c r="F1898" s="141"/>
      <c r="P1898" s="156"/>
      <c r="R1898" s="174"/>
      <c r="S1898" s="174"/>
      <c r="W1898" s="175"/>
      <c r="X1898" s="173"/>
      <c r="AC1898" s="156">
        <v>1169</v>
      </c>
      <c r="AD1898" s="150">
        <f t="shared" si="331"/>
        <v>0.67600000000000016</v>
      </c>
      <c r="AE1898" s="174">
        <f t="shared" si="332"/>
        <v>0.31745267299136465</v>
      </c>
      <c r="AF1898" s="174">
        <f t="shared" si="333"/>
        <v>0.75047967747146438</v>
      </c>
      <c r="AG1898" s="150" t="str">
        <f t="shared" si="338"/>
        <v/>
      </c>
      <c r="AH1898" s="150">
        <f t="shared" si="339"/>
        <v>0.31745267299136465</v>
      </c>
      <c r="AI1898" s="150" t="str">
        <f t="shared" si="334"/>
        <v/>
      </c>
      <c r="AJ1898" s="173">
        <f t="shared" si="335"/>
        <v>0</v>
      </c>
      <c r="AK1898" s="173" t="str">
        <f t="shared" si="336"/>
        <v/>
      </c>
      <c r="AL1898" s="173" t="str">
        <f t="shared" si="337"/>
        <v/>
      </c>
      <c r="AM1898" s="173"/>
      <c r="AN1898" s="173"/>
      <c r="AO1898" s="173"/>
      <c r="AP1898" s="173"/>
      <c r="AQ1898" s="173"/>
      <c r="AR1898" s="173"/>
      <c r="AS1898" s="173"/>
      <c r="AT1898" s="153"/>
      <c r="AU1898" s="154"/>
      <c r="AV1898" s="153"/>
      <c r="AW1898" s="177"/>
      <c r="AX1898" s="178"/>
      <c r="AY1898" s="179"/>
      <c r="AZ1898" s="179"/>
      <c r="BA1898" s="180"/>
      <c r="BB1898" s="180"/>
      <c r="BC1898" s="155"/>
      <c r="BE1898" s="156">
        <v>1146</v>
      </c>
      <c r="BF1898" s="181">
        <f t="shared" si="327"/>
        <v>7.3280000000001442</v>
      </c>
      <c r="BG1898" s="182">
        <f t="shared" si="328"/>
        <v>0.39554579086754543</v>
      </c>
      <c r="BH1898" s="183">
        <f t="shared" si="329"/>
        <v>6.3385012588612621E-4</v>
      </c>
      <c r="BI1898" s="184" t="str">
        <f t="shared" si="330"/>
        <v/>
      </c>
      <c r="BJ1898" s="184" t="str">
        <f t="shared" si="326"/>
        <v/>
      </c>
    </row>
    <row r="1899" spans="3:62" ht="20.100000000000001" customHeight="1" x14ac:dyDescent="0.25">
      <c r="C1899" s="12"/>
      <c r="E1899" s="141"/>
      <c r="F1899" s="141"/>
      <c r="P1899" s="156"/>
      <c r="R1899" s="174"/>
      <c r="S1899" s="174"/>
      <c r="W1899" s="175"/>
      <c r="X1899" s="173"/>
      <c r="AC1899" s="156">
        <v>1170</v>
      </c>
      <c r="AD1899" s="150">
        <f t="shared" si="331"/>
        <v>0.67999999999999972</v>
      </c>
      <c r="AE1899" s="174">
        <f t="shared" si="332"/>
        <v>0.31659290771089288</v>
      </c>
      <c r="AF1899" s="174">
        <f t="shared" si="333"/>
        <v>0.75174776954642941</v>
      </c>
      <c r="AG1899" s="150" t="str">
        <f t="shared" si="338"/>
        <v/>
      </c>
      <c r="AH1899" s="150">
        <f t="shared" si="339"/>
        <v>0.31659290771089288</v>
      </c>
      <c r="AI1899" s="150" t="str">
        <f t="shared" si="334"/>
        <v/>
      </c>
      <c r="AJ1899" s="173">
        <f t="shared" si="335"/>
        <v>0</v>
      </c>
      <c r="AK1899" s="173" t="str">
        <f t="shared" si="336"/>
        <v/>
      </c>
      <c r="AL1899" s="173" t="str">
        <f t="shared" si="337"/>
        <v/>
      </c>
      <c r="AM1899" s="173"/>
      <c r="AN1899" s="173"/>
      <c r="AO1899" s="173"/>
      <c r="AP1899" s="173"/>
      <c r="AQ1899" s="173"/>
      <c r="AR1899" s="173"/>
      <c r="AS1899" s="173"/>
      <c r="AT1899" s="153"/>
      <c r="AU1899" s="154"/>
      <c r="AV1899" s="153"/>
      <c r="AW1899" s="177"/>
      <c r="AX1899" s="178"/>
      <c r="AY1899" s="179"/>
      <c r="AZ1899" s="179"/>
      <c r="BA1899" s="180"/>
      <c r="BB1899" s="180"/>
      <c r="BC1899" s="155"/>
      <c r="BE1899" s="156">
        <v>1147</v>
      </c>
      <c r="BF1899" s="181">
        <f t="shared" si="327"/>
        <v>7.3344000000001444</v>
      </c>
      <c r="BG1899" s="182">
        <f t="shared" si="328"/>
        <v>0.39491194074165931</v>
      </c>
      <c r="BH1899" s="183">
        <f t="shared" si="329"/>
        <v>6.3320487901108446E-4</v>
      </c>
      <c r="BI1899" s="184" t="str">
        <f t="shared" si="330"/>
        <v/>
      </c>
      <c r="BJ1899" s="184" t="str">
        <f t="shared" si="326"/>
        <v/>
      </c>
    </row>
    <row r="1900" spans="3:62" ht="20.100000000000001" customHeight="1" x14ac:dyDescent="0.25">
      <c r="C1900" s="12"/>
      <c r="E1900" s="141"/>
      <c r="F1900" s="141"/>
      <c r="P1900" s="156"/>
      <c r="R1900" s="174"/>
      <c r="S1900" s="174"/>
      <c r="W1900" s="175"/>
      <c r="X1900" s="173"/>
      <c r="AC1900" s="156">
        <v>1171</v>
      </c>
      <c r="AD1900" s="150">
        <f t="shared" si="331"/>
        <v>0.68400000000000016</v>
      </c>
      <c r="AE1900" s="174">
        <f t="shared" si="332"/>
        <v>0.31573041922783374</v>
      </c>
      <c r="AF1900" s="174">
        <f t="shared" si="333"/>
        <v>0.75301241710221323</v>
      </c>
      <c r="AG1900" s="150" t="str">
        <f t="shared" si="338"/>
        <v/>
      </c>
      <c r="AH1900" s="150">
        <f t="shared" si="339"/>
        <v>0.31573041922783374</v>
      </c>
      <c r="AI1900" s="150" t="str">
        <f t="shared" si="334"/>
        <v/>
      </c>
      <c r="AJ1900" s="173">
        <f t="shared" si="335"/>
        <v>0</v>
      </c>
      <c r="AK1900" s="173" t="str">
        <f t="shared" si="336"/>
        <v/>
      </c>
      <c r="AL1900" s="173" t="str">
        <f t="shared" si="337"/>
        <v/>
      </c>
      <c r="AM1900" s="173"/>
      <c r="AN1900" s="173"/>
      <c r="AO1900" s="173"/>
      <c r="AP1900" s="173"/>
      <c r="AQ1900" s="173"/>
      <c r="AR1900" s="173"/>
      <c r="AS1900" s="173"/>
      <c r="AT1900" s="153"/>
      <c r="AU1900" s="154"/>
      <c r="AV1900" s="153"/>
      <c r="AW1900" s="177"/>
      <c r="AX1900" s="178"/>
      <c r="AY1900" s="179"/>
      <c r="AZ1900" s="179"/>
      <c r="BA1900" s="180"/>
      <c r="BB1900" s="180"/>
      <c r="BC1900" s="155"/>
      <c r="BE1900" s="156">
        <v>1148</v>
      </c>
      <c r="BF1900" s="181">
        <f t="shared" si="327"/>
        <v>7.3408000000001445</v>
      </c>
      <c r="BG1900" s="182">
        <f t="shared" si="328"/>
        <v>0.39427873586264822</v>
      </c>
      <c r="BH1900" s="183">
        <f t="shared" si="329"/>
        <v>6.3255908590725829E-4</v>
      </c>
      <c r="BI1900" s="184" t="str">
        <f t="shared" si="330"/>
        <v/>
      </c>
      <c r="BJ1900" s="184" t="str">
        <f t="shared" si="326"/>
        <v/>
      </c>
    </row>
    <row r="1901" spans="3:62" ht="20.100000000000001" customHeight="1" x14ac:dyDescent="0.25">
      <c r="C1901" s="12"/>
      <c r="E1901" s="141"/>
      <c r="F1901" s="141"/>
      <c r="P1901" s="156"/>
      <c r="R1901" s="174"/>
      <c r="S1901" s="174"/>
      <c r="W1901" s="175"/>
      <c r="X1901" s="173"/>
      <c r="AC1901" s="156">
        <v>1172</v>
      </c>
      <c r="AD1901" s="150">
        <f t="shared" si="331"/>
        <v>0.68799999999999972</v>
      </c>
      <c r="AE1901" s="174">
        <f t="shared" si="332"/>
        <v>0.31486524252277687</v>
      </c>
      <c r="AF1901" s="174">
        <f t="shared" si="333"/>
        <v>0.75427360931595466</v>
      </c>
      <c r="AG1901" s="150" t="str">
        <f t="shared" si="338"/>
        <v/>
      </c>
      <c r="AH1901" s="150">
        <f t="shared" si="339"/>
        <v>0.31486524252277687</v>
      </c>
      <c r="AI1901" s="150" t="str">
        <f t="shared" si="334"/>
        <v/>
      </c>
      <c r="AJ1901" s="173">
        <f t="shared" si="335"/>
        <v>0</v>
      </c>
      <c r="AK1901" s="173" t="str">
        <f t="shared" si="336"/>
        <v/>
      </c>
      <c r="AL1901" s="173" t="str">
        <f t="shared" si="337"/>
        <v/>
      </c>
      <c r="AM1901" s="173"/>
      <c r="AN1901" s="173"/>
      <c r="AO1901" s="173"/>
      <c r="AP1901" s="173"/>
      <c r="AQ1901" s="173"/>
      <c r="AR1901" s="173"/>
      <c r="AS1901" s="173"/>
      <c r="AT1901" s="153"/>
      <c r="AU1901" s="154"/>
      <c r="AV1901" s="153"/>
      <c r="AW1901" s="177"/>
      <c r="AX1901" s="178"/>
      <c r="AY1901" s="179"/>
      <c r="AZ1901" s="179"/>
      <c r="BA1901" s="180"/>
      <c r="BB1901" s="180"/>
      <c r="BC1901" s="155"/>
      <c r="BE1901" s="156">
        <v>1149</v>
      </c>
      <c r="BF1901" s="181">
        <f t="shared" si="327"/>
        <v>7.3472000000001447</v>
      </c>
      <c r="BG1901" s="182">
        <f t="shared" si="328"/>
        <v>0.39364617677674096</v>
      </c>
      <c r="BH1901" s="183">
        <f t="shared" si="329"/>
        <v>6.3191275168011929E-4</v>
      </c>
      <c r="BI1901" s="184" t="str">
        <f t="shared" si="330"/>
        <v/>
      </c>
      <c r="BJ1901" s="184" t="str">
        <f t="shared" si="326"/>
        <v/>
      </c>
    </row>
    <row r="1902" spans="3:62" ht="20.100000000000001" customHeight="1" x14ac:dyDescent="0.25">
      <c r="C1902" s="12"/>
      <c r="E1902" s="141"/>
      <c r="F1902" s="141"/>
      <c r="P1902" s="156"/>
      <c r="R1902" s="174"/>
      <c r="S1902" s="174"/>
      <c r="W1902" s="175"/>
      <c r="X1902" s="173"/>
      <c r="AC1902" s="156">
        <v>1173</v>
      </c>
      <c r="AD1902" s="150">
        <f t="shared" si="331"/>
        <v>0.69200000000000017</v>
      </c>
      <c r="AE1902" s="174">
        <f t="shared" si="332"/>
        <v>0.31399741260959246</v>
      </c>
      <c r="AF1902" s="174">
        <f t="shared" si="333"/>
        <v>0.75553133550478324</v>
      </c>
      <c r="AG1902" s="150" t="str">
        <f t="shared" si="338"/>
        <v/>
      </c>
      <c r="AH1902" s="150">
        <f t="shared" si="339"/>
        <v>0.31399741260959246</v>
      </c>
      <c r="AI1902" s="150" t="str">
        <f t="shared" si="334"/>
        <v/>
      </c>
      <c r="AJ1902" s="173">
        <f t="shared" si="335"/>
        <v>0</v>
      </c>
      <c r="AK1902" s="173" t="str">
        <f t="shared" si="336"/>
        <v/>
      </c>
      <c r="AL1902" s="173" t="str">
        <f t="shared" si="337"/>
        <v/>
      </c>
      <c r="AM1902" s="173"/>
      <c r="AN1902" s="173"/>
      <c r="AO1902" s="173"/>
      <c r="AP1902" s="173"/>
      <c r="AQ1902" s="173"/>
      <c r="AR1902" s="173"/>
      <c r="AS1902" s="173"/>
      <c r="AT1902" s="153"/>
      <c r="AU1902" s="154"/>
      <c r="AV1902" s="153"/>
      <c r="AW1902" s="177"/>
      <c r="AX1902" s="178"/>
      <c r="AY1902" s="179"/>
      <c r="AZ1902" s="179"/>
      <c r="BA1902" s="180"/>
      <c r="BB1902" s="180"/>
      <c r="BC1902" s="155"/>
      <c r="BE1902" s="156">
        <v>1150</v>
      </c>
      <c r="BF1902" s="181">
        <f t="shared" si="327"/>
        <v>7.3536000000001449</v>
      </c>
      <c r="BG1902" s="182">
        <f t="shared" si="328"/>
        <v>0.39301426402506084</v>
      </c>
      <c r="BH1902" s="183">
        <f t="shared" si="329"/>
        <v>6.3126588142253803E-4</v>
      </c>
      <c r="BI1902" s="184" t="str">
        <f t="shared" si="330"/>
        <v/>
      </c>
      <c r="BJ1902" s="184" t="str">
        <f t="shared" si="326"/>
        <v/>
      </c>
    </row>
    <row r="1903" spans="3:62" ht="20.100000000000001" customHeight="1" x14ac:dyDescent="0.25">
      <c r="C1903" s="12"/>
      <c r="E1903" s="141"/>
      <c r="F1903" s="141"/>
      <c r="P1903" s="156"/>
      <c r="R1903" s="174"/>
      <c r="S1903" s="174"/>
      <c r="W1903" s="175"/>
      <c r="X1903" s="173"/>
      <c r="AC1903" s="156">
        <v>1174</v>
      </c>
      <c r="AD1903" s="150">
        <f t="shared" si="331"/>
        <v>0.69599999999999973</v>
      </c>
      <c r="AE1903" s="174">
        <f t="shared" si="332"/>
        <v>0.3131269645331039</v>
      </c>
      <c r="AF1903" s="174">
        <f t="shared" si="333"/>
        <v>0.75678558512594574</v>
      </c>
      <c r="AG1903" s="150" t="str">
        <f t="shared" si="338"/>
        <v/>
      </c>
      <c r="AH1903" s="150">
        <f t="shared" si="339"/>
        <v>0.3131269645331039</v>
      </c>
      <c r="AI1903" s="150" t="str">
        <f t="shared" si="334"/>
        <v/>
      </c>
      <c r="AJ1903" s="173">
        <f t="shared" si="335"/>
        <v>0</v>
      </c>
      <c r="AK1903" s="173" t="str">
        <f t="shared" si="336"/>
        <v/>
      </c>
      <c r="AL1903" s="173" t="str">
        <f t="shared" si="337"/>
        <v/>
      </c>
      <c r="AM1903" s="173"/>
      <c r="AN1903" s="173"/>
      <c r="AO1903" s="173"/>
      <c r="AP1903" s="173"/>
      <c r="AQ1903" s="173"/>
      <c r="AR1903" s="173"/>
      <c r="AS1903" s="173"/>
      <c r="AT1903" s="153"/>
      <c r="AU1903" s="154"/>
      <c r="AV1903" s="153"/>
      <c r="AW1903" s="177"/>
      <c r="AX1903" s="178"/>
      <c r="AY1903" s="179"/>
      <c r="AZ1903" s="179"/>
      <c r="BA1903" s="180"/>
      <c r="BB1903" s="180"/>
      <c r="BC1903" s="155"/>
      <c r="BE1903" s="156">
        <v>1151</v>
      </c>
      <c r="BF1903" s="181">
        <f t="shared" si="327"/>
        <v>7.3600000000001451</v>
      </c>
      <c r="BG1903" s="182">
        <f t="shared" si="328"/>
        <v>0.39238299814363831</v>
      </c>
      <c r="BH1903" s="183">
        <f t="shared" si="329"/>
        <v>6.3061848021211953E-4</v>
      </c>
      <c r="BI1903" s="184" t="str">
        <f t="shared" si="330"/>
        <v/>
      </c>
      <c r="BJ1903" s="184" t="str">
        <f t="shared" si="326"/>
        <v/>
      </c>
    </row>
    <row r="1904" spans="3:62" ht="20.100000000000001" customHeight="1" x14ac:dyDescent="0.25">
      <c r="C1904" s="12"/>
      <c r="E1904" s="141"/>
      <c r="F1904" s="141"/>
      <c r="P1904" s="156"/>
      <c r="R1904" s="174"/>
      <c r="S1904" s="174"/>
      <c r="W1904" s="175"/>
      <c r="X1904" s="173"/>
      <c r="AC1904" s="156">
        <v>1175</v>
      </c>
      <c r="AD1904" s="150">
        <f t="shared" si="331"/>
        <v>0.70000000000000018</v>
      </c>
      <c r="AE1904" s="174">
        <f t="shared" si="332"/>
        <v>0.31225393336676122</v>
      </c>
      <c r="AF1904" s="174">
        <f t="shared" si="333"/>
        <v>0.75803634777692697</v>
      </c>
      <c r="AG1904" s="150" t="str">
        <f t="shared" si="338"/>
        <v/>
      </c>
      <c r="AH1904" s="150">
        <f t="shared" si="339"/>
        <v>0.31225393336676122</v>
      </c>
      <c r="AI1904" s="150" t="str">
        <f t="shared" si="334"/>
        <v/>
      </c>
      <c r="AJ1904" s="173">
        <f t="shared" si="335"/>
        <v>0</v>
      </c>
      <c r="AK1904" s="173" t="str">
        <f t="shared" si="336"/>
        <v/>
      </c>
      <c r="AL1904" s="173" t="str">
        <f t="shared" si="337"/>
        <v/>
      </c>
      <c r="AM1904" s="173"/>
      <c r="AN1904" s="173"/>
      <c r="AO1904" s="173"/>
      <c r="AP1904" s="173"/>
      <c r="AQ1904" s="173"/>
      <c r="AR1904" s="173"/>
      <c r="AS1904" s="173"/>
      <c r="AT1904" s="153"/>
      <c r="AU1904" s="154"/>
      <c r="AV1904" s="153"/>
      <c r="AW1904" s="177"/>
      <c r="AX1904" s="178"/>
      <c r="AY1904" s="179"/>
      <c r="AZ1904" s="179"/>
      <c r="BA1904" s="180"/>
      <c r="BB1904" s="180"/>
      <c r="BC1904" s="155"/>
      <c r="BE1904" s="156">
        <v>1152</v>
      </c>
      <c r="BF1904" s="181">
        <f t="shared" si="327"/>
        <v>7.3664000000001453</v>
      </c>
      <c r="BG1904" s="182">
        <f t="shared" si="328"/>
        <v>0.39175237966342619</v>
      </c>
      <c r="BH1904" s="183">
        <f t="shared" si="329"/>
        <v>6.2997055311342365E-4</v>
      </c>
      <c r="BI1904" s="184" t="str">
        <f t="shared" si="330"/>
        <v/>
      </c>
      <c r="BJ1904" s="184" t="str">
        <f t="shared" si="326"/>
        <v/>
      </c>
    </row>
    <row r="1905" spans="3:62" ht="20.100000000000001" customHeight="1" x14ac:dyDescent="0.25">
      <c r="C1905" s="12"/>
      <c r="E1905" s="141"/>
      <c r="F1905" s="141"/>
      <c r="P1905" s="156"/>
      <c r="R1905" s="174"/>
      <c r="S1905" s="174"/>
      <c r="W1905" s="175"/>
      <c r="X1905" s="173"/>
      <c r="AC1905" s="156">
        <v>1176</v>
      </c>
      <c r="AD1905" s="150">
        <f t="shared" si="331"/>
        <v>0.70399999999999974</v>
      </c>
      <c r="AE1905" s="174">
        <f t="shared" si="332"/>
        <v>0.31137835421032156</v>
      </c>
      <c r="AF1905" s="174">
        <f t="shared" si="333"/>
        <v>0.75928361319555859</v>
      </c>
      <c r="AG1905" s="150" t="str">
        <f t="shared" si="338"/>
        <v/>
      </c>
      <c r="AH1905" s="150">
        <f t="shared" si="339"/>
        <v>0.31137835421032156</v>
      </c>
      <c r="AI1905" s="150" t="str">
        <f t="shared" si="334"/>
        <v/>
      </c>
      <c r="AJ1905" s="173">
        <f t="shared" si="335"/>
        <v>0</v>
      </c>
      <c r="AK1905" s="173" t="str">
        <f t="shared" si="336"/>
        <v/>
      </c>
      <c r="AL1905" s="173" t="str">
        <f t="shared" si="337"/>
        <v/>
      </c>
      <c r="AM1905" s="173"/>
      <c r="AN1905" s="173"/>
      <c r="AO1905" s="173"/>
      <c r="AP1905" s="173"/>
      <c r="AQ1905" s="173"/>
      <c r="AR1905" s="173"/>
      <c r="AS1905" s="173"/>
      <c r="AT1905" s="153"/>
      <c r="AU1905" s="154"/>
      <c r="AV1905" s="153"/>
      <c r="AW1905" s="177"/>
      <c r="AX1905" s="178"/>
      <c r="AY1905" s="179"/>
      <c r="AZ1905" s="179"/>
      <c r="BA1905" s="180"/>
      <c r="BB1905" s="180"/>
      <c r="BC1905" s="155"/>
      <c r="BE1905" s="156">
        <v>1153</v>
      </c>
      <c r="BF1905" s="181">
        <f t="shared" si="327"/>
        <v>7.3728000000001455</v>
      </c>
      <c r="BG1905" s="182">
        <f t="shared" si="328"/>
        <v>0.39112240911031276</v>
      </c>
      <c r="BH1905" s="183">
        <f t="shared" si="329"/>
        <v>6.2932210517541165E-4</v>
      </c>
      <c r="BI1905" s="184" t="str">
        <f t="shared" si="330"/>
        <v/>
      </c>
      <c r="BJ1905" s="184" t="str">
        <f t="shared" ref="BJ1905:BJ1968" si="340">IF($BG1905&lt;(1-$BC$765),$BH1905,"")</f>
        <v/>
      </c>
    </row>
    <row r="1906" spans="3:62" ht="20.100000000000001" customHeight="1" x14ac:dyDescent="0.25">
      <c r="C1906" s="12"/>
      <c r="E1906" s="141"/>
      <c r="F1906" s="141"/>
      <c r="P1906" s="156"/>
      <c r="R1906" s="174"/>
      <c r="S1906" s="174"/>
      <c r="W1906" s="175"/>
      <c r="X1906" s="173"/>
      <c r="AC1906" s="156">
        <v>1177</v>
      </c>
      <c r="AD1906" s="150">
        <f t="shared" si="331"/>
        <v>0.70800000000000018</v>
      </c>
      <c r="AE1906" s="174">
        <f t="shared" si="332"/>
        <v>0.31050026218753124</v>
      </c>
      <c r="AF1906" s="174">
        <f t="shared" si="333"/>
        <v>0.76052737126012016</v>
      </c>
      <c r="AG1906" s="150" t="str">
        <f t="shared" si="338"/>
        <v/>
      </c>
      <c r="AH1906" s="150">
        <f t="shared" si="339"/>
        <v>0.31050026218753124</v>
      </c>
      <c r="AI1906" s="150" t="str">
        <f t="shared" si="334"/>
        <v/>
      </c>
      <c r="AJ1906" s="173">
        <f t="shared" si="335"/>
        <v>0</v>
      </c>
      <c r="AK1906" s="173" t="str">
        <f t="shared" si="336"/>
        <v/>
      </c>
      <c r="AL1906" s="173" t="str">
        <f t="shared" si="337"/>
        <v/>
      </c>
      <c r="AM1906" s="173"/>
      <c r="AN1906" s="173"/>
      <c r="AO1906" s="173"/>
      <c r="AP1906" s="173"/>
      <c r="AQ1906" s="173"/>
      <c r="AR1906" s="173"/>
      <c r="AS1906" s="173"/>
      <c r="AT1906" s="153"/>
      <c r="AU1906" s="154"/>
      <c r="AV1906" s="153"/>
      <c r="AW1906" s="177"/>
      <c r="AX1906" s="178"/>
      <c r="AY1906" s="179"/>
      <c r="AZ1906" s="179"/>
      <c r="BA1906" s="180"/>
      <c r="BB1906" s="180"/>
      <c r="BC1906" s="155"/>
      <c r="BE1906" s="156">
        <v>1154</v>
      </c>
      <c r="BF1906" s="181">
        <f t="shared" ref="BF1906:BF1969" si="341">BF1905+$BI$750</f>
        <v>7.3792000000001456</v>
      </c>
      <c r="BG1906" s="182">
        <f t="shared" ref="BG1906:BG1969" si="342">_xlfn.CHISQ.DIST.RT(BF1906,7)</f>
        <v>0.39049308700513735</v>
      </c>
      <c r="BH1906" s="183">
        <f t="shared" ref="BH1906:BH1969" si="343">BG1906-BG1907</f>
        <v>6.2867314143622011E-4</v>
      </c>
      <c r="BI1906" s="184" t="str">
        <f t="shared" ref="BI1906:BI1969" si="344">IF(BG1906&lt;(1-$BC$757),BH1906,"")</f>
        <v/>
      </c>
      <c r="BJ1906" s="184" t="str">
        <f t="shared" si="340"/>
        <v/>
      </c>
    </row>
    <row r="1907" spans="3:62" ht="20.100000000000001" customHeight="1" x14ac:dyDescent="0.25">
      <c r="C1907" s="12"/>
      <c r="E1907" s="141"/>
      <c r="F1907" s="141"/>
      <c r="P1907" s="156"/>
      <c r="R1907" s="174"/>
      <c r="S1907" s="174"/>
      <c r="W1907" s="175"/>
      <c r="X1907" s="173"/>
      <c r="AC1907" s="156">
        <v>1178</v>
      </c>
      <c r="AD1907" s="150">
        <f t="shared" si="331"/>
        <v>0.71199999999999974</v>
      </c>
      <c r="AE1907" s="174">
        <f t="shared" si="332"/>
        <v>0.30961969244381499</v>
      </c>
      <c r="AF1907" s="174">
        <f t="shared" si="333"/>
        <v>0.7617676119894301</v>
      </c>
      <c r="AG1907" s="150" t="str">
        <f t="shared" si="338"/>
        <v/>
      </c>
      <c r="AH1907" s="150">
        <f t="shared" si="339"/>
        <v>0.30961969244381499</v>
      </c>
      <c r="AI1907" s="150" t="str">
        <f t="shared" si="334"/>
        <v/>
      </c>
      <c r="AJ1907" s="173">
        <f t="shared" si="335"/>
        <v>0</v>
      </c>
      <c r="AK1907" s="173" t="str">
        <f t="shared" si="336"/>
        <v/>
      </c>
      <c r="AL1907" s="173" t="str">
        <f t="shared" si="337"/>
        <v/>
      </c>
      <c r="AM1907" s="173"/>
      <c r="AN1907" s="173"/>
      <c r="AO1907" s="173"/>
      <c r="AP1907" s="173"/>
      <c r="AQ1907" s="173"/>
      <c r="AR1907" s="173"/>
      <c r="AS1907" s="173"/>
      <c r="AT1907" s="153"/>
      <c r="AU1907" s="154"/>
      <c r="AV1907" s="153"/>
      <c r="AW1907" s="177"/>
      <c r="AX1907" s="178"/>
      <c r="AY1907" s="179"/>
      <c r="AZ1907" s="179"/>
      <c r="BA1907" s="180"/>
      <c r="BB1907" s="180"/>
      <c r="BC1907" s="155"/>
      <c r="BE1907" s="156">
        <v>1155</v>
      </c>
      <c r="BF1907" s="181">
        <f t="shared" si="341"/>
        <v>7.3856000000001458</v>
      </c>
      <c r="BG1907" s="182">
        <f t="shared" si="342"/>
        <v>0.38986441386370113</v>
      </c>
      <c r="BH1907" s="183">
        <f t="shared" si="343"/>
        <v>6.2802366691594447E-4</v>
      </c>
      <c r="BI1907" s="184" t="str">
        <f t="shared" si="344"/>
        <v/>
      </c>
      <c r="BJ1907" s="184" t="str">
        <f t="shared" si="340"/>
        <v/>
      </c>
    </row>
    <row r="1908" spans="3:62" ht="20.100000000000001" customHeight="1" x14ac:dyDescent="0.25">
      <c r="C1908" s="12"/>
      <c r="E1908" s="141"/>
      <c r="F1908" s="141"/>
      <c r="P1908" s="156"/>
      <c r="R1908" s="174"/>
      <c r="S1908" s="174"/>
      <c r="W1908" s="175"/>
      <c r="X1908" s="173"/>
      <c r="AC1908" s="156">
        <v>1179</v>
      </c>
      <c r="AD1908" s="150">
        <f t="shared" si="331"/>
        <v>0.71600000000000019</v>
      </c>
      <c r="AE1908" s="174">
        <f t="shared" si="332"/>
        <v>0.30873668014396766</v>
      </c>
      <c r="AF1908" s="174">
        <f t="shared" si="333"/>
        <v>0.76300432554292841</v>
      </c>
      <c r="AG1908" s="150" t="str">
        <f t="shared" si="338"/>
        <v/>
      </c>
      <c r="AH1908" s="150">
        <f t="shared" si="339"/>
        <v>0.30873668014396766</v>
      </c>
      <c r="AI1908" s="150" t="str">
        <f t="shared" si="334"/>
        <v/>
      </c>
      <c r="AJ1908" s="173">
        <f t="shared" si="335"/>
        <v>0</v>
      </c>
      <c r="AK1908" s="173" t="str">
        <f t="shared" si="336"/>
        <v/>
      </c>
      <c r="AL1908" s="173" t="str">
        <f t="shared" si="337"/>
        <v/>
      </c>
      <c r="AM1908" s="173"/>
      <c r="AN1908" s="173"/>
      <c r="AO1908" s="173"/>
      <c r="AP1908" s="173"/>
      <c r="AQ1908" s="173"/>
      <c r="AR1908" s="173"/>
      <c r="AS1908" s="173"/>
      <c r="AT1908" s="153"/>
      <c r="AU1908" s="154"/>
      <c r="AV1908" s="153"/>
      <c r="AW1908" s="177"/>
      <c r="AX1908" s="178"/>
      <c r="AY1908" s="179"/>
      <c r="AZ1908" s="179"/>
      <c r="BA1908" s="180"/>
      <c r="BB1908" s="180"/>
      <c r="BC1908" s="155"/>
      <c r="BE1908" s="156">
        <v>1156</v>
      </c>
      <c r="BF1908" s="181">
        <f t="shared" si="341"/>
        <v>7.392000000000146</v>
      </c>
      <c r="BG1908" s="182">
        <f t="shared" si="342"/>
        <v>0.38923639019678519</v>
      </c>
      <c r="BH1908" s="183">
        <f t="shared" si="343"/>
        <v>6.2737368662441062E-4</v>
      </c>
      <c r="BI1908" s="184" t="str">
        <f t="shared" si="344"/>
        <v/>
      </c>
      <c r="BJ1908" s="184" t="str">
        <f t="shared" si="340"/>
        <v/>
      </c>
    </row>
    <row r="1909" spans="3:62" ht="20.100000000000001" customHeight="1" x14ac:dyDescent="0.25">
      <c r="C1909" s="12"/>
      <c r="E1909" s="141"/>
      <c r="F1909" s="141"/>
      <c r="P1909" s="156"/>
      <c r="R1909" s="174"/>
      <c r="S1909" s="174"/>
      <c r="W1909" s="175"/>
      <c r="X1909" s="173"/>
      <c r="AC1909" s="156">
        <v>1180</v>
      </c>
      <c r="AD1909" s="150">
        <f t="shared" si="331"/>
        <v>0.71999999999999975</v>
      </c>
      <c r="AE1909" s="174">
        <f t="shared" si="332"/>
        <v>0.30785126046985301</v>
      </c>
      <c r="AF1909" s="174">
        <f t="shared" si="333"/>
        <v>0.76423750222074882</v>
      </c>
      <c r="AG1909" s="150" t="str">
        <f t="shared" si="338"/>
        <v/>
      </c>
      <c r="AH1909" s="150">
        <f t="shared" si="339"/>
        <v>0.30785126046985301</v>
      </c>
      <c r="AI1909" s="150" t="str">
        <f t="shared" si="334"/>
        <v/>
      </c>
      <c r="AJ1909" s="173">
        <f t="shared" si="335"/>
        <v>0</v>
      </c>
      <c r="AK1909" s="173" t="str">
        <f t="shared" si="336"/>
        <v/>
      </c>
      <c r="AL1909" s="173" t="str">
        <f t="shared" si="337"/>
        <v/>
      </c>
      <c r="AM1909" s="173"/>
      <c r="AN1909" s="173"/>
      <c r="AO1909" s="173"/>
      <c r="AP1909" s="173"/>
      <c r="AQ1909" s="173"/>
      <c r="AR1909" s="173"/>
      <c r="AS1909" s="173"/>
      <c r="AT1909" s="153"/>
      <c r="AU1909" s="154"/>
      <c r="AV1909" s="153"/>
      <c r="AW1909" s="177"/>
      <c r="AX1909" s="178"/>
      <c r="AY1909" s="179"/>
      <c r="AZ1909" s="179"/>
      <c r="BA1909" s="180"/>
      <c r="BB1909" s="180"/>
      <c r="BC1909" s="155"/>
      <c r="BE1909" s="156">
        <v>1157</v>
      </c>
      <c r="BF1909" s="181">
        <f t="shared" si="341"/>
        <v>7.3984000000001462</v>
      </c>
      <c r="BG1909" s="182">
        <f t="shared" si="342"/>
        <v>0.38860901651016078</v>
      </c>
      <c r="BH1909" s="183">
        <f t="shared" si="343"/>
        <v>6.2672320555479111E-4</v>
      </c>
      <c r="BI1909" s="184" t="str">
        <f t="shared" si="344"/>
        <v/>
      </c>
      <c r="BJ1909" s="184" t="str">
        <f t="shared" si="340"/>
        <v/>
      </c>
    </row>
    <row r="1910" spans="3:62" ht="20.100000000000001" customHeight="1" x14ac:dyDescent="0.25">
      <c r="C1910" s="12"/>
      <c r="E1910" s="141"/>
      <c r="F1910" s="141"/>
      <c r="P1910" s="156"/>
      <c r="R1910" s="174"/>
      <c r="S1910" s="174"/>
      <c r="W1910" s="175"/>
      <c r="X1910" s="173"/>
      <c r="AC1910" s="156">
        <v>1181</v>
      </c>
      <c r="AD1910" s="150">
        <f t="shared" si="331"/>
        <v>0.7240000000000002</v>
      </c>
      <c r="AE1910" s="174">
        <f t="shared" si="332"/>
        <v>0.30696346861810542</v>
      </c>
      <c r="AF1910" s="174">
        <f t="shared" si="333"/>
        <v>0.76546713246378328</v>
      </c>
      <c r="AG1910" s="150" t="str">
        <f t="shared" si="338"/>
        <v/>
      </c>
      <c r="AH1910" s="150">
        <f t="shared" si="339"/>
        <v>0.30696346861810542</v>
      </c>
      <c r="AI1910" s="150" t="str">
        <f t="shared" si="334"/>
        <v/>
      </c>
      <c r="AJ1910" s="173">
        <f t="shared" si="335"/>
        <v>0</v>
      </c>
      <c r="AK1910" s="173" t="str">
        <f t="shared" si="336"/>
        <v/>
      </c>
      <c r="AL1910" s="173" t="str">
        <f t="shared" si="337"/>
        <v/>
      </c>
      <c r="AM1910" s="173"/>
      <c r="AN1910" s="173"/>
      <c r="AO1910" s="173"/>
      <c r="AP1910" s="173"/>
      <c r="AQ1910" s="173"/>
      <c r="AR1910" s="173"/>
      <c r="AS1910" s="173"/>
      <c r="AT1910" s="153"/>
      <c r="AU1910" s="154"/>
      <c r="AV1910" s="153"/>
      <c r="AW1910" s="177"/>
      <c r="AX1910" s="178"/>
      <c r="AY1910" s="179"/>
      <c r="AZ1910" s="179"/>
      <c r="BA1910" s="180"/>
      <c r="BB1910" s="180"/>
      <c r="BC1910" s="155"/>
      <c r="BE1910" s="156">
        <v>1158</v>
      </c>
      <c r="BF1910" s="181">
        <f t="shared" si="341"/>
        <v>7.4048000000001464</v>
      </c>
      <c r="BG1910" s="182">
        <f t="shared" si="342"/>
        <v>0.38798229330460599</v>
      </c>
      <c r="BH1910" s="183">
        <f t="shared" si="343"/>
        <v>6.2607222868804602E-4</v>
      </c>
      <c r="BI1910" s="184" t="str">
        <f t="shared" si="344"/>
        <v/>
      </c>
      <c r="BJ1910" s="184" t="str">
        <f t="shared" si="340"/>
        <v/>
      </c>
    </row>
    <row r="1911" spans="3:62" ht="20.100000000000001" customHeight="1" x14ac:dyDescent="0.25">
      <c r="C1911" s="12"/>
      <c r="E1911" s="141"/>
      <c r="F1911" s="141"/>
      <c r="P1911" s="156"/>
      <c r="R1911" s="174"/>
      <c r="S1911" s="174"/>
      <c r="W1911" s="175"/>
      <c r="X1911" s="173"/>
      <c r="AC1911" s="156">
        <v>1182</v>
      </c>
      <c r="AD1911" s="150">
        <f t="shared" si="331"/>
        <v>0.72799999999999976</v>
      </c>
      <c r="AE1911" s="174">
        <f t="shared" si="332"/>
        <v>0.30607333979783952</v>
      </c>
      <c r="AF1911" s="174">
        <f t="shared" si="333"/>
        <v>0.7666932068537351</v>
      </c>
      <c r="AG1911" s="150" t="str">
        <f t="shared" si="338"/>
        <v/>
      </c>
      <c r="AH1911" s="150">
        <f t="shared" si="339"/>
        <v>0.30607333979783952</v>
      </c>
      <c r="AI1911" s="150" t="str">
        <f t="shared" si="334"/>
        <v/>
      </c>
      <c r="AJ1911" s="173">
        <f t="shared" si="335"/>
        <v>0</v>
      </c>
      <c r="AK1911" s="173" t="str">
        <f t="shared" si="336"/>
        <v/>
      </c>
      <c r="AL1911" s="173" t="str">
        <f t="shared" si="337"/>
        <v/>
      </c>
      <c r="AM1911" s="173"/>
      <c r="AN1911" s="173"/>
      <c r="AO1911" s="173"/>
      <c r="AP1911" s="173"/>
      <c r="AQ1911" s="173"/>
      <c r="AR1911" s="173"/>
      <c r="AS1911" s="173"/>
      <c r="AT1911" s="153"/>
      <c r="AU1911" s="154"/>
      <c r="AV1911" s="153"/>
      <c r="AW1911" s="177"/>
      <c r="AX1911" s="178"/>
      <c r="AY1911" s="179"/>
      <c r="AZ1911" s="179"/>
      <c r="BA1911" s="180"/>
      <c r="BB1911" s="180"/>
      <c r="BC1911" s="155"/>
      <c r="BE1911" s="156">
        <v>1159</v>
      </c>
      <c r="BF1911" s="181">
        <f t="shared" si="341"/>
        <v>7.4112000000001466</v>
      </c>
      <c r="BG1911" s="182">
        <f t="shared" si="342"/>
        <v>0.38735622107591794</v>
      </c>
      <c r="BH1911" s="183">
        <f t="shared" si="343"/>
        <v>6.2542076098942578E-4</v>
      </c>
      <c r="BI1911" s="184" t="str">
        <f t="shared" si="344"/>
        <v/>
      </c>
      <c r="BJ1911" s="184" t="str">
        <f t="shared" si="340"/>
        <v/>
      </c>
    </row>
    <row r="1912" spans="3:62" ht="20.100000000000001" customHeight="1" x14ac:dyDescent="0.25">
      <c r="C1912" s="12"/>
      <c r="E1912" s="141"/>
      <c r="F1912" s="141"/>
      <c r="P1912" s="156"/>
      <c r="R1912" s="174"/>
      <c r="S1912" s="174"/>
      <c r="W1912" s="175"/>
      <c r="X1912" s="173"/>
      <c r="AC1912" s="156">
        <v>1183</v>
      </c>
      <c r="AD1912" s="150">
        <f t="shared" si="331"/>
        <v>0.73200000000000021</v>
      </c>
      <c r="AE1912" s="174">
        <f t="shared" si="332"/>
        <v>0.30518090922836272</v>
      </c>
      <c r="AF1912" s="174">
        <f t="shared" si="333"/>
        <v>0.76791571611316667</v>
      </c>
      <c r="AG1912" s="150" t="str">
        <f t="shared" si="338"/>
        <v/>
      </c>
      <c r="AH1912" s="150">
        <f t="shared" si="339"/>
        <v>0.30518090922836272</v>
      </c>
      <c r="AI1912" s="150" t="str">
        <f t="shared" si="334"/>
        <v/>
      </c>
      <c r="AJ1912" s="173">
        <f t="shared" si="335"/>
        <v>0</v>
      </c>
      <c r="AK1912" s="173" t="str">
        <f t="shared" si="336"/>
        <v/>
      </c>
      <c r="AL1912" s="173" t="str">
        <f t="shared" si="337"/>
        <v/>
      </c>
      <c r="AM1912" s="173"/>
      <c r="AN1912" s="173"/>
      <c r="AO1912" s="173"/>
      <c r="AP1912" s="173"/>
      <c r="AQ1912" s="173"/>
      <c r="AR1912" s="173"/>
      <c r="AS1912" s="173"/>
      <c r="AT1912" s="153"/>
      <c r="AU1912" s="154"/>
      <c r="AV1912" s="153"/>
      <c r="AW1912" s="177"/>
      <c r="AX1912" s="178"/>
      <c r="AY1912" s="179"/>
      <c r="AZ1912" s="179"/>
      <c r="BA1912" s="180"/>
      <c r="BB1912" s="180"/>
      <c r="BC1912" s="155"/>
      <c r="BE1912" s="156">
        <v>1160</v>
      </c>
      <c r="BF1912" s="181">
        <f t="shared" si="341"/>
        <v>7.4176000000001467</v>
      </c>
      <c r="BG1912" s="182">
        <f t="shared" si="342"/>
        <v>0.38673080031492851</v>
      </c>
      <c r="BH1912" s="183">
        <f t="shared" si="343"/>
        <v>6.2476880741291207E-4</v>
      </c>
      <c r="BI1912" s="184" t="str">
        <f t="shared" si="344"/>
        <v/>
      </c>
      <c r="BJ1912" s="184" t="str">
        <f t="shared" si="340"/>
        <v/>
      </c>
    </row>
    <row r="1913" spans="3:62" ht="20.100000000000001" customHeight="1" x14ac:dyDescent="0.25">
      <c r="C1913" s="12"/>
      <c r="E1913" s="141"/>
      <c r="F1913" s="141"/>
      <c r="P1913" s="156"/>
      <c r="R1913" s="174"/>
      <c r="S1913" s="174"/>
      <c r="W1913" s="175"/>
      <c r="X1913" s="173"/>
      <c r="AC1913" s="156">
        <v>1184</v>
      </c>
      <c r="AD1913" s="150">
        <f t="shared" si="331"/>
        <v>0.73599999999999977</v>
      </c>
      <c r="AE1913" s="174">
        <f t="shared" si="332"/>
        <v>0.30428621213689644</v>
      </c>
      <c r="AF1913" s="174">
        <f t="shared" si="333"/>
        <v>0.76913465110553236</v>
      </c>
      <c r="AG1913" s="150" t="str">
        <f t="shared" si="338"/>
        <v/>
      </c>
      <c r="AH1913" s="150">
        <f t="shared" si="339"/>
        <v>0.30428621213689644</v>
      </c>
      <c r="AI1913" s="150" t="str">
        <f t="shared" si="334"/>
        <v/>
      </c>
      <c r="AJ1913" s="173">
        <f t="shared" si="335"/>
        <v>0</v>
      </c>
      <c r="AK1913" s="173" t="str">
        <f t="shared" si="336"/>
        <v/>
      </c>
      <c r="AL1913" s="173" t="str">
        <f t="shared" si="337"/>
        <v/>
      </c>
      <c r="AM1913" s="173"/>
      <c r="AN1913" s="173"/>
      <c r="AO1913" s="173"/>
      <c r="AP1913" s="173"/>
      <c r="AQ1913" s="173"/>
      <c r="AR1913" s="173"/>
      <c r="AS1913" s="173"/>
      <c r="AT1913" s="153"/>
      <c r="AU1913" s="154"/>
      <c r="AV1913" s="153"/>
      <c r="AW1913" s="177"/>
      <c r="AX1913" s="178"/>
      <c r="AY1913" s="179"/>
      <c r="AZ1913" s="179"/>
      <c r="BA1913" s="180"/>
      <c r="BB1913" s="180"/>
      <c r="BC1913" s="155"/>
      <c r="BE1913" s="156">
        <v>1161</v>
      </c>
      <c r="BF1913" s="181">
        <f t="shared" si="341"/>
        <v>7.4240000000001469</v>
      </c>
      <c r="BG1913" s="182">
        <f t="shared" si="342"/>
        <v>0.3861060315075156</v>
      </c>
      <c r="BH1913" s="183">
        <f t="shared" si="343"/>
        <v>6.2411637289588873E-4</v>
      </c>
      <c r="BI1913" s="184" t="str">
        <f t="shared" si="344"/>
        <v/>
      </c>
      <c r="BJ1913" s="184" t="str">
        <f t="shared" si="340"/>
        <v/>
      </c>
    </row>
    <row r="1914" spans="3:62" ht="20.100000000000001" customHeight="1" x14ac:dyDescent="0.25">
      <c r="C1914" s="12"/>
      <c r="E1914" s="141"/>
      <c r="F1914" s="141"/>
      <c r="P1914" s="156"/>
      <c r="R1914" s="174"/>
      <c r="S1914" s="174"/>
      <c r="W1914" s="175"/>
      <c r="X1914" s="173"/>
      <c r="AC1914" s="156">
        <v>1185</v>
      </c>
      <c r="AD1914" s="150">
        <f t="shared" si="331"/>
        <v>0.74000000000000021</v>
      </c>
      <c r="AE1914" s="174">
        <f t="shared" si="332"/>
        <v>0.30338928375630009</v>
      </c>
      <c r="AF1914" s="174">
        <f t="shared" si="333"/>
        <v>0.77035000283520949</v>
      </c>
      <c r="AG1914" s="150" t="str">
        <f t="shared" si="338"/>
        <v/>
      </c>
      <c r="AH1914" s="150">
        <f t="shared" si="339"/>
        <v>0.30338928375630009</v>
      </c>
      <c r="AI1914" s="150" t="str">
        <f t="shared" si="334"/>
        <v/>
      </c>
      <c r="AJ1914" s="173">
        <f t="shared" si="335"/>
        <v>0</v>
      </c>
      <c r="AK1914" s="173" t="str">
        <f t="shared" si="336"/>
        <v/>
      </c>
      <c r="AL1914" s="173" t="str">
        <f t="shared" si="337"/>
        <v/>
      </c>
      <c r="AM1914" s="173"/>
      <c r="AN1914" s="173"/>
      <c r="AO1914" s="173"/>
      <c r="AP1914" s="173"/>
      <c r="AQ1914" s="173"/>
      <c r="AR1914" s="173"/>
      <c r="AS1914" s="173"/>
      <c r="AT1914" s="153"/>
      <c r="AU1914" s="154"/>
      <c r="AV1914" s="153"/>
      <c r="AW1914" s="177"/>
      <c r="AX1914" s="178"/>
      <c r="AY1914" s="179"/>
      <c r="AZ1914" s="179"/>
      <c r="BA1914" s="180"/>
      <c r="BB1914" s="180"/>
      <c r="BC1914" s="155"/>
      <c r="BE1914" s="156">
        <v>1162</v>
      </c>
      <c r="BF1914" s="181">
        <f t="shared" si="341"/>
        <v>7.4304000000001471</v>
      </c>
      <c r="BG1914" s="182">
        <f t="shared" si="342"/>
        <v>0.38548191513461971</v>
      </c>
      <c r="BH1914" s="183">
        <f t="shared" si="343"/>
        <v>6.2346346236280548E-4</v>
      </c>
      <c r="BI1914" s="184" t="str">
        <f t="shared" si="344"/>
        <v/>
      </c>
      <c r="BJ1914" s="184" t="str">
        <f t="shared" si="340"/>
        <v/>
      </c>
    </row>
    <row r="1915" spans="3:62" ht="20.100000000000001" customHeight="1" x14ac:dyDescent="0.25">
      <c r="C1915" s="12"/>
      <c r="E1915" s="141"/>
      <c r="F1915" s="141"/>
      <c r="P1915" s="156"/>
      <c r="R1915" s="174"/>
      <c r="S1915" s="174"/>
      <c r="W1915" s="175"/>
      <c r="X1915" s="173"/>
      <c r="AC1915" s="156">
        <v>1186</v>
      </c>
      <c r="AD1915" s="150">
        <f t="shared" si="331"/>
        <v>0.74399999999999977</v>
      </c>
      <c r="AE1915" s="174">
        <f t="shared" si="332"/>
        <v>0.30249015932280471</v>
      </c>
      <c r="AF1915" s="174">
        <f t="shared" si="333"/>
        <v>0.7715617624475124</v>
      </c>
      <c r="AG1915" s="150" t="str">
        <f t="shared" si="338"/>
        <v/>
      </c>
      <c r="AH1915" s="150">
        <f t="shared" si="339"/>
        <v>0.30249015932280471</v>
      </c>
      <c r="AI1915" s="150" t="str">
        <f t="shared" si="334"/>
        <v/>
      </c>
      <c r="AJ1915" s="173">
        <f t="shared" si="335"/>
        <v>0</v>
      </c>
      <c r="AK1915" s="173" t="str">
        <f t="shared" si="336"/>
        <v/>
      </c>
      <c r="AL1915" s="173" t="str">
        <f t="shared" si="337"/>
        <v/>
      </c>
      <c r="AM1915" s="173"/>
      <c r="AN1915" s="173"/>
      <c r="AO1915" s="173"/>
      <c r="AP1915" s="173"/>
      <c r="AQ1915" s="173"/>
      <c r="AR1915" s="173"/>
      <c r="AS1915" s="173"/>
      <c r="AT1915" s="153"/>
      <c r="AU1915" s="154"/>
      <c r="AV1915" s="153"/>
      <c r="AW1915" s="177"/>
      <c r="AX1915" s="178"/>
      <c r="AY1915" s="179"/>
      <c r="AZ1915" s="179"/>
      <c r="BA1915" s="180"/>
      <c r="BB1915" s="180"/>
      <c r="BC1915" s="155"/>
      <c r="BE1915" s="156">
        <v>1163</v>
      </c>
      <c r="BF1915" s="181">
        <f t="shared" si="341"/>
        <v>7.4368000000001473</v>
      </c>
      <c r="BG1915" s="182">
        <f t="shared" si="342"/>
        <v>0.38485845167225691</v>
      </c>
      <c r="BH1915" s="183">
        <f t="shared" si="343"/>
        <v>6.2281008072462285E-4</v>
      </c>
      <c r="BI1915" s="184" t="str">
        <f t="shared" si="344"/>
        <v/>
      </c>
      <c r="BJ1915" s="184" t="str">
        <f t="shared" si="340"/>
        <v/>
      </c>
    </row>
    <row r="1916" spans="3:62" ht="20.100000000000001" customHeight="1" x14ac:dyDescent="0.25">
      <c r="C1916" s="12"/>
      <c r="E1916" s="141"/>
      <c r="F1916" s="141"/>
      <c r="P1916" s="156"/>
      <c r="R1916" s="174"/>
      <c r="S1916" s="174"/>
      <c r="W1916" s="175"/>
      <c r="X1916" s="173"/>
      <c r="AC1916" s="156">
        <v>1187</v>
      </c>
      <c r="AD1916" s="150">
        <f t="shared" si="331"/>
        <v>0.74800000000000022</v>
      </c>
      <c r="AE1916" s="174">
        <f t="shared" si="332"/>
        <v>0.30158887407374979</v>
      </c>
      <c r="AF1916" s="174">
        <f t="shared" si="333"/>
        <v>0.77276992122870458</v>
      </c>
      <c r="AG1916" s="150" t="str">
        <f t="shared" si="338"/>
        <v/>
      </c>
      <c r="AH1916" s="150">
        <f t="shared" si="339"/>
        <v>0.30158887407374979</v>
      </c>
      <c r="AI1916" s="150" t="str">
        <f t="shared" si="334"/>
        <v/>
      </c>
      <c r="AJ1916" s="173">
        <f t="shared" si="335"/>
        <v>0</v>
      </c>
      <c r="AK1916" s="173" t="str">
        <f t="shared" si="336"/>
        <v/>
      </c>
      <c r="AL1916" s="173" t="str">
        <f t="shared" si="337"/>
        <v/>
      </c>
      <c r="AM1916" s="173"/>
      <c r="AN1916" s="173"/>
      <c r="AO1916" s="173"/>
      <c r="AP1916" s="173"/>
      <c r="AQ1916" s="173"/>
      <c r="AR1916" s="173"/>
      <c r="AS1916" s="173"/>
      <c r="AT1916" s="153"/>
      <c r="AU1916" s="154"/>
      <c r="AV1916" s="153"/>
      <c r="AW1916" s="177"/>
      <c r="AX1916" s="178"/>
      <c r="AY1916" s="179"/>
      <c r="AZ1916" s="179"/>
      <c r="BA1916" s="180"/>
      <c r="BB1916" s="180"/>
      <c r="BC1916" s="155"/>
      <c r="BE1916" s="156">
        <v>1164</v>
      </c>
      <c r="BF1916" s="181">
        <f t="shared" si="341"/>
        <v>7.4432000000001475</v>
      </c>
      <c r="BG1916" s="182">
        <f t="shared" si="342"/>
        <v>0.38423564159153228</v>
      </c>
      <c r="BH1916" s="183">
        <f t="shared" si="343"/>
        <v>6.2215623287842359E-4</v>
      </c>
      <c r="BI1916" s="184" t="str">
        <f t="shared" si="344"/>
        <v/>
      </c>
      <c r="BJ1916" s="184" t="str">
        <f t="shared" si="340"/>
        <v/>
      </c>
    </row>
    <row r="1917" spans="3:62" ht="20.100000000000001" customHeight="1" x14ac:dyDescent="0.25">
      <c r="C1917" s="12"/>
      <c r="E1917" s="141"/>
      <c r="F1917" s="141"/>
      <c r="P1917" s="156"/>
      <c r="R1917" s="174"/>
      <c r="S1917" s="174"/>
      <c r="W1917" s="175"/>
      <c r="X1917" s="173"/>
      <c r="AC1917" s="156">
        <v>1188</v>
      </c>
      <c r="AD1917" s="150">
        <f t="shared" si="331"/>
        <v>0.75199999999999978</v>
      </c>
      <c r="AE1917" s="174">
        <f t="shared" si="332"/>
        <v>0.3006854632453293</v>
      </c>
      <c r="AF1917" s="174">
        <f t="shared" si="333"/>
        <v>0.77397447060599667</v>
      </c>
      <c r="AG1917" s="150" t="str">
        <f t="shared" si="338"/>
        <v/>
      </c>
      <c r="AH1917" s="150">
        <f t="shared" si="339"/>
        <v>0.3006854632453293</v>
      </c>
      <c r="AI1917" s="150" t="str">
        <f t="shared" si="334"/>
        <v/>
      </c>
      <c r="AJ1917" s="173">
        <f t="shared" si="335"/>
        <v>0</v>
      </c>
      <c r="AK1917" s="173" t="str">
        <f t="shared" si="336"/>
        <v/>
      </c>
      <c r="AL1917" s="173" t="str">
        <f t="shared" si="337"/>
        <v/>
      </c>
      <c r="AM1917" s="173"/>
      <c r="AN1917" s="173"/>
      <c r="AO1917" s="173"/>
      <c r="AP1917" s="173"/>
      <c r="AQ1917" s="173"/>
      <c r="AR1917" s="173"/>
      <c r="AS1917" s="173"/>
      <c r="AT1917" s="153"/>
      <c r="AU1917" s="154"/>
      <c r="AV1917" s="153"/>
      <c r="AW1917" s="177"/>
      <c r="AX1917" s="178"/>
      <c r="AY1917" s="179"/>
      <c r="AZ1917" s="179"/>
      <c r="BA1917" s="180"/>
      <c r="BB1917" s="180"/>
      <c r="BC1917" s="155"/>
      <c r="BE1917" s="156">
        <v>1165</v>
      </c>
      <c r="BF1917" s="181">
        <f t="shared" si="341"/>
        <v>7.4496000000001477</v>
      </c>
      <c r="BG1917" s="182">
        <f t="shared" si="342"/>
        <v>0.38361348535865386</v>
      </c>
      <c r="BH1917" s="183">
        <f t="shared" si="343"/>
        <v>6.2150192370580282E-4</v>
      </c>
      <c r="BI1917" s="184" t="str">
        <f t="shared" si="344"/>
        <v/>
      </c>
      <c r="BJ1917" s="184" t="str">
        <f t="shared" si="340"/>
        <v/>
      </c>
    </row>
    <row r="1918" spans="3:62" ht="20.100000000000001" customHeight="1" x14ac:dyDescent="0.25">
      <c r="C1918" s="12"/>
      <c r="E1918" s="141"/>
      <c r="F1918" s="141"/>
      <c r="P1918" s="156"/>
      <c r="R1918" s="174"/>
      <c r="S1918" s="174"/>
      <c r="W1918" s="175"/>
      <c r="X1918" s="173"/>
      <c r="AC1918" s="156">
        <v>1189</v>
      </c>
      <c r="AD1918" s="150">
        <f t="shared" si="331"/>
        <v>0.75600000000000023</v>
      </c>
      <c r="AE1918" s="174">
        <f t="shared" si="332"/>
        <v>0.29977996207034224</v>
      </c>
      <c r="AF1918" s="174">
        <f t="shared" si="333"/>
        <v>0.77517540214753866</v>
      </c>
      <c r="AG1918" s="150" t="str">
        <f t="shared" si="338"/>
        <v/>
      </c>
      <c r="AH1918" s="150">
        <f t="shared" si="339"/>
        <v>0.29977996207034224</v>
      </c>
      <c r="AI1918" s="150" t="str">
        <f t="shared" si="334"/>
        <v/>
      </c>
      <c r="AJ1918" s="173">
        <f t="shared" si="335"/>
        <v>0</v>
      </c>
      <c r="AK1918" s="173" t="str">
        <f t="shared" si="336"/>
        <v/>
      </c>
      <c r="AL1918" s="173" t="str">
        <f t="shared" si="337"/>
        <v/>
      </c>
      <c r="AM1918" s="173"/>
      <c r="AN1918" s="173"/>
      <c r="AO1918" s="173"/>
      <c r="AP1918" s="173"/>
      <c r="AQ1918" s="173"/>
      <c r="AR1918" s="173"/>
      <c r="AS1918" s="173"/>
      <c r="AT1918" s="153"/>
      <c r="AU1918" s="154"/>
      <c r="AV1918" s="153"/>
      <c r="AW1918" s="177"/>
      <c r="AX1918" s="178"/>
      <c r="AY1918" s="179"/>
      <c r="AZ1918" s="179"/>
      <c r="BA1918" s="180"/>
      <c r="BB1918" s="180"/>
      <c r="BC1918" s="155"/>
      <c r="BE1918" s="156">
        <v>1166</v>
      </c>
      <c r="BF1918" s="181">
        <f t="shared" si="341"/>
        <v>7.4560000000001478</v>
      </c>
      <c r="BG1918" s="182">
        <f t="shared" si="342"/>
        <v>0.38299198343494806</v>
      </c>
      <c r="BH1918" s="183">
        <f t="shared" si="343"/>
        <v>6.2084715807697588E-4</v>
      </c>
      <c r="BI1918" s="184" t="str">
        <f t="shared" si="344"/>
        <v/>
      </c>
      <c r="BJ1918" s="184" t="str">
        <f t="shared" si="340"/>
        <v/>
      </c>
    </row>
    <row r="1919" spans="3:62" ht="20.100000000000001" customHeight="1" x14ac:dyDescent="0.25">
      <c r="C1919" s="12"/>
      <c r="E1919" s="141"/>
      <c r="F1919" s="141"/>
      <c r="P1919" s="156"/>
      <c r="R1919" s="174"/>
      <c r="S1919" s="174"/>
      <c r="W1919" s="175"/>
      <c r="X1919" s="173"/>
      <c r="AC1919" s="156">
        <v>1190</v>
      </c>
      <c r="AD1919" s="150">
        <f t="shared" si="331"/>
        <v>0.75999999999999979</v>
      </c>
      <c r="AE1919" s="174">
        <f t="shared" si="332"/>
        <v>0.29887240577595287</v>
      </c>
      <c r="AF1919" s="174">
        <f t="shared" si="333"/>
        <v>0.77637270756240051</v>
      </c>
      <c r="AG1919" s="150" t="str">
        <f t="shared" si="338"/>
        <v/>
      </c>
      <c r="AH1919" s="150">
        <f t="shared" si="339"/>
        <v>0.29887240577595287</v>
      </c>
      <c r="AI1919" s="150" t="str">
        <f t="shared" si="334"/>
        <v/>
      </c>
      <c r="AJ1919" s="173">
        <f t="shared" si="335"/>
        <v>0</v>
      </c>
      <c r="AK1919" s="173" t="str">
        <f t="shared" si="336"/>
        <v/>
      </c>
      <c r="AL1919" s="173" t="str">
        <f t="shared" si="337"/>
        <v/>
      </c>
      <c r="AM1919" s="173"/>
      <c r="AN1919" s="173"/>
      <c r="AO1919" s="173"/>
      <c r="AP1919" s="173"/>
      <c r="AQ1919" s="173"/>
      <c r="AR1919" s="173"/>
      <c r="AS1919" s="173"/>
      <c r="AT1919" s="153"/>
      <c r="AU1919" s="154"/>
      <c r="AV1919" s="153"/>
      <c r="AW1919" s="177"/>
      <c r="AX1919" s="178"/>
      <c r="AY1919" s="179"/>
      <c r="AZ1919" s="179"/>
      <c r="BA1919" s="180"/>
      <c r="BB1919" s="180"/>
      <c r="BC1919" s="155"/>
      <c r="BE1919" s="156">
        <v>1167</v>
      </c>
      <c r="BF1919" s="181">
        <f t="shared" si="341"/>
        <v>7.462400000000148</v>
      </c>
      <c r="BG1919" s="182">
        <f t="shared" si="342"/>
        <v>0.38237113627687108</v>
      </c>
      <c r="BH1919" s="183">
        <f t="shared" si="343"/>
        <v>6.2019194084617091E-4</v>
      </c>
      <c r="BI1919" s="184" t="str">
        <f t="shared" si="344"/>
        <v/>
      </c>
      <c r="BJ1919" s="184" t="str">
        <f t="shared" si="340"/>
        <v/>
      </c>
    </row>
    <row r="1920" spans="3:62" ht="20.100000000000001" customHeight="1" x14ac:dyDescent="0.25">
      <c r="C1920" s="12"/>
      <c r="E1920" s="141"/>
      <c r="F1920" s="141"/>
      <c r="P1920" s="156"/>
      <c r="R1920" s="174"/>
      <c r="S1920" s="174"/>
      <c r="W1920" s="175"/>
      <c r="X1920" s="173"/>
      <c r="AC1920" s="156">
        <v>1191</v>
      </c>
      <c r="AD1920" s="150">
        <f t="shared" si="331"/>
        <v>0.76400000000000023</v>
      </c>
      <c r="AE1920" s="174">
        <f t="shared" si="332"/>
        <v>0.29796282958145454</v>
      </c>
      <c r="AF1920" s="174">
        <f t="shared" si="333"/>
        <v>0.77756637870054668</v>
      </c>
      <c r="AG1920" s="150" t="str">
        <f t="shared" si="338"/>
        <v/>
      </c>
      <c r="AH1920" s="150">
        <f t="shared" si="339"/>
        <v>0.29796282958145454</v>
      </c>
      <c r="AI1920" s="150" t="str">
        <f t="shared" si="334"/>
        <v/>
      </c>
      <c r="AJ1920" s="173">
        <f t="shared" si="335"/>
        <v>0</v>
      </c>
      <c r="AK1920" s="173" t="str">
        <f t="shared" si="336"/>
        <v/>
      </c>
      <c r="AL1920" s="173" t="str">
        <f t="shared" si="337"/>
        <v/>
      </c>
      <c r="AM1920" s="173"/>
      <c r="AN1920" s="173"/>
      <c r="AO1920" s="173"/>
      <c r="AP1920" s="173"/>
      <c r="AQ1920" s="173"/>
      <c r="AR1920" s="173"/>
      <c r="AS1920" s="173"/>
      <c r="AT1920" s="153"/>
      <c r="AU1920" s="154"/>
      <c r="AV1920" s="153"/>
      <c r="AW1920" s="177"/>
      <c r="AX1920" s="178"/>
      <c r="AY1920" s="179"/>
      <c r="AZ1920" s="179"/>
      <c r="BA1920" s="180"/>
      <c r="BB1920" s="180"/>
      <c r="BC1920" s="155"/>
      <c r="BE1920" s="156">
        <v>1168</v>
      </c>
      <c r="BF1920" s="181">
        <f t="shared" si="341"/>
        <v>7.4688000000001482</v>
      </c>
      <c r="BG1920" s="182">
        <f t="shared" si="342"/>
        <v>0.38175094433602491</v>
      </c>
      <c r="BH1920" s="183">
        <f t="shared" si="343"/>
        <v>6.1953627685473744E-4</v>
      </c>
      <c r="BI1920" s="184" t="str">
        <f t="shared" si="344"/>
        <v/>
      </c>
      <c r="BJ1920" s="184" t="str">
        <f t="shared" si="340"/>
        <v/>
      </c>
    </row>
    <row r="1921" spans="3:62" ht="20.100000000000001" customHeight="1" x14ac:dyDescent="0.25">
      <c r="C1921" s="12"/>
      <c r="E1921" s="141"/>
      <c r="F1921" s="141"/>
      <c r="P1921" s="156"/>
      <c r="R1921" s="174"/>
      <c r="S1921" s="174"/>
      <c r="W1921" s="175"/>
      <c r="X1921" s="173"/>
      <c r="AC1921" s="156">
        <v>1192</v>
      </c>
      <c r="AD1921" s="150">
        <f t="shared" si="331"/>
        <v>0.76799999999999979</v>
      </c>
      <c r="AE1921" s="174">
        <f t="shared" si="332"/>
        <v>0.2970512686960452</v>
      </c>
      <c r="AF1921" s="174">
        <f t="shared" si="333"/>
        <v>0.77875640755279807</v>
      </c>
      <c r="AG1921" s="150" t="str">
        <f t="shared" si="338"/>
        <v/>
      </c>
      <c r="AH1921" s="150">
        <f t="shared" si="339"/>
        <v>0.2970512686960452</v>
      </c>
      <c r="AI1921" s="150" t="str">
        <f t="shared" si="334"/>
        <v/>
      </c>
      <c r="AJ1921" s="173">
        <f t="shared" si="335"/>
        <v>0</v>
      </c>
      <c r="AK1921" s="173" t="str">
        <f t="shared" si="336"/>
        <v/>
      </c>
      <c r="AL1921" s="173" t="str">
        <f t="shared" si="337"/>
        <v/>
      </c>
      <c r="AM1921" s="173"/>
      <c r="AN1921" s="173"/>
      <c r="AO1921" s="173"/>
      <c r="AP1921" s="173"/>
      <c r="AQ1921" s="173"/>
      <c r="AR1921" s="173"/>
      <c r="AS1921" s="173"/>
      <c r="AT1921" s="153"/>
      <c r="AU1921" s="154"/>
      <c r="AV1921" s="153"/>
      <c r="AW1921" s="177"/>
      <c r="AX1921" s="178"/>
      <c r="AY1921" s="179"/>
      <c r="AZ1921" s="179"/>
      <c r="BA1921" s="180"/>
      <c r="BB1921" s="180"/>
      <c r="BC1921" s="155"/>
      <c r="BE1921" s="156">
        <v>1169</v>
      </c>
      <c r="BF1921" s="181">
        <f t="shared" si="341"/>
        <v>7.4752000000001484</v>
      </c>
      <c r="BG1921" s="182">
        <f t="shared" si="342"/>
        <v>0.38113140805917017</v>
      </c>
      <c r="BH1921" s="183">
        <f t="shared" si="343"/>
        <v>6.1888017093020276E-4</v>
      </c>
      <c r="BI1921" s="184" t="str">
        <f t="shared" si="344"/>
        <v/>
      </c>
      <c r="BJ1921" s="184" t="str">
        <f t="shared" si="340"/>
        <v/>
      </c>
    </row>
    <row r="1922" spans="3:62" ht="20.100000000000001" customHeight="1" x14ac:dyDescent="0.25">
      <c r="C1922" s="12"/>
      <c r="E1922" s="141"/>
      <c r="F1922" s="141"/>
      <c r="P1922" s="156"/>
      <c r="R1922" s="174"/>
      <c r="S1922" s="174"/>
      <c r="W1922" s="175"/>
      <c r="X1922" s="173"/>
      <c r="AC1922" s="156">
        <v>1193</v>
      </c>
      <c r="AD1922" s="150">
        <f t="shared" si="331"/>
        <v>0.77200000000000024</v>
      </c>
      <c r="AE1922" s="174">
        <f t="shared" si="332"/>
        <v>0.29613775831660588</v>
      </c>
      <c r="AF1922" s="174">
        <f t="shared" si="333"/>
        <v>0.77994278625079028</v>
      </c>
      <c r="AG1922" s="150" t="str">
        <f t="shared" si="338"/>
        <v/>
      </c>
      <c r="AH1922" s="150">
        <f t="shared" si="339"/>
        <v>0.29613775831660588</v>
      </c>
      <c r="AI1922" s="150" t="str">
        <f t="shared" si="334"/>
        <v/>
      </c>
      <c r="AJ1922" s="173">
        <f t="shared" si="335"/>
        <v>0</v>
      </c>
      <c r="AK1922" s="173" t="str">
        <f t="shared" si="336"/>
        <v/>
      </c>
      <c r="AL1922" s="173" t="str">
        <f t="shared" si="337"/>
        <v/>
      </c>
      <c r="AM1922" s="173"/>
      <c r="AN1922" s="173"/>
      <c r="AO1922" s="173"/>
      <c r="AP1922" s="173"/>
      <c r="AQ1922" s="173"/>
      <c r="AR1922" s="173"/>
      <c r="AS1922" s="173"/>
      <c r="AT1922" s="153"/>
      <c r="AU1922" s="154"/>
      <c r="AV1922" s="153"/>
      <c r="AW1922" s="177"/>
      <c r="AX1922" s="178"/>
      <c r="AY1922" s="179"/>
      <c r="AZ1922" s="179"/>
      <c r="BA1922" s="180"/>
      <c r="BB1922" s="180"/>
      <c r="BC1922" s="155"/>
      <c r="BE1922" s="156">
        <v>1170</v>
      </c>
      <c r="BF1922" s="181">
        <f t="shared" si="341"/>
        <v>7.4816000000001486</v>
      </c>
      <c r="BG1922" s="182">
        <f t="shared" si="342"/>
        <v>0.38051252788823997</v>
      </c>
      <c r="BH1922" s="183">
        <f t="shared" si="343"/>
        <v>6.182236278856057E-4</v>
      </c>
      <c r="BI1922" s="184" t="str">
        <f t="shared" si="344"/>
        <v/>
      </c>
      <c r="BJ1922" s="184" t="str">
        <f t="shared" si="340"/>
        <v/>
      </c>
    </row>
    <row r="1923" spans="3:62" ht="20.100000000000001" customHeight="1" x14ac:dyDescent="0.25">
      <c r="C1923" s="12"/>
      <c r="E1923" s="141"/>
      <c r="F1923" s="141"/>
      <c r="P1923" s="156"/>
      <c r="R1923" s="174"/>
      <c r="S1923" s="174"/>
      <c r="W1923" s="175"/>
      <c r="X1923" s="173"/>
      <c r="AC1923" s="156">
        <v>1194</v>
      </c>
      <c r="AD1923" s="150">
        <f t="shared" si="331"/>
        <v>0.7759999999999998</v>
      </c>
      <c r="AE1923" s="174">
        <f t="shared" si="332"/>
        <v>0.29522233362549144</v>
      </c>
      <c r="AF1923" s="174">
        <f t="shared" si="333"/>
        <v>0.78112550706691619</v>
      </c>
      <c r="AG1923" s="150" t="str">
        <f t="shared" si="338"/>
        <v/>
      </c>
      <c r="AH1923" s="150">
        <f t="shared" si="339"/>
        <v>0.29522233362549144</v>
      </c>
      <c r="AI1923" s="150" t="str">
        <f t="shared" si="334"/>
        <v/>
      </c>
      <c r="AJ1923" s="173">
        <f t="shared" si="335"/>
        <v>0</v>
      </c>
      <c r="AK1923" s="173" t="str">
        <f t="shared" si="336"/>
        <v/>
      </c>
      <c r="AL1923" s="173" t="str">
        <f t="shared" si="337"/>
        <v/>
      </c>
      <c r="AM1923" s="173"/>
      <c r="AN1923" s="173"/>
      <c r="AO1923" s="173"/>
      <c r="AP1923" s="173"/>
      <c r="AQ1923" s="173"/>
      <c r="AR1923" s="173"/>
      <c r="AS1923" s="173"/>
      <c r="AT1923" s="153"/>
      <c r="AU1923" s="154"/>
      <c r="AV1923" s="153"/>
      <c r="AW1923" s="177"/>
      <c r="AX1923" s="178"/>
      <c r="AY1923" s="179"/>
      <c r="AZ1923" s="179"/>
      <c r="BA1923" s="180"/>
      <c r="BB1923" s="180"/>
      <c r="BC1923" s="155"/>
      <c r="BE1923" s="156">
        <v>1171</v>
      </c>
      <c r="BF1923" s="181">
        <f t="shared" si="341"/>
        <v>7.4880000000001488</v>
      </c>
      <c r="BG1923" s="182">
        <f t="shared" si="342"/>
        <v>0.37989430426035437</v>
      </c>
      <c r="BH1923" s="183">
        <f t="shared" si="343"/>
        <v>6.1756665252071796E-4</v>
      </c>
      <c r="BI1923" s="184" t="str">
        <f t="shared" si="344"/>
        <v/>
      </c>
      <c r="BJ1923" s="184" t="str">
        <f t="shared" si="340"/>
        <v/>
      </c>
    </row>
    <row r="1924" spans="3:62" ht="20.100000000000001" customHeight="1" x14ac:dyDescent="0.25">
      <c r="C1924" s="12"/>
      <c r="E1924" s="141"/>
      <c r="F1924" s="141"/>
      <c r="P1924" s="156"/>
      <c r="R1924" s="174"/>
      <c r="S1924" s="174"/>
      <c r="W1924" s="175"/>
      <c r="X1924" s="173"/>
      <c r="AC1924" s="156">
        <v>1195</v>
      </c>
      <c r="AD1924" s="150">
        <f t="shared" si="331"/>
        <v>0.78000000000000025</v>
      </c>
      <c r="AE1924" s="174">
        <f t="shared" si="332"/>
        <v>0.29430502978832507</v>
      </c>
      <c r="AF1924" s="174">
        <f t="shared" si="333"/>
        <v>0.78230456241426705</v>
      </c>
      <c r="AG1924" s="150" t="str">
        <f t="shared" si="338"/>
        <v/>
      </c>
      <c r="AH1924" s="150">
        <f t="shared" si="339"/>
        <v>0.29430502978832507</v>
      </c>
      <c r="AI1924" s="150" t="str">
        <f t="shared" si="334"/>
        <v/>
      </c>
      <c r="AJ1924" s="173">
        <f t="shared" si="335"/>
        <v>0</v>
      </c>
      <c r="AK1924" s="173" t="str">
        <f t="shared" si="336"/>
        <v/>
      </c>
      <c r="AL1924" s="173" t="str">
        <f t="shared" si="337"/>
        <v/>
      </c>
      <c r="AM1924" s="173"/>
      <c r="AN1924" s="173"/>
      <c r="AO1924" s="173"/>
      <c r="AP1924" s="173"/>
      <c r="AQ1924" s="173"/>
      <c r="AR1924" s="173"/>
      <c r="AS1924" s="173"/>
      <c r="AT1924" s="153"/>
      <c r="AU1924" s="154"/>
      <c r="AV1924" s="153"/>
      <c r="AW1924" s="177"/>
      <c r="AX1924" s="178"/>
      <c r="AY1924" s="179"/>
      <c r="AZ1924" s="179"/>
      <c r="BA1924" s="180"/>
      <c r="BB1924" s="180"/>
      <c r="BC1924" s="155"/>
      <c r="BE1924" s="156">
        <v>1172</v>
      </c>
      <c r="BF1924" s="181">
        <f t="shared" si="341"/>
        <v>7.4944000000001489</v>
      </c>
      <c r="BG1924" s="182">
        <f t="shared" si="342"/>
        <v>0.37927673760783365</v>
      </c>
      <c r="BH1924" s="183">
        <f t="shared" si="343"/>
        <v>6.169092496211559E-4</v>
      </c>
      <c r="BI1924" s="184" t="str">
        <f t="shared" si="344"/>
        <v/>
      </c>
      <c r="BJ1924" s="184" t="str">
        <f t="shared" si="340"/>
        <v/>
      </c>
    </row>
    <row r="1925" spans="3:62" ht="20.100000000000001" customHeight="1" x14ac:dyDescent="0.25">
      <c r="C1925" s="12"/>
      <c r="E1925" s="141"/>
      <c r="F1925" s="141"/>
      <c r="P1925" s="156"/>
      <c r="R1925" s="174"/>
      <c r="S1925" s="174"/>
      <c r="W1925" s="175"/>
      <c r="X1925" s="173"/>
      <c r="AC1925" s="156">
        <v>1196</v>
      </c>
      <c r="AD1925" s="150">
        <f t="shared" si="331"/>
        <v>0.78399999999999981</v>
      </c>
      <c r="AE1925" s="174">
        <f t="shared" si="332"/>
        <v>0.29338588195180482</v>
      </c>
      <c r="AF1925" s="174">
        <f t="shared" si="333"/>
        <v>0.78347994484655792</v>
      </c>
      <c r="AG1925" s="150" t="str">
        <f t="shared" si="338"/>
        <v/>
      </c>
      <c r="AH1925" s="150">
        <f t="shared" si="339"/>
        <v>0.29338588195180482</v>
      </c>
      <c r="AI1925" s="150" t="str">
        <f t="shared" si="334"/>
        <v/>
      </c>
      <c r="AJ1925" s="173">
        <f t="shared" si="335"/>
        <v>0</v>
      </c>
      <c r="AK1925" s="173" t="str">
        <f t="shared" si="336"/>
        <v/>
      </c>
      <c r="AL1925" s="173" t="str">
        <f t="shared" si="337"/>
        <v/>
      </c>
      <c r="AM1925" s="173"/>
      <c r="AN1925" s="173"/>
      <c r="AO1925" s="173"/>
      <c r="AP1925" s="173"/>
      <c r="AQ1925" s="173"/>
      <c r="AR1925" s="173"/>
      <c r="AS1925" s="173"/>
      <c r="AT1925" s="153"/>
      <c r="AU1925" s="154"/>
      <c r="AV1925" s="153"/>
      <c r="AW1925" s="177"/>
      <c r="AX1925" s="178"/>
      <c r="AY1925" s="179"/>
      <c r="AZ1925" s="179"/>
      <c r="BA1925" s="180"/>
      <c r="BB1925" s="180"/>
      <c r="BC1925" s="155"/>
      <c r="BE1925" s="156">
        <v>1173</v>
      </c>
      <c r="BF1925" s="181">
        <f t="shared" si="341"/>
        <v>7.5008000000001491</v>
      </c>
      <c r="BG1925" s="182">
        <f t="shared" si="342"/>
        <v>0.37865982835821249</v>
      </c>
      <c r="BH1925" s="183">
        <f t="shared" si="343"/>
        <v>6.1625142395888011E-4</v>
      </c>
      <c r="BI1925" s="184" t="str">
        <f t="shared" si="344"/>
        <v/>
      </c>
      <c r="BJ1925" s="184" t="str">
        <f t="shared" si="340"/>
        <v/>
      </c>
    </row>
    <row r="1926" spans="3:62" ht="20.100000000000001" customHeight="1" x14ac:dyDescent="0.25">
      <c r="C1926" s="12"/>
      <c r="E1926" s="141"/>
      <c r="F1926" s="141"/>
      <c r="P1926" s="156"/>
      <c r="R1926" s="174"/>
      <c r="S1926" s="174"/>
      <c r="W1926" s="175"/>
      <c r="X1926" s="173"/>
      <c r="AC1926" s="156">
        <v>1197</v>
      </c>
      <c r="AD1926" s="150">
        <f t="shared" si="331"/>
        <v>0.78800000000000026</v>
      </c>
      <c r="AE1926" s="174">
        <f t="shared" si="332"/>
        <v>0.29246492524151452</v>
      </c>
      <c r="AF1926" s="174">
        <f t="shared" si="333"/>
        <v>0.78465164705805068</v>
      </c>
      <c r="AG1926" s="150" t="str">
        <f t="shared" si="338"/>
        <v/>
      </c>
      <c r="AH1926" s="150">
        <f t="shared" si="339"/>
        <v>0.29246492524151452</v>
      </c>
      <c r="AI1926" s="150" t="str">
        <f t="shared" si="334"/>
        <v/>
      </c>
      <c r="AJ1926" s="173">
        <f t="shared" si="335"/>
        <v>0</v>
      </c>
      <c r="AK1926" s="173" t="str">
        <f t="shared" si="336"/>
        <v/>
      </c>
      <c r="AL1926" s="173" t="str">
        <f t="shared" si="337"/>
        <v/>
      </c>
      <c r="AM1926" s="173"/>
      <c r="AN1926" s="173"/>
      <c r="AO1926" s="173"/>
      <c r="AP1926" s="173"/>
      <c r="AQ1926" s="173"/>
      <c r="AR1926" s="173"/>
      <c r="AS1926" s="173"/>
      <c r="AT1926" s="153"/>
      <c r="AU1926" s="154"/>
      <c r="AV1926" s="153"/>
      <c r="AW1926" s="177"/>
      <c r="AX1926" s="178"/>
      <c r="AY1926" s="179"/>
      <c r="AZ1926" s="179"/>
      <c r="BA1926" s="180"/>
      <c r="BB1926" s="180"/>
      <c r="BC1926" s="155"/>
      <c r="BE1926" s="156">
        <v>1174</v>
      </c>
      <c r="BF1926" s="181">
        <f t="shared" si="341"/>
        <v>7.5072000000001493</v>
      </c>
      <c r="BG1926" s="182">
        <f t="shared" si="342"/>
        <v>0.37804357693425361</v>
      </c>
      <c r="BH1926" s="183">
        <f t="shared" si="343"/>
        <v>6.1559318029225096E-4</v>
      </c>
      <c r="BI1926" s="184" t="str">
        <f t="shared" si="344"/>
        <v/>
      </c>
      <c r="BJ1926" s="184" t="str">
        <f t="shared" si="340"/>
        <v/>
      </c>
    </row>
    <row r="1927" spans="3:62" ht="20.100000000000001" customHeight="1" x14ac:dyDescent="0.25">
      <c r="C1927" s="12"/>
      <c r="E1927" s="141"/>
      <c r="F1927" s="141"/>
      <c r="P1927" s="156"/>
      <c r="R1927" s="174"/>
      <c r="S1927" s="174"/>
      <c r="W1927" s="175"/>
      <c r="X1927" s="173"/>
      <c r="AC1927" s="156">
        <v>1198</v>
      </c>
      <c r="AD1927" s="150">
        <f t="shared" si="331"/>
        <v>0.79199999999999982</v>
      </c>
      <c r="AE1927" s="174">
        <f t="shared" si="332"/>
        <v>0.29154219475974724</v>
      </c>
      <c r="AF1927" s="174">
        <f t="shared" si="333"/>
        <v>0.78581966188346253</v>
      </c>
      <c r="AG1927" s="150" t="str">
        <f t="shared" si="338"/>
        <v/>
      </c>
      <c r="AH1927" s="150">
        <f t="shared" si="339"/>
        <v>0.29154219475974724</v>
      </c>
      <c r="AI1927" s="150" t="str">
        <f t="shared" si="334"/>
        <v/>
      </c>
      <c r="AJ1927" s="173">
        <f t="shared" si="335"/>
        <v>0</v>
      </c>
      <c r="AK1927" s="173" t="str">
        <f t="shared" si="336"/>
        <v/>
      </c>
      <c r="AL1927" s="173" t="str">
        <f t="shared" si="337"/>
        <v/>
      </c>
      <c r="AM1927" s="173"/>
      <c r="AN1927" s="173"/>
      <c r="AO1927" s="173"/>
      <c r="AP1927" s="173"/>
      <c r="AQ1927" s="173"/>
      <c r="AR1927" s="173"/>
      <c r="AS1927" s="173"/>
      <c r="AT1927" s="153"/>
      <c r="AU1927" s="154"/>
      <c r="AV1927" s="153"/>
      <c r="AW1927" s="177"/>
      <c r="AX1927" s="178"/>
      <c r="AY1927" s="179"/>
      <c r="AZ1927" s="179"/>
      <c r="BA1927" s="180"/>
      <c r="BB1927" s="180"/>
      <c r="BC1927" s="155"/>
      <c r="BE1927" s="156">
        <v>1175</v>
      </c>
      <c r="BF1927" s="181">
        <f t="shared" si="341"/>
        <v>7.5136000000001495</v>
      </c>
      <c r="BG1927" s="182">
        <f t="shared" si="342"/>
        <v>0.37742798375396136</v>
      </c>
      <c r="BH1927" s="183">
        <f t="shared" si="343"/>
        <v>6.1493452336525145E-4</v>
      </c>
      <c r="BI1927" s="184" t="str">
        <f t="shared" si="344"/>
        <v/>
      </c>
      <c r="BJ1927" s="184" t="str">
        <f t="shared" si="340"/>
        <v/>
      </c>
    </row>
    <row r="1928" spans="3:62" ht="20.100000000000001" customHeight="1" x14ac:dyDescent="0.25">
      <c r="C1928" s="12"/>
      <c r="E1928" s="141"/>
      <c r="F1928" s="141"/>
      <c r="P1928" s="156"/>
      <c r="R1928" s="174"/>
      <c r="S1928" s="174"/>
      <c r="W1928" s="175"/>
      <c r="X1928" s="173"/>
      <c r="AC1928" s="156">
        <v>1199</v>
      </c>
      <c r="AD1928" s="150">
        <f t="shared" si="331"/>
        <v>0.79600000000000026</v>
      </c>
      <c r="AE1928" s="174">
        <f t="shared" si="332"/>
        <v>0.29061772558333376</v>
      </c>
      <c r="AF1928" s="174">
        <f t="shared" si="333"/>
        <v>0.78698398229787037</v>
      </c>
      <c r="AG1928" s="150" t="str">
        <f t="shared" si="338"/>
        <v/>
      </c>
      <c r="AH1928" s="150">
        <f t="shared" si="339"/>
        <v>0.29061772558333376</v>
      </c>
      <c r="AI1928" s="150" t="str">
        <f t="shared" si="334"/>
        <v/>
      </c>
      <c r="AJ1928" s="173">
        <f t="shared" si="335"/>
        <v>0</v>
      </c>
      <c r="AK1928" s="173" t="str">
        <f t="shared" si="336"/>
        <v/>
      </c>
      <c r="AL1928" s="173" t="str">
        <f t="shared" si="337"/>
        <v/>
      </c>
      <c r="AM1928" s="173"/>
      <c r="AN1928" s="173"/>
      <c r="AO1928" s="173"/>
      <c r="AP1928" s="173"/>
      <c r="AQ1928" s="173"/>
      <c r="AR1928" s="173"/>
      <c r="AS1928" s="173"/>
      <c r="AT1928" s="153"/>
      <c r="AU1928" s="154"/>
      <c r="AV1928" s="153"/>
      <c r="AW1928" s="177"/>
      <c r="AX1928" s="178"/>
      <c r="AY1928" s="179"/>
      <c r="AZ1928" s="179"/>
      <c r="BA1928" s="180"/>
      <c r="BB1928" s="180"/>
      <c r="BC1928" s="155"/>
      <c r="BE1928" s="156">
        <v>1176</v>
      </c>
      <c r="BF1928" s="181">
        <f t="shared" si="341"/>
        <v>7.5200000000001497</v>
      </c>
      <c r="BG1928" s="182">
        <f t="shared" si="342"/>
        <v>0.37681304923059611</v>
      </c>
      <c r="BH1928" s="183">
        <f t="shared" si="343"/>
        <v>6.1427545790898597E-4</v>
      </c>
      <c r="BI1928" s="184" t="str">
        <f t="shared" si="344"/>
        <v/>
      </c>
      <c r="BJ1928" s="184" t="str">
        <f t="shared" si="340"/>
        <v/>
      </c>
    </row>
    <row r="1929" spans="3:62" ht="20.100000000000001" customHeight="1" x14ac:dyDescent="0.25">
      <c r="C1929" s="12"/>
      <c r="E1929" s="141"/>
      <c r="F1929" s="141"/>
      <c r="P1929" s="156"/>
      <c r="R1929" s="174"/>
      <c r="S1929" s="174"/>
      <c r="W1929" s="175"/>
      <c r="X1929" s="173"/>
      <c r="AC1929" s="156">
        <v>1200</v>
      </c>
      <c r="AD1929" s="150">
        <f t="shared" si="331"/>
        <v>0.79999999999999982</v>
      </c>
      <c r="AE1929" s="174">
        <f t="shared" si="332"/>
        <v>0.28969155276148278</v>
      </c>
      <c r="AF1929" s="174">
        <f t="shared" si="333"/>
        <v>0.78814460141660325</v>
      </c>
      <c r="AG1929" s="150" t="str">
        <f t="shared" si="338"/>
        <v/>
      </c>
      <c r="AH1929" s="150">
        <f t="shared" si="339"/>
        <v>0.28969155276148278</v>
      </c>
      <c r="AI1929" s="150" t="str">
        <f t="shared" si="334"/>
        <v/>
      </c>
      <c r="AJ1929" s="173">
        <f t="shared" si="335"/>
        <v>0</v>
      </c>
      <c r="AK1929" s="173" t="str">
        <f t="shared" si="336"/>
        <v/>
      </c>
      <c r="AL1929" s="173" t="str">
        <f t="shared" si="337"/>
        <v/>
      </c>
      <c r="AM1929" s="173"/>
      <c r="AN1929" s="173"/>
      <c r="AO1929" s="173"/>
      <c r="AP1929" s="173"/>
      <c r="AQ1929" s="173"/>
      <c r="AR1929" s="173"/>
      <c r="AS1929" s="173"/>
      <c r="AT1929" s="153"/>
      <c r="AU1929" s="154"/>
      <c r="AV1929" s="153"/>
      <c r="AW1929" s="177"/>
      <c r="AX1929" s="178"/>
      <c r="AY1929" s="179"/>
      <c r="AZ1929" s="179"/>
      <c r="BA1929" s="180"/>
      <c r="BB1929" s="180"/>
      <c r="BC1929" s="155"/>
      <c r="BE1929" s="156">
        <v>1177</v>
      </c>
      <c r="BF1929" s="181">
        <f t="shared" si="341"/>
        <v>7.5264000000001499</v>
      </c>
      <c r="BG1929" s="182">
        <f t="shared" si="342"/>
        <v>0.37619877377268712</v>
      </c>
      <c r="BH1929" s="183">
        <f t="shared" si="343"/>
        <v>6.1361598863873823E-4</v>
      </c>
      <c r="BI1929" s="184" t="str">
        <f t="shared" si="344"/>
        <v/>
      </c>
      <c r="BJ1929" s="184" t="str">
        <f t="shared" si="340"/>
        <v/>
      </c>
    </row>
    <row r="1930" spans="3:62" ht="20.100000000000001" customHeight="1" x14ac:dyDescent="0.25">
      <c r="C1930" s="12"/>
      <c r="E1930" s="141"/>
      <c r="F1930" s="141"/>
      <c r="P1930" s="156"/>
      <c r="R1930" s="174"/>
      <c r="S1930" s="174"/>
      <c r="W1930" s="175"/>
      <c r="X1930" s="173"/>
      <c r="AC1930" s="156">
        <v>1201</v>
      </c>
      <c r="AD1930" s="150">
        <f t="shared" si="331"/>
        <v>0.80400000000000027</v>
      </c>
      <c r="AE1930" s="174">
        <f t="shared" si="332"/>
        <v>0.28876371131362782</v>
      </c>
      <c r="AF1930" s="174">
        <f t="shared" si="333"/>
        <v>0.78930151249512903</v>
      </c>
      <c r="AG1930" s="150" t="str">
        <f t="shared" si="338"/>
        <v/>
      </c>
      <c r="AH1930" s="150">
        <f t="shared" si="339"/>
        <v>0.28876371131362782</v>
      </c>
      <c r="AI1930" s="150" t="str">
        <f t="shared" si="334"/>
        <v/>
      </c>
      <c r="AJ1930" s="173">
        <f t="shared" si="335"/>
        <v>0</v>
      </c>
      <c r="AK1930" s="173" t="str">
        <f t="shared" si="336"/>
        <v/>
      </c>
      <c r="AL1930" s="173" t="str">
        <f t="shared" si="337"/>
        <v/>
      </c>
      <c r="AM1930" s="173"/>
      <c r="AN1930" s="173"/>
      <c r="AO1930" s="173"/>
      <c r="AP1930" s="173"/>
      <c r="AQ1930" s="173"/>
      <c r="AR1930" s="173"/>
      <c r="AS1930" s="173"/>
      <c r="AT1930" s="153"/>
      <c r="AU1930" s="154"/>
      <c r="AV1930" s="153"/>
      <c r="AW1930" s="177"/>
      <c r="AX1930" s="178"/>
      <c r="AY1930" s="179"/>
      <c r="AZ1930" s="179"/>
      <c r="BA1930" s="180"/>
      <c r="BB1930" s="180"/>
      <c r="BC1930" s="155"/>
      <c r="BE1930" s="156">
        <v>1178</v>
      </c>
      <c r="BF1930" s="181">
        <f t="shared" si="341"/>
        <v>7.53280000000015</v>
      </c>
      <c r="BG1930" s="182">
        <f t="shared" si="342"/>
        <v>0.37558515778404838</v>
      </c>
      <c r="BH1930" s="183">
        <f t="shared" si="343"/>
        <v>6.1295612025885626E-4</v>
      </c>
      <c r="BI1930" s="184" t="str">
        <f t="shared" si="344"/>
        <v/>
      </c>
      <c r="BJ1930" s="184" t="str">
        <f t="shared" si="340"/>
        <v/>
      </c>
    </row>
    <row r="1931" spans="3:62" ht="20.100000000000001" customHeight="1" x14ac:dyDescent="0.25">
      <c r="C1931" s="12"/>
      <c r="E1931" s="141"/>
      <c r="F1931" s="141"/>
      <c r="P1931" s="156"/>
      <c r="R1931" s="174"/>
      <c r="S1931" s="174"/>
      <c r="W1931" s="175"/>
      <c r="X1931" s="173"/>
      <c r="AC1931" s="156">
        <v>1202</v>
      </c>
      <c r="AD1931" s="150">
        <f t="shared" si="331"/>
        <v>0.80799999999999983</v>
      </c>
      <c r="AE1931" s="174">
        <f t="shared" si="332"/>
        <v>0.28783423622728582</v>
      </c>
      <c r="AF1931" s="174">
        <f t="shared" si="333"/>
        <v>0.79045470892892911</v>
      </c>
      <c r="AG1931" s="150" t="str">
        <f t="shared" si="338"/>
        <v/>
      </c>
      <c r="AH1931" s="150">
        <f t="shared" si="339"/>
        <v>0.28783423622728582</v>
      </c>
      <c r="AI1931" s="150" t="str">
        <f t="shared" si="334"/>
        <v/>
      </c>
      <c r="AJ1931" s="173">
        <f t="shared" si="335"/>
        <v>0</v>
      </c>
      <c r="AK1931" s="173" t="str">
        <f t="shared" si="336"/>
        <v/>
      </c>
      <c r="AL1931" s="173" t="str">
        <f t="shared" si="337"/>
        <v/>
      </c>
      <c r="AM1931" s="173"/>
      <c r="AN1931" s="173"/>
      <c r="AO1931" s="173"/>
      <c r="AP1931" s="173"/>
      <c r="AQ1931" s="173"/>
      <c r="AR1931" s="173"/>
      <c r="AS1931" s="173"/>
      <c r="AT1931" s="153"/>
      <c r="AU1931" s="154"/>
      <c r="AV1931" s="153"/>
      <c r="AW1931" s="177"/>
      <c r="AX1931" s="178"/>
      <c r="AY1931" s="179"/>
      <c r="AZ1931" s="179"/>
      <c r="BA1931" s="180"/>
      <c r="BB1931" s="180"/>
      <c r="BC1931" s="155"/>
      <c r="BE1931" s="156">
        <v>1179</v>
      </c>
      <c r="BF1931" s="181">
        <f t="shared" si="341"/>
        <v>7.5392000000001502</v>
      </c>
      <c r="BG1931" s="182">
        <f t="shared" si="342"/>
        <v>0.37497220166378953</v>
      </c>
      <c r="BH1931" s="183">
        <f t="shared" si="343"/>
        <v>6.1229585745797843E-4</v>
      </c>
      <c r="BI1931" s="184" t="str">
        <f t="shared" si="344"/>
        <v/>
      </c>
      <c r="BJ1931" s="184" t="str">
        <f t="shared" si="340"/>
        <v/>
      </c>
    </row>
    <row r="1932" spans="3:62" ht="20.100000000000001" customHeight="1" x14ac:dyDescent="0.25">
      <c r="C1932" s="12"/>
      <c r="E1932" s="141"/>
      <c r="F1932" s="141"/>
      <c r="P1932" s="156"/>
      <c r="R1932" s="174"/>
      <c r="S1932" s="174"/>
      <c r="W1932" s="175"/>
      <c r="X1932" s="173"/>
      <c r="AC1932" s="156">
        <v>1203</v>
      </c>
      <c r="AD1932" s="150">
        <f t="shared" si="331"/>
        <v>0.81200000000000028</v>
      </c>
      <c r="AE1932" s="174">
        <f t="shared" si="332"/>
        <v>0.28690316245592212</v>
      </c>
      <c r="AF1932" s="174">
        <f t="shared" si="333"/>
        <v>0.79160418425336887</v>
      </c>
      <c r="AG1932" s="150" t="str">
        <f t="shared" si="338"/>
        <v/>
      </c>
      <c r="AH1932" s="150">
        <f t="shared" si="339"/>
        <v>0.28690316245592212</v>
      </c>
      <c r="AI1932" s="150" t="str">
        <f t="shared" si="334"/>
        <v/>
      </c>
      <c r="AJ1932" s="173">
        <f t="shared" si="335"/>
        <v>0</v>
      </c>
      <c r="AK1932" s="173" t="str">
        <f t="shared" si="336"/>
        <v/>
      </c>
      <c r="AL1932" s="173" t="str">
        <f t="shared" si="337"/>
        <v/>
      </c>
      <c r="AM1932" s="173"/>
      <c r="AN1932" s="173"/>
      <c r="AO1932" s="173"/>
      <c r="AP1932" s="173"/>
      <c r="AQ1932" s="173"/>
      <c r="AR1932" s="173"/>
      <c r="AS1932" s="173"/>
      <c r="AT1932" s="153"/>
      <c r="AU1932" s="154"/>
      <c r="AV1932" s="153"/>
      <c r="AW1932" s="177"/>
      <c r="AX1932" s="178"/>
      <c r="AY1932" s="179"/>
      <c r="AZ1932" s="179"/>
      <c r="BA1932" s="180"/>
      <c r="BB1932" s="180"/>
      <c r="BC1932" s="155"/>
      <c r="BE1932" s="156">
        <v>1180</v>
      </c>
      <c r="BF1932" s="181">
        <f t="shared" si="341"/>
        <v>7.5456000000001504</v>
      </c>
      <c r="BG1932" s="182">
        <f t="shared" si="342"/>
        <v>0.37435990580633155</v>
      </c>
      <c r="BH1932" s="183">
        <f t="shared" si="343"/>
        <v>6.1163520491153145E-4</v>
      </c>
      <c r="BI1932" s="184" t="str">
        <f t="shared" si="344"/>
        <v/>
      </c>
      <c r="BJ1932" s="184" t="str">
        <f t="shared" si="340"/>
        <v/>
      </c>
    </row>
    <row r="1933" spans="3:62" ht="20.100000000000001" customHeight="1" x14ac:dyDescent="0.25">
      <c r="C1933" s="12"/>
      <c r="E1933" s="141"/>
      <c r="F1933" s="141"/>
      <c r="P1933" s="156"/>
      <c r="R1933" s="174"/>
      <c r="S1933" s="174"/>
      <c r="W1933" s="175"/>
      <c r="X1933" s="173"/>
      <c r="AC1933" s="156">
        <v>1204</v>
      </c>
      <c r="AD1933" s="150">
        <f t="shared" si="331"/>
        <v>0.81599999999999984</v>
      </c>
      <c r="AE1933" s="174">
        <f t="shared" si="332"/>
        <v>0.28597052491682845</v>
      </c>
      <c r="AF1933" s="174">
        <f t="shared" si="333"/>
        <v>0.7927499321435546</v>
      </c>
      <c r="AG1933" s="150" t="str">
        <f t="shared" si="338"/>
        <v/>
      </c>
      <c r="AH1933" s="150">
        <f t="shared" si="339"/>
        <v>0.28597052491682845</v>
      </c>
      <c r="AI1933" s="150" t="str">
        <f t="shared" si="334"/>
        <v/>
      </c>
      <c r="AJ1933" s="173">
        <f t="shared" si="335"/>
        <v>0</v>
      </c>
      <c r="AK1933" s="173" t="str">
        <f t="shared" si="336"/>
        <v/>
      </c>
      <c r="AL1933" s="173" t="str">
        <f t="shared" si="337"/>
        <v/>
      </c>
      <c r="AM1933" s="173"/>
      <c r="AN1933" s="173"/>
      <c r="AO1933" s="173"/>
      <c r="AP1933" s="173"/>
      <c r="AQ1933" s="173"/>
      <c r="AR1933" s="173"/>
      <c r="AS1933" s="173"/>
      <c r="AT1933" s="153"/>
      <c r="AU1933" s="154"/>
      <c r="AV1933" s="153"/>
      <c r="AW1933" s="177"/>
      <c r="AX1933" s="178"/>
      <c r="AY1933" s="179"/>
      <c r="AZ1933" s="179"/>
      <c r="BA1933" s="180"/>
      <c r="BB1933" s="180"/>
      <c r="BC1933" s="155"/>
      <c r="BE1933" s="156">
        <v>1181</v>
      </c>
      <c r="BF1933" s="181">
        <f t="shared" si="341"/>
        <v>7.5520000000001506</v>
      </c>
      <c r="BG1933" s="182">
        <f t="shared" si="342"/>
        <v>0.37374827060142002</v>
      </c>
      <c r="BH1933" s="183">
        <f t="shared" si="343"/>
        <v>6.1097416728111975E-4</v>
      </c>
      <c r="BI1933" s="184" t="str">
        <f t="shared" si="344"/>
        <v/>
      </c>
      <c r="BJ1933" s="184" t="str">
        <f t="shared" si="340"/>
        <v/>
      </c>
    </row>
    <row r="1934" spans="3:62" ht="20.100000000000001" customHeight="1" x14ac:dyDescent="0.25">
      <c r="C1934" s="12"/>
      <c r="E1934" s="141"/>
      <c r="F1934" s="141"/>
      <c r="P1934" s="156"/>
      <c r="R1934" s="174"/>
      <c r="S1934" s="174"/>
      <c r="W1934" s="175"/>
      <c r="X1934" s="173"/>
      <c r="AC1934" s="156">
        <v>1205</v>
      </c>
      <c r="AD1934" s="150">
        <f t="shared" si="331"/>
        <v>0.82000000000000028</v>
      </c>
      <c r="AE1934" s="174">
        <f t="shared" si="332"/>
        <v>0.28503635848900716</v>
      </c>
      <c r="AF1934" s="174">
        <f t="shared" si="333"/>
        <v>0.79389194641418703</v>
      </c>
      <c r="AG1934" s="150" t="str">
        <f t="shared" si="338"/>
        <v/>
      </c>
      <c r="AH1934" s="150">
        <f t="shared" si="339"/>
        <v>0.28503635848900716</v>
      </c>
      <c r="AI1934" s="150" t="str">
        <f t="shared" si="334"/>
        <v/>
      </c>
      <c r="AJ1934" s="173">
        <f t="shared" si="335"/>
        <v>0</v>
      </c>
      <c r="AK1934" s="173" t="str">
        <f t="shared" si="336"/>
        <v/>
      </c>
      <c r="AL1934" s="173" t="str">
        <f t="shared" si="337"/>
        <v/>
      </c>
      <c r="AM1934" s="173"/>
      <c r="AN1934" s="173"/>
      <c r="AO1934" s="173"/>
      <c r="AP1934" s="173"/>
      <c r="AQ1934" s="173"/>
      <c r="AR1934" s="173"/>
      <c r="AS1934" s="173"/>
      <c r="AT1934" s="153"/>
      <c r="AU1934" s="154"/>
      <c r="AV1934" s="153"/>
      <c r="AW1934" s="177"/>
      <c r="AX1934" s="178"/>
      <c r="AY1934" s="179"/>
      <c r="AZ1934" s="179"/>
      <c r="BA1934" s="180"/>
      <c r="BB1934" s="180"/>
      <c r="BC1934" s="155"/>
      <c r="BE1934" s="156">
        <v>1182</v>
      </c>
      <c r="BF1934" s="181">
        <f t="shared" si="341"/>
        <v>7.5584000000001508</v>
      </c>
      <c r="BG1934" s="182">
        <f t="shared" si="342"/>
        <v>0.3731372964341389</v>
      </c>
      <c r="BH1934" s="183">
        <f t="shared" si="343"/>
        <v>6.1031274921496959E-4</v>
      </c>
      <c r="BI1934" s="184" t="str">
        <f t="shared" si="344"/>
        <v/>
      </c>
      <c r="BJ1934" s="184" t="str">
        <f t="shared" si="340"/>
        <v/>
      </c>
    </row>
    <row r="1935" spans="3:62" ht="20.100000000000001" customHeight="1" x14ac:dyDescent="0.25">
      <c r="C1935" s="12"/>
      <c r="E1935" s="141"/>
      <c r="F1935" s="141"/>
      <c r="P1935" s="156"/>
      <c r="R1935" s="174"/>
      <c r="S1935" s="174"/>
      <c r="W1935" s="175"/>
      <c r="X1935" s="173"/>
      <c r="AC1935" s="156">
        <v>1206</v>
      </c>
      <c r="AD1935" s="150">
        <f t="shared" si="331"/>
        <v>0.82399999999999984</v>
      </c>
      <c r="AE1935" s="174">
        <f t="shared" si="332"/>
        <v>0.28410069801106874</v>
      </c>
      <c r="AF1935" s="174">
        <f t="shared" si="333"/>
        <v>0.79503022101940179</v>
      </c>
      <c r="AG1935" s="150" t="str">
        <f t="shared" si="338"/>
        <v/>
      </c>
      <c r="AH1935" s="150">
        <f t="shared" si="339"/>
        <v>0.28410069801106874</v>
      </c>
      <c r="AI1935" s="150" t="str">
        <f t="shared" si="334"/>
        <v/>
      </c>
      <c r="AJ1935" s="173">
        <f t="shared" si="335"/>
        <v>0</v>
      </c>
      <c r="AK1935" s="173" t="str">
        <f t="shared" si="336"/>
        <v/>
      </c>
      <c r="AL1935" s="173" t="str">
        <f t="shared" si="337"/>
        <v/>
      </c>
      <c r="AM1935" s="173"/>
      <c r="AN1935" s="173"/>
      <c r="AO1935" s="173"/>
      <c r="AP1935" s="173"/>
      <c r="AQ1935" s="173"/>
      <c r="AR1935" s="173"/>
      <c r="AS1935" s="173"/>
      <c r="AT1935" s="153"/>
      <c r="AU1935" s="154"/>
      <c r="AV1935" s="153"/>
      <c r="AW1935" s="177"/>
      <c r="AX1935" s="178"/>
      <c r="AY1935" s="179"/>
      <c r="AZ1935" s="179"/>
      <c r="BA1935" s="180"/>
      <c r="BB1935" s="180"/>
      <c r="BC1935" s="155"/>
      <c r="BE1935" s="156">
        <v>1183</v>
      </c>
      <c r="BF1935" s="181">
        <f t="shared" si="341"/>
        <v>7.564800000000151</v>
      </c>
      <c r="BG1935" s="182">
        <f t="shared" si="342"/>
        <v>0.37252698368492393</v>
      </c>
      <c r="BH1935" s="183">
        <f t="shared" si="343"/>
        <v>6.0965095534670777E-4</v>
      </c>
      <c r="BI1935" s="184" t="str">
        <f t="shared" si="344"/>
        <v/>
      </c>
      <c r="BJ1935" s="184" t="str">
        <f t="shared" si="340"/>
        <v/>
      </c>
    </row>
    <row r="1936" spans="3:62" ht="20.100000000000001" customHeight="1" x14ac:dyDescent="0.25">
      <c r="C1936" s="12"/>
      <c r="E1936" s="141"/>
      <c r="F1936" s="141"/>
      <c r="P1936" s="156"/>
      <c r="R1936" s="174"/>
      <c r="S1936" s="174"/>
      <c r="W1936" s="175"/>
      <c r="X1936" s="173"/>
      <c r="AC1936" s="156">
        <v>1207</v>
      </c>
      <c r="AD1936" s="150">
        <f t="shared" si="331"/>
        <v>0.82800000000000029</v>
      </c>
      <c r="AE1936" s="174">
        <f t="shared" si="332"/>
        <v>0.28316357827913613</v>
      </c>
      <c r="AF1936" s="174">
        <f t="shared" si="333"/>
        <v>0.79616475005260545</v>
      </c>
      <c r="AG1936" s="150" t="str">
        <f t="shared" si="338"/>
        <v/>
      </c>
      <c r="AH1936" s="150">
        <f t="shared" si="339"/>
        <v>0.28316357827913613</v>
      </c>
      <c r="AI1936" s="150" t="str">
        <f t="shared" si="334"/>
        <v/>
      </c>
      <c r="AJ1936" s="173">
        <f t="shared" si="335"/>
        <v>0</v>
      </c>
      <c r="AK1936" s="173" t="str">
        <f t="shared" si="336"/>
        <v/>
      </c>
      <c r="AL1936" s="173" t="str">
        <f t="shared" si="337"/>
        <v/>
      </c>
      <c r="AM1936" s="173"/>
      <c r="AN1936" s="173"/>
      <c r="AO1936" s="173"/>
      <c r="AP1936" s="173"/>
      <c r="AQ1936" s="173"/>
      <c r="AR1936" s="173"/>
      <c r="AS1936" s="173"/>
      <c r="AT1936" s="153"/>
      <c r="AU1936" s="154"/>
      <c r="AV1936" s="153"/>
      <c r="AW1936" s="177"/>
      <c r="AX1936" s="178"/>
      <c r="AY1936" s="179"/>
      <c r="AZ1936" s="179"/>
      <c r="BA1936" s="180"/>
      <c r="BB1936" s="180"/>
      <c r="BC1936" s="155"/>
      <c r="BE1936" s="156">
        <v>1184</v>
      </c>
      <c r="BF1936" s="181">
        <f t="shared" si="341"/>
        <v>7.5712000000001511</v>
      </c>
      <c r="BG1936" s="182">
        <f t="shared" si="342"/>
        <v>0.37191733272957722</v>
      </c>
      <c r="BH1936" s="183">
        <f t="shared" si="343"/>
        <v>6.0898879029780417E-4</v>
      </c>
      <c r="BI1936" s="184" t="str">
        <f t="shared" si="344"/>
        <v/>
      </c>
      <c r="BJ1936" s="184" t="str">
        <f t="shared" si="340"/>
        <v/>
      </c>
    </row>
    <row r="1937" spans="3:62" ht="20.100000000000001" customHeight="1" x14ac:dyDescent="0.25">
      <c r="C1937" s="12"/>
      <c r="E1937" s="141"/>
      <c r="F1937" s="141"/>
      <c r="P1937" s="156"/>
      <c r="R1937" s="174"/>
      <c r="S1937" s="174"/>
      <c r="W1937" s="175"/>
      <c r="X1937" s="173"/>
      <c r="AC1937" s="156">
        <v>1208</v>
      </c>
      <c r="AD1937" s="150">
        <f t="shared" si="331"/>
        <v>0.83199999999999985</v>
      </c>
      <c r="AE1937" s="174">
        <f t="shared" si="332"/>
        <v>0.28222503404476257</v>
      </c>
      <c r="AF1937" s="174">
        <f t="shared" si="333"/>
        <v>0.7972955277463003</v>
      </c>
      <c r="AG1937" s="150" t="str">
        <f t="shared" si="338"/>
        <v/>
      </c>
      <c r="AH1937" s="150">
        <f t="shared" si="339"/>
        <v>0.28222503404476257</v>
      </c>
      <c r="AI1937" s="150" t="str">
        <f t="shared" si="334"/>
        <v/>
      </c>
      <c r="AJ1937" s="173">
        <f t="shared" si="335"/>
        <v>0</v>
      </c>
      <c r="AK1937" s="173" t="str">
        <f t="shared" si="336"/>
        <v/>
      </c>
      <c r="AL1937" s="173" t="str">
        <f t="shared" si="337"/>
        <v/>
      </c>
      <c r="AM1937" s="173"/>
      <c r="AN1937" s="173"/>
      <c r="AO1937" s="173"/>
      <c r="AP1937" s="173"/>
      <c r="AQ1937" s="173"/>
      <c r="AR1937" s="173"/>
      <c r="AS1937" s="173"/>
      <c r="AT1937" s="153"/>
      <c r="AU1937" s="154"/>
      <c r="AV1937" s="153"/>
      <c r="AW1937" s="177"/>
      <c r="AX1937" s="178"/>
      <c r="AY1937" s="179"/>
      <c r="AZ1937" s="179"/>
      <c r="BA1937" s="180"/>
      <c r="BB1937" s="180"/>
      <c r="BC1937" s="155"/>
      <c r="BE1937" s="156">
        <v>1185</v>
      </c>
      <c r="BF1937" s="181">
        <f t="shared" si="341"/>
        <v>7.5776000000001513</v>
      </c>
      <c r="BG1937" s="182">
        <f t="shared" si="342"/>
        <v>0.37130834393927942</v>
      </c>
      <c r="BH1937" s="183">
        <f t="shared" si="343"/>
        <v>6.083262586734639E-4</v>
      </c>
      <c r="BI1937" s="184" t="str">
        <f t="shared" si="344"/>
        <v/>
      </c>
      <c r="BJ1937" s="184" t="str">
        <f t="shared" si="340"/>
        <v/>
      </c>
    </row>
    <row r="1938" spans="3:62" ht="20.100000000000001" customHeight="1" x14ac:dyDescent="0.25">
      <c r="C1938" s="12"/>
      <c r="E1938" s="141"/>
      <c r="F1938" s="141"/>
      <c r="P1938" s="156"/>
      <c r="R1938" s="174"/>
      <c r="S1938" s="174"/>
      <c r="W1938" s="175"/>
      <c r="X1938" s="173"/>
      <c r="AC1938" s="156">
        <v>1209</v>
      </c>
      <c r="AD1938" s="150">
        <f t="shared" si="331"/>
        <v>0.8360000000000003</v>
      </c>
      <c r="AE1938" s="174">
        <f t="shared" si="332"/>
        <v>0.2812851000128565</v>
      </c>
      <c r="AF1938" s="174">
        <f t="shared" si="333"/>
        <v>0.79842254847190253</v>
      </c>
      <c r="AG1938" s="150" t="str">
        <f t="shared" si="338"/>
        <v/>
      </c>
      <c r="AH1938" s="150">
        <f t="shared" si="339"/>
        <v>0.2812851000128565</v>
      </c>
      <c r="AI1938" s="150" t="str">
        <f t="shared" si="334"/>
        <v/>
      </c>
      <c r="AJ1938" s="173">
        <f t="shared" si="335"/>
        <v>0</v>
      </c>
      <c r="AK1938" s="173" t="str">
        <f t="shared" si="336"/>
        <v/>
      </c>
      <c r="AL1938" s="173" t="str">
        <f t="shared" si="337"/>
        <v/>
      </c>
      <c r="AM1938" s="173"/>
      <c r="AN1938" s="173"/>
      <c r="AO1938" s="173"/>
      <c r="AP1938" s="173"/>
      <c r="AQ1938" s="173"/>
      <c r="AR1938" s="173"/>
      <c r="AS1938" s="173"/>
      <c r="AT1938" s="153"/>
      <c r="AU1938" s="154"/>
      <c r="AV1938" s="153"/>
      <c r="AW1938" s="177"/>
      <c r="AX1938" s="178"/>
      <c r="AY1938" s="179"/>
      <c r="AZ1938" s="179"/>
      <c r="BA1938" s="180"/>
      <c r="BB1938" s="180"/>
      <c r="BC1938" s="155"/>
      <c r="BE1938" s="156">
        <v>1186</v>
      </c>
      <c r="BF1938" s="181">
        <f t="shared" si="341"/>
        <v>7.5840000000001515</v>
      </c>
      <c r="BG1938" s="182">
        <f t="shared" si="342"/>
        <v>0.37070001768060595</v>
      </c>
      <c r="BH1938" s="183">
        <f t="shared" si="343"/>
        <v>6.0766336506845597E-4</v>
      </c>
      <c r="BI1938" s="184" t="str">
        <f t="shared" si="344"/>
        <v/>
      </c>
      <c r="BJ1938" s="184" t="str">
        <f t="shared" si="340"/>
        <v/>
      </c>
    </row>
    <row r="1939" spans="3:62" ht="20.100000000000001" customHeight="1" x14ac:dyDescent="0.25">
      <c r="C1939" s="12"/>
      <c r="E1939" s="141"/>
      <c r="F1939" s="141"/>
      <c r="P1939" s="156"/>
      <c r="R1939" s="174"/>
      <c r="S1939" s="174"/>
      <c r="W1939" s="175"/>
      <c r="X1939" s="173"/>
      <c r="AC1939" s="156">
        <v>1210</v>
      </c>
      <c r="AD1939" s="150">
        <f t="shared" si="331"/>
        <v>0.83999999999999986</v>
      </c>
      <c r="AE1939" s="174">
        <f t="shared" si="332"/>
        <v>0.28034381083962062</v>
      </c>
      <c r="AF1939" s="174">
        <f t="shared" si="333"/>
        <v>0.79954580673955022</v>
      </c>
      <c r="AG1939" s="150" t="str">
        <f t="shared" si="338"/>
        <v/>
      </c>
      <c r="AH1939" s="150">
        <f t="shared" si="339"/>
        <v>0.28034381083962062</v>
      </c>
      <c r="AI1939" s="150" t="str">
        <f t="shared" si="334"/>
        <v/>
      </c>
      <c r="AJ1939" s="173">
        <f t="shared" si="335"/>
        <v>0</v>
      </c>
      <c r="AK1939" s="173" t="str">
        <f t="shared" si="336"/>
        <v/>
      </c>
      <c r="AL1939" s="173" t="str">
        <f t="shared" si="337"/>
        <v/>
      </c>
      <c r="AM1939" s="173"/>
      <c r="AN1939" s="173"/>
      <c r="AO1939" s="173"/>
      <c r="AP1939" s="173"/>
      <c r="AQ1939" s="173"/>
      <c r="AR1939" s="173"/>
      <c r="AS1939" s="173"/>
      <c r="AT1939" s="153"/>
      <c r="AU1939" s="154"/>
      <c r="AV1939" s="153"/>
      <c r="AW1939" s="177"/>
      <c r="AX1939" s="178"/>
      <c r="AY1939" s="179"/>
      <c r="AZ1939" s="179"/>
      <c r="BA1939" s="180"/>
      <c r="BB1939" s="180"/>
      <c r="BC1939" s="155"/>
      <c r="BE1939" s="156">
        <v>1187</v>
      </c>
      <c r="BF1939" s="181">
        <f t="shared" si="341"/>
        <v>7.5904000000001517</v>
      </c>
      <c r="BG1939" s="182">
        <f t="shared" si="342"/>
        <v>0.3700923543155375</v>
      </c>
      <c r="BH1939" s="183">
        <f t="shared" si="343"/>
        <v>6.070001140611736E-4</v>
      </c>
      <c r="BI1939" s="184" t="str">
        <f t="shared" si="344"/>
        <v/>
      </c>
      <c r="BJ1939" s="184" t="str">
        <f t="shared" si="340"/>
        <v/>
      </c>
    </row>
    <row r="1940" spans="3:62" ht="20.100000000000001" customHeight="1" x14ac:dyDescent="0.25">
      <c r="C1940" s="12"/>
      <c r="E1940" s="141"/>
      <c r="F1940" s="141"/>
      <c r="P1940" s="156"/>
      <c r="R1940" s="174"/>
      <c r="S1940" s="174"/>
      <c r="W1940" s="175"/>
      <c r="X1940" s="173"/>
      <c r="AC1940" s="156">
        <v>1211</v>
      </c>
      <c r="AD1940" s="150">
        <f t="shared" si="331"/>
        <v>0.84400000000000031</v>
      </c>
      <c r="AE1940" s="174">
        <f t="shared" si="332"/>
        <v>0.27940120113049777</v>
      </c>
      <c r="AF1940" s="174">
        <f t="shared" si="333"/>
        <v>0.80066529719790724</v>
      </c>
      <c r="AG1940" s="150" t="str">
        <f t="shared" si="338"/>
        <v/>
      </c>
      <c r="AH1940" s="150">
        <f t="shared" si="339"/>
        <v>0.27940120113049777</v>
      </c>
      <c r="AI1940" s="150" t="str">
        <f t="shared" si="334"/>
        <v/>
      </c>
      <c r="AJ1940" s="173">
        <f t="shared" si="335"/>
        <v>0</v>
      </c>
      <c r="AK1940" s="173" t="str">
        <f t="shared" si="336"/>
        <v/>
      </c>
      <c r="AL1940" s="173" t="str">
        <f t="shared" si="337"/>
        <v/>
      </c>
      <c r="AM1940" s="173"/>
      <c r="AN1940" s="173"/>
      <c r="AO1940" s="173"/>
      <c r="AP1940" s="173"/>
      <c r="AQ1940" s="173"/>
      <c r="AR1940" s="173"/>
      <c r="AS1940" s="173"/>
      <c r="AT1940" s="153"/>
      <c r="AU1940" s="154"/>
      <c r="AV1940" s="153"/>
      <c r="AW1940" s="177"/>
      <c r="AX1940" s="178"/>
      <c r="AY1940" s="179"/>
      <c r="AZ1940" s="179"/>
      <c r="BA1940" s="180"/>
      <c r="BB1940" s="180"/>
      <c r="BC1940" s="155"/>
      <c r="BE1940" s="156">
        <v>1188</v>
      </c>
      <c r="BF1940" s="181">
        <f t="shared" si="341"/>
        <v>7.5968000000001519</v>
      </c>
      <c r="BG1940" s="182">
        <f t="shared" si="342"/>
        <v>0.36948535420147632</v>
      </c>
      <c r="BH1940" s="183">
        <f t="shared" si="343"/>
        <v>6.0633651021796409E-4</v>
      </c>
      <c r="BI1940" s="184" t="str">
        <f t="shared" si="344"/>
        <v/>
      </c>
      <c r="BJ1940" s="184" t="str">
        <f t="shared" si="340"/>
        <v/>
      </c>
    </row>
    <row r="1941" spans="3:62" ht="20.100000000000001" customHeight="1" x14ac:dyDescent="0.25">
      <c r="C1941" s="12"/>
      <c r="E1941" s="141"/>
      <c r="F1941" s="141"/>
      <c r="P1941" s="156"/>
      <c r="R1941" s="174"/>
      <c r="S1941" s="174"/>
      <c r="W1941" s="175"/>
      <c r="X1941" s="173"/>
      <c r="AC1941" s="156">
        <v>1212</v>
      </c>
      <c r="AD1941" s="150">
        <f t="shared" si="331"/>
        <v>0.84799999999999986</v>
      </c>
      <c r="AE1941" s="174">
        <f t="shared" si="332"/>
        <v>0.27845730543813191</v>
      </c>
      <c r="AF1941" s="174">
        <f t="shared" si="333"/>
        <v>0.80178101463395246</v>
      </c>
      <c r="AG1941" s="150" t="str">
        <f t="shared" si="338"/>
        <v/>
      </c>
      <c r="AH1941" s="150">
        <f t="shared" si="339"/>
        <v>0.27845730543813191</v>
      </c>
      <c r="AI1941" s="150" t="str">
        <f t="shared" si="334"/>
        <v/>
      </c>
      <c r="AJ1941" s="173">
        <f t="shared" si="335"/>
        <v>0</v>
      </c>
      <c r="AK1941" s="173" t="str">
        <f t="shared" si="336"/>
        <v/>
      </c>
      <c r="AL1941" s="173" t="str">
        <f t="shared" si="337"/>
        <v/>
      </c>
      <c r="AM1941" s="173"/>
      <c r="AN1941" s="173"/>
      <c r="AO1941" s="173"/>
      <c r="AP1941" s="173"/>
      <c r="AQ1941" s="173"/>
      <c r="AR1941" s="173"/>
      <c r="AS1941" s="173"/>
      <c r="AT1941" s="153"/>
      <c r="AU1941" s="154"/>
      <c r="AV1941" s="153"/>
      <c r="AW1941" s="177"/>
      <c r="AX1941" s="178"/>
      <c r="AY1941" s="179"/>
      <c r="AZ1941" s="179"/>
      <c r="BA1941" s="180"/>
      <c r="BB1941" s="180"/>
      <c r="BC1941" s="155"/>
      <c r="BE1941" s="156">
        <v>1189</v>
      </c>
      <c r="BF1941" s="181">
        <f t="shared" si="341"/>
        <v>7.6032000000001521</v>
      </c>
      <c r="BG1941" s="182">
        <f t="shared" si="342"/>
        <v>0.36887901769125836</v>
      </c>
      <c r="BH1941" s="183">
        <f t="shared" si="343"/>
        <v>6.0567255809046427E-4</v>
      </c>
      <c r="BI1941" s="184" t="str">
        <f t="shared" si="344"/>
        <v/>
      </c>
      <c r="BJ1941" s="184" t="str">
        <f t="shared" si="340"/>
        <v/>
      </c>
    </row>
    <row r="1942" spans="3:62" ht="20.100000000000001" customHeight="1" x14ac:dyDescent="0.25">
      <c r="C1942" s="12"/>
      <c r="E1942" s="141"/>
      <c r="F1942" s="141"/>
      <c r="P1942" s="156"/>
      <c r="R1942" s="174"/>
      <c r="S1942" s="174"/>
      <c r="W1942" s="175"/>
      <c r="X1942" s="173"/>
      <c r="AC1942" s="156">
        <v>1213</v>
      </c>
      <c r="AD1942" s="150">
        <f t="shared" si="331"/>
        <v>0.85200000000000031</v>
      </c>
      <c r="AE1942" s="174">
        <f t="shared" si="332"/>
        <v>0.27751215826033604</v>
      </c>
      <c r="AF1942" s="174">
        <f t="shared" si="333"/>
        <v>0.80289295397276761</v>
      </c>
      <c r="AG1942" s="150" t="str">
        <f t="shared" si="338"/>
        <v/>
      </c>
      <c r="AH1942" s="150">
        <f t="shared" si="339"/>
        <v>0.27751215826033604</v>
      </c>
      <c r="AI1942" s="150" t="str">
        <f t="shared" si="334"/>
        <v/>
      </c>
      <c r="AJ1942" s="173">
        <f t="shared" si="335"/>
        <v>0</v>
      </c>
      <c r="AK1942" s="173" t="str">
        <f t="shared" si="336"/>
        <v/>
      </c>
      <c r="AL1942" s="173" t="str">
        <f t="shared" si="337"/>
        <v/>
      </c>
      <c r="AM1942" s="173"/>
      <c r="AN1942" s="173"/>
      <c r="AO1942" s="173"/>
      <c r="AP1942" s="173"/>
      <c r="AQ1942" s="173"/>
      <c r="AR1942" s="173"/>
      <c r="AS1942" s="173"/>
      <c r="AT1942" s="153"/>
      <c r="AU1942" s="154"/>
      <c r="AV1942" s="153"/>
      <c r="AW1942" s="177"/>
      <c r="AX1942" s="178"/>
      <c r="AY1942" s="179"/>
      <c r="AZ1942" s="179"/>
      <c r="BA1942" s="180"/>
      <c r="BB1942" s="180"/>
      <c r="BC1942" s="155"/>
      <c r="BE1942" s="156">
        <v>1190</v>
      </c>
      <c r="BF1942" s="181">
        <f t="shared" si="341"/>
        <v>7.6096000000001522</v>
      </c>
      <c r="BG1942" s="182">
        <f t="shared" si="342"/>
        <v>0.3682733451331679</v>
      </c>
      <c r="BH1942" s="183">
        <f t="shared" si="343"/>
        <v>6.050082622173214E-4</v>
      </c>
      <c r="BI1942" s="184" t="str">
        <f t="shared" si="344"/>
        <v/>
      </c>
      <c r="BJ1942" s="184" t="str">
        <f t="shared" si="340"/>
        <v/>
      </c>
    </row>
    <row r="1943" spans="3:62" ht="20.100000000000001" customHeight="1" x14ac:dyDescent="0.25">
      <c r="C1943" s="12"/>
      <c r="E1943" s="141"/>
      <c r="F1943" s="141"/>
      <c r="P1943" s="156"/>
      <c r="R1943" s="174"/>
      <c r="S1943" s="174"/>
      <c r="W1943" s="175"/>
      <c r="X1943" s="173"/>
      <c r="AC1943" s="156">
        <v>1214</v>
      </c>
      <c r="AD1943" s="150">
        <f t="shared" si="331"/>
        <v>0.85599999999999987</v>
      </c>
      <c r="AE1943" s="174">
        <f t="shared" si="332"/>
        <v>0.27656579403807502</v>
      </c>
      <c r="AF1943" s="174">
        <f t="shared" si="333"/>
        <v>0.8040011102773118</v>
      </c>
      <c r="AG1943" s="150" t="str">
        <f t="shared" si="338"/>
        <v/>
      </c>
      <c r="AH1943" s="150">
        <f t="shared" si="339"/>
        <v>0.27656579403807502</v>
      </c>
      <c r="AI1943" s="150" t="str">
        <f t="shared" si="334"/>
        <v/>
      </c>
      <c r="AJ1943" s="173">
        <f t="shared" si="335"/>
        <v>0</v>
      </c>
      <c r="AK1943" s="173" t="str">
        <f t="shared" si="336"/>
        <v/>
      </c>
      <c r="AL1943" s="173" t="str">
        <f t="shared" si="337"/>
        <v/>
      </c>
      <c r="AM1943" s="173"/>
      <c r="AN1943" s="173"/>
      <c r="AO1943" s="173"/>
      <c r="AP1943" s="173"/>
      <c r="AQ1943" s="173"/>
      <c r="AR1943" s="173"/>
      <c r="AS1943" s="173"/>
      <c r="AT1943" s="153"/>
      <c r="AU1943" s="154"/>
      <c r="AV1943" s="153"/>
      <c r="AW1943" s="177"/>
      <c r="AX1943" s="178"/>
      <c r="AY1943" s="179"/>
      <c r="AZ1943" s="179"/>
      <c r="BA1943" s="180"/>
      <c r="BB1943" s="180"/>
      <c r="BC1943" s="155"/>
      <c r="BE1943" s="156">
        <v>1191</v>
      </c>
      <c r="BF1943" s="181">
        <f t="shared" si="341"/>
        <v>7.6160000000001524</v>
      </c>
      <c r="BG1943" s="182">
        <f t="shared" si="342"/>
        <v>0.36766833687095057</v>
      </c>
      <c r="BH1943" s="183">
        <f t="shared" si="343"/>
        <v>6.0434362712358247E-4</v>
      </c>
      <c r="BI1943" s="184" t="str">
        <f t="shared" si="344"/>
        <v/>
      </c>
      <c r="BJ1943" s="184" t="str">
        <f t="shared" si="340"/>
        <v/>
      </c>
    </row>
    <row r="1944" spans="3:62" ht="20.100000000000001" customHeight="1" x14ac:dyDescent="0.25">
      <c r="C1944" s="12"/>
      <c r="E1944" s="141"/>
      <c r="F1944" s="141"/>
      <c r="P1944" s="156"/>
      <c r="R1944" s="174"/>
      <c r="S1944" s="174"/>
      <c r="W1944" s="175"/>
      <c r="X1944" s="173"/>
      <c r="AC1944" s="156">
        <v>1215</v>
      </c>
      <c r="AD1944" s="150">
        <f t="shared" si="331"/>
        <v>0.86000000000000032</v>
      </c>
      <c r="AE1944" s="174">
        <f t="shared" si="332"/>
        <v>0.27561824715345662</v>
      </c>
      <c r="AF1944" s="174">
        <f t="shared" si="333"/>
        <v>0.80510547874819172</v>
      </c>
      <c r="AG1944" s="150" t="str">
        <f t="shared" si="338"/>
        <v/>
      </c>
      <c r="AH1944" s="150">
        <f t="shared" si="339"/>
        <v>0.27561824715345662</v>
      </c>
      <c r="AI1944" s="150" t="str">
        <f t="shared" si="334"/>
        <v/>
      </c>
      <c r="AJ1944" s="173">
        <f t="shared" si="335"/>
        <v>0</v>
      </c>
      <c r="AK1944" s="173" t="str">
        <f t="shared" si="336"/>
        <v/>
      </c>
      <c r="AL1944" s="173" t="str">
        <f t="shared" si="337"/>
        <v/>
      </c>
      <c r="AM1944" s="173"/>
      <c r="AN1944" s="173"/>
      <c r="AO1944" s="173"/>
      <c r="AP1944" s="173"/>
      <c r="AQ1944" s="173"/>
      <c r="AR1944" s="173"/>
      <c r="AS1944" s="173"/>
      <c r="AT1944" s="153"/>
      <c r="AU1944" s="154"/>
      <c r="AV1944" s="153"/>
      <c r="AW1944" s="177"/>
      <c r="AX1944" s="178"/>
      <c r="AY1944" s="179"/>
      <c r="AZ1944" s="179"/>
      <c r="BA1944" s="180"/>
      <c r="BB1944" s="180"/>
      <c r="BC1944" s="155"/>
      <c r="BE1944" s="156">
        <v>1192</v>
      </c>
      <c r="BF1944" s="181">
        <f t="shared" si="341"/>
        <v>7.6224000000001526</v>
      </c>
      <c r="BG1944" s="182">
        <f t="shared" si="342"/>
        <v>0.36706399324382699</v>
      </c>
      <c r="BH1944" s="183">
        <f t="shared" si="343"/>
        <v>6.0367865732008363E-4</v>
      </c>
      <c r="BI1944" s="184" t="str">
        <f t="shared" si="344"/>
        <v/>
      </c>
      <c r="BJ1944" s="184" t="str">
        <f t="shared" si="340"/>
        <v/>
      </c>
    </row>
    <row r="1945" spans="3:62" ht="20.100000000000001" customHeight="1" x14ac:dyDescent="0.25">
      <c r="C1945" s="12"/>
      <c r="E1945" s="141"/>
      <c r="F1945" s="141"/>
      <c r="P1945" s="156"/>
      <c r="R1945" s="174"/>
      <c r="S1945" s="174"/>
      <c r="W1945" s="175"/>
      <c r="X1945" s="173"/>
      <c r="AC1945" s="156">
        <v>1216</v>
      </c>
      <c r="AD1945" s="150">
        <f t="shared" ref="AD1945:AD2008" si="345">AD$723+(AC1945*AD$726)</f>
        <v>0.86399999999999988</v>
      </c>
      <c r="AE1945" s="174">
        <f t="shared" ref="AE1945:AE2008" si="346">_xlfn.NORM.DIST(AD1945,AD$720,AD$721,0)</f>
        <v>0.27466955192773695</v>
      </c>
      <c r="AF1945" s="174">
        <f t="shared" ref="AF1945:AF2008" si="347">_xlfn.NORM.DIST(AD1945,AD$720,AD$721,1)</f>
        <v>0.80620605472342077</v>
      </c>
      <c r="AG1945" s="150" t="str">
        <f t="shared" si="338"/>
        <v/>
      </c>
      <c r="AH1945" s="150">
        <f t="shared" si="339"/>
        <v>0.27466955192773695</v>
      </c>
      <c r="AI1945" s="150" t="str">
        <f t="shared" ref="AI1945:AI2008" si="348">IF(AE1945=MAX(AE$729:AE$2729),AE1945,"")</f>
        <v/>
      </c>
      <c r="AJ1945" s="173">
        <f t="shared" ref="AJ1945:AJ2008" si="349">_xlfn.NORM.DIST(AC1945,AH$721,AH$722,0)</f>
        <v>0</v>
      </c>
      <c r="AK1945" s="173" t="str">
        <f t="shared" ref="AK1945:AK2008" si="350">IF(AJ1945=MAX(AJ$729:AJ$2729),AE1945,"")</f>
        <v/>
      </c>
      <c r="AL1945" s="173" t="str">
        <f t="shared" ref="AL1945:AL2008" si="351">IF(AK1945=MIN(AK$729:AK$2729),AK1945,"")</f>
        <v/>
      </c>
      <c r="AM1945" s="173"/>
      <c r="AN1945" s="173"/>
      <c r="AO1945" s="173"/>
      <c r="AP1945" s="173"/>
      <c r="AQ1945" s="173"/>
      <c r="AR1945" s="173"/>
      <c r="AS1945" s="173"/>
      <c r="AT1945" s="153"/>
      <c r="AU1945" s="154"/>
      <c r="AV1945" s="153"/>
      <c r="AW1945" s="177"/>
      <c r="AX1945" s="178"/>
      <c r="AY1945" s="179"/>
      <c r="AZ1945" s="179"/>
      <c r="BA1945" s="180"/>
      <c r="BB1945" s="180"/>
      <c r="BC1945" s="155"/>
      <c r="BE1945" s="156">
        <v>1193</v>
      </c>
      <c r="BF1945" s="181">
        <f t="shared" si="341"/>
        <v>7.6288000000001528</v>
      </c>
      <c r="BG1945" s="182">
        <f t="shared" si="342"/>
        <v>0.36646031458650691</v>
      </c>
      <c r="BH1945" s="183">
        <f t="shared" si="343"/>
        <v>6.030133573045604E-4</v>
      </c>
      <c r="BI1945" s="184" t="str">
        <f t="shared" si="344"/>
        <v/>
      </c>
      <c r="BJ1945" s="184" t="str">
        <f t="shared" si="340"/>
        <v/>
      </c>
    </row>
    <row r="1946" spans="3:62" ht="20.100000000000001" customHeight="1" x14ac:dyDescent="0.25">
      <c r="C1946" s="12"/>
      <c r="E1946" s="141"/>
      <c r="F1946" s="141"/>
      <c r="P1946" s="156"/>
      <c r="R1946" s="174"/>
      <c r="S1946" s="174"/>
      <c r="W1946" s="175"/>
      <c r="X1946" s="173"/>
      <c r="AC1946" s="156">
        <v>1217</v>
      </c>
      <c r="AD1946" s="150">
        <f t="shared" si="345"/>
        <v>0.86800000000000033</v>
      </c>
      <c r="AE1946" s="174">
        <f t="shared" si="346"/>
        <v>0.27371974261933468</v>
      </c>
      <c r="AF1946" s="174">
        <f t="shared" si="347"/>
        <v>0.8073028336781729</v>
      </c>
      <c r="AG1946" s="150" t="str">
        <f t="shared" ref="AG1946:AG2009" si="352">IF(OR(AF1946&lt;$AH$725,AF1946&gt;$AH$726),AE1946,"")</f>
        <v/>
      </c>
      <c r="AH1946" s="150">
        <f t="shared" ref="AH1946:AH2009" si="353">IF(AND(AF1946&gt;$AH$725,AF1946&lt;$AH$726),AE1946,"")</f>
        <v>0.27371974261933468</v>
      </c>
      <c r="AI1946" s="150" t="str">
        <f t="shared" si="348"/>
        <v/>
      </c>
      <c r="AJ1946" s="173">
        <f t="shared" si="349"/>
        <v>0</v>
      </c>
      <c r="AK1946" s="173" t="str">
        <f t="shared" si="350"/>
        <v/>
      </c>
      <c r="AL1946" s="173" t="str">
        <f t="shared" si="351"/>
        <v/>
      </c>
      <c r="AM1946" s="173"/>
      <c r="AN1946" s="173"/>
      <c r="AO1946" s="173"/>
      <c r="AP1946" s="173"/>
      <c r="AQ1946" s="173"/>
      <c r="AR1946" s="173"/>
      <c r="AS1946" s="173"/>
      <c r="AT1946" s="153"/>
      <c r="AU1946" s="154"/>
      <c r="AV1946" s="153"/>
      <c r="AW1946" s="177"/>
      <c r="AX1946" s="178"/>
      <c r="AY1946" s="179"/>
      <c r="AZ1946" s="179"/>
      <c r="BA1946" s="180"/>
      <c r="BB1946" s="180"/>
      <c r="BC1946" s="155"/>
      <c r="BE1946" s="156">
        <v>1194</v>
      </c>
      <c r="BF1946" s="181">
        <f t="shared" si="341"/>
        <v>7.635200000000153</v>
      </c>
      <c r="BG1946" s="182">
        <f t="shared" si="342"/>
        <v>0.36585730122920235</v>
      </c>
      <c r="BH1946" s="183">
        <f t="shared" si="343"/>
        <v>6.0234773156103705E-4</v>
      </c>
      <c r="BI1946" s="184" t="str">
        <f t="shared" si="344"/>
        <v/>
      </c>
      <c r="BJ1946" s="184" t="str">
        <f t="shared" si="340"/>
        <v/>
      </c>
    </row>
    <row r="1947" spans="3:62" ht="20.100000000000001" customHeight="1" x14ac:dyDescent="0.25">
      <c r="C1947" s="12"/>
      <c r="E1947" s="141"/>
      <c r="F1947" s="141"/>
      <c r="P1947" s="156"/>
      <c r="R1947" s="174"/>
      <c r="S1947" s="174"/>
      <c r="W1947" s="175"/>
      <c r="X1947" s="173"/>
      <c r="AC1947" s="156">
        <v>1218</v>
      </c>
      <c r="AD1947" s="150">
        <f t="shared" si="345"/>
        <v>0.87199999999999989</v>
      </c>
      <c r="AE1947" s="174">
        <f t="shared" si="346"/>
        <v>0.2727688534218603</v>
      </c>
      <c r="AF1947" s="174">
        <f t="shared" si="347"/>
        <v>0.8083958112245262</v>
      </c>
      <c r="AG1947" s="150" t="str">
        <f t="shared" si="352"/>
        <v/>
      </c>
      <c r="AH1947" s="150">
        <f t="shared" si="353"/>
        <v>0.2727688534218603</v>
      </c>
      <c r="AI1947" s="150" t="str">
        <f t="shared" si="348"/>
        <v/>
      </c>
      <c r="AJ1947" s="173">
        <f t="shared" si="349"/>
        <v>0</v>
      </c>
      <c r="AK1947" s="173" t="str">
        <f t="shared" si="350"/>
        <v/>
      </c>
      <c r="AL1947" s="173" t="str">
        <f t="shared" si="351"/>
        <v/>
      </c>
      <c r="AM1947" s="173"/>
      <c r="AN1947" s="173"/>
      <c r="AO1947" s="173"/>
      <c r="AP1947" s="173"/>
      <c r="AQ1947" s="173"/>
      <c r="AR1947" s="173"/>
      <c r="AS1947" s="173"/>
      <c r="AT1947" s="153"/>
      <c r="AU1947" s="154"/>
      <c r="AV1947" s="153"/>
      <c r="AW1947" s="177"/>
      <c r="AX1947" s="178"/>
      <c r="AY1947" s="179"/>
      <c r="AZ1947" s="179"/>
      <c r="BA1947" s="180"/>
      <c r="BB1947" s="180"/>
      <c r="BC1947" s="155"/>
      <c r="BE1947" s="156">
        <v>1195</v>
      </c>
      <c r="BF1947" s="181">
        <f t="shared" si="341"/>
        <v>7.6416000000001532</v>
      </c>
      <c r="BG1947" s="182">
        <f t="shared" si="342"/>
        <v>0.36525495349764131</v>
      </c>
      <c r="BH1947" s="183">
        <f t="shared" si="343"/>
        <v>6.0168178455993759E-4</v>
      </c>
      <c r="BI1947" s="184" t="str">
        <f t="shared" si="344"/>
        <v/>
      </c>
      <c r="BJ1947" s="184" t="str">
        <f t="shared" si="340"/>
        <v/>
      </c>
    </row>
    <row r="1948" spans="3:62" ht="20.100000000000001" customHeight="1" x14ac:dyDescent="0.25">
      <c r="C1948" s="12"/>
      <c r="E1948" s="141"/>
      <c r="F1948" s="141"/>
      <c r="P1948" s="156"/>
      <c r="R1948" s="174"/>
      <c r="S1948" s="174"/>
      <c r="W1948" s="175"/>
      <c r="X1948" s="173"/>
      <c r="AC1948" s="156">
        <v>1219</v>
      </c>
      <c r="AD1948" s="150">
        <f t="shared" si="345"/>
        <v>0.87600000000000033</v>
      </c>
      <c r="AE1948" s="174">
        <f t="shared" si="346"/>
        <v>0.27181691846215378</v>
      </c>
      <c r="AF1948" s="174">
        <f t="shared" si="347"/>
        <v>0.80948498311120121</v>
      </c>
      <c r="AG1948" s="150" t="str">
        <f t="shared" si="352"/>
        <v/>
      </c>
      <c r="AH1948" s="150">
        <f t="shared" si="353"/>
        <v>0.27181691846215378</v>
      </c>
      <c r="AI1948" s="150" t="str">
        <f t="shared" si="348"/>
        <v/>
      </c>
      <c r="AJ1948" s="173">
        <f t="shared" si="349"/>
        <v>0</v>
      </c>
      <c r="AK1948" s="173" t="str">
        <f t="shared" si="350"/>
        <v/>
      </c>
      <c r="AL1948" s="173" t="str">
        <f t="shared" si="351"/>
        <v/>
      </c>
      <c r="AM1948" s="173"/>
      <c r="AN1948" s="173"/>
      <c r="AO1948" s="173"/>
      <c r="AP1948" s="173"/>
      <c r="AQ1948" s="173"/>
      <c r="AR1948" s="173"/>
      <c r="AS1948" s="173"/>
      <c r="AT1948" s="153"/>
      <c r="AU1948" s="154"/>
      <c r="AV1948" s="153"/>
      <c r="AW1948" s="177"/>
      <c r="AX1948" s="178"/>
      <c r="AY1948" s="179"/>
      <c r="AZ1948" s="179"/>
      <c r="BA1948" s="180"/>
      <c r="BB1948" s="180"/>
      <c r="BC1948" s="155"/>
      <c r="BE1948" s="156">
        <v>1196</v>
      </c>
      <c r="BF1948" s="181">
        <f t="shared" si="341"/>
        <v>7.6480000000001533</v>
      </c>
      <c r="BG1948" s="182">
        <f t="shared" si="342"/>
        <v>0.36465327171308137</v>
      </c>
      <c r="BH1948" s="183">
        <f t="shared" si="343"/>
        <v>6.0101552075847442E-4</v>
      </c>
      <c r="BI1948" s="184" t="str">
        <f t="shared" si="344"/>
        <v/>
      </c>
      <c r="BJ1948" s="184" t="str">
        <f t="shared" si="340"/>
        <v/>
      </c>
    </row>
    <row r="1949" spans="3:62" ht="20.100000000000001" customHeight="1" x14ac:dyDescent="0.25">
      <c r="C1949" s="12"/>
      <c r="E1949" s="141"/>
      <c r="F1949" s="141"/>
      <c r="P1949" s="156"/>
      <c r="R1949" s="174"/>
      <c r="S1949" s="174"/>
      <c r="W1949" s="175"/>
      <c r="X1949" s="173"/>
      <c r="AC1949" s="156">
        <v>1220</v>
      </c>
      <c r="AD1949" s="150">
        <f t="shared" si="345"/>
        <v>0.87999999999999989</v>
      </c>
      <c r="AE1949" s="174">
        <f t="shared" si="346"/>
        <v>0.27086397179833804</v>
      </c>
      <c r="AF1949" s="174">
        <f t="shared" si="347"/>
        <v>0.81057034522328786</v>
      </c>
      <c r="AG1949" s="150" t="str">
        <f t="shared" si="352"/>
        <v/>
      </c>
      <c r="AH1949" s="150">
        <f t="shared" si="353"/>
        <v>0.27086397179833804</v>
      </c>
      <c r="AI1949" s="150" t="str">
        <f t="shared" si="348"/>
        <v/>
      </c>
      <c r="AJ1949" s="173">
        <f t="shared" si="349"/>
        <v>0</v>
      </c>
      <c r="AK1949" s="173" t="str">
        <f t="shared" si="350"/>
        <v/>
      </c>
      <c r="AL1949" s="173" t="str">
        <f t="shared" si="351"/>
        <v/>
      </c>
      <c r="AM1949" s="173"/>
      <c r="AN1949" s="173"/>
      <c r="AO1949" s="173"/>
      <c r="AP1949" s="173"/>
      <c r="AQ1949" s="173"/>
      <c r="AR1949" s="173"/>
      <c r="AS1949" s="173"/>
      <c r="AT1949" s="153"/>
      <c r="AU1949" s="154"/>
      <c r="AV1949" s="153"/>
      <c r="AW1949" s="177"/>
      <c r="AX1949" s="178"/>
      <c r="AY1949" s="179"/>
      <c r="AZ1949" s="179"/>
      <c r="BA1949" s="180"/>
      <c r="BB1949" s="180"/>
      <c r="BC1949" s="155"/>
      <c r="BE1949" s="156">
        <v>1197</v>
      </c>
      <c r="BF1949" s="181">
        <f t="shared" si="341"/>
        <v>7.6544000000001535</v>
      </c>
      <c r="BG1949" s="182">
        <f t="shared" si="342"/>
        <v>0.3640522561923229</v>
      </c>
      <c r="BH1949" s="183">
        <f t="shared" si="343"/>
        <v>6.0034894459931598E-4</v>
      </c>
      <c r="BI1949" s="184" t="str">
        <f t="shared" si="344"/>
        <v/>
      </c>
      <c r="BJ1949" s="184" t="str">
        <f t="shared" si="340"/>
        <v/>
      </c>
    </row>
    <row r="1950" spans="3:62" ht="20.100000000000001" customHeight="1" x14ac:dyDescent="0.25">
      <c r="C1950" s="12"/>
      <c r="E1950" s="141"/>
      <c r="F1950" s="141"/>
      <c r="P1950" s="156"/>
      <c r="R1950" s="174"/>
      <c r="S1950" s="174"/>
      <c r="W1950" s="175"/>
      <c r="X1950" s="173"/>
      <c r="AC1950" s="156">
        <v>1221</v>
      </c>
      <c r="AD1950" s="150">
        <f t="shared" si="345"/>
        <v>0.88400000000000034</v>
      </c>
      <c r="AE1950" s="174">
        <f t="shared" si="346"/>
        <v>0.26991004741788122</v>
      </c>
      <c r="AF1950" s="174">
        <f t="shared" si="347"/>
        <v>0.81165189358196899</v>
      </c>
      <c r="AG1950" s="150" t="str">
        <f t="shared" si="352"/>
        <v/>
      </c>
      <c r="AH1950" s="150">
        <f t="shared" si="353"/>
        <v>0.26991004741788122</v>
      </c>
      <c r="AI1950" s="150" t="str">
        <f t="shared" si="348"/>
        <v/>
      </c>
      <c r="AJ1950" s="173">
        <f t="shared" si="349"/>
        <v>0</v>
      </c>
      <c r="AK1950" s="173" t="str">
        <f t="shared" si="350"/>
        <v/>
      </c>
      <c r="AL1950" s="173" t="str">
        <f t="shared" si="351"/>
        <v/>
      </c>
      <c r="AM1950" s="173"/>
      <c r="AN1950" s="173"/>
      <c r="AO1950" s="173"/>
      <c r="AP1950" s="173"/>
      <c r="AQ1950" s="173"/>
      <c r="AR1950" s="173"/>
      <c r="AS1950" s="173"/>
      <c r="AT1950" s="153"/>
      <c r="AU1950" s="154"/>
      <c r="AV1950" s="153"/>
      <c r="AW1950" s="177"/>
      <c r="AX1950" s="178"/>
      <c r="AY1950" s="179"/>
      <c r="AZ1950" s="179"/>
      <c r="BA1950" s="180"/>
      <c r="BB1950" s="180"/>
      <c r="BC1950" s="155"/>
      <c r="BE1950" s="156">
        <v>1198</v>
      </c>
      <c r="BF1950" s="181">
        <f t="shared" si="341"/>
        <v>7.6608000000001537</v>
      </c>
      <c r="BG1950" s="182">
        <f t="shared" si="342"/>
        <v>0.36345190724772358</v>
      </c>
      <c r="BH1950" s="183">
        <f t="shared" si="343"/>
        <v>5.9968206051214112E-4</v>
      </c>
      <c r="BI1950" s="184" t="str">
        <f t="shared" si="344"/>
        <v/>
      </c>
      <c r="BJ1950" s="184" t="str">
        <f t="shared" si="340"/>
        <v/>
      </c>
    </row>
    <row r="1951" spans="3:62" ht="20.100000000000001" customHeight="1" x14ac:dyDescent="0.25">
      <c r="C1951" s="12"/>
      <c r="E1951" s="141"/>
      <c r="F1951" s="141"/>
      <c r="P1951" s="156"/>
      <c r="R1951" s="174"/>
      <c r="S1951" s="174"/>
      <c r="W1951" s="175"/>
      <c r="X1951" s="173"/>
      <c r="AC1951" s="156">
        <v>1222</v>
      </c>
      <c r="AD1951" s="150">
        <f t="shared" si="345"/>
        <v>0.8879999999999999</v>
      </c>
      <c r="AE1951" s="174">
        <f t="shared" si="346"/>
        <v>0.26895517923567464</v>
      </c>
      <c r="AF1951" s="174">
        <f t="shared" si="347"/>
        <v>0.8127296243442319</v>
      </c>
      <c r="AG1951" s="150" t="str">
        <f t="shared" si="352"/>
        <v/>
      </c>
      <c r="AH1951" s="150">
        <f t="shared" si="353"/>
        <v>0.26895517923567464</v>
      </c>
      <c r="AI1951" s="150" t="str">
        <f t="shared" si="348"/>
        <v/>
      </c>
      <c r="AJ1951" s="173">
        <f t="shared" si="349"/>
        <v>0</v>
      </c>
      <c r="AK1951" s="173" t="str">
        <f t="shared" si="350"/>
        <v/>
      </c>
      <c r="AL1951" s="173" t="str">
        <f t="shared" si="351"/>
        <v/>
      </c>
      <c r="AM1951" s="173"/>
      <c r="AN1951" s="173"/>
      <c r="AO1951" s="173"/>
      <c r="AP1951" s="173"/>
      <c r="AQ1951" s="173"/>
      <c r="AR1951" s="173"/>
      <c r="AS1951" s="173"/>
      <c r="AT1951" s="153"/>
      <c r="AU1951" s="154"/>
      <c r="AV1951" s="153"/>
      <c r="AW1951" s="177"/>
      <c r="AX1951" s="178"/>
      <c r="AY1951" s="179"/>
      <c r="AZ1951" s="179"/>
      <c r="BA1951" s="180"/>
      <c r="BB1951" s="180"/>
      <c r="BC1951" s="155"/>
      <c r="BE1951" s="156">
        <v>1199</v>
      </c>
      <c r="BF1951" s="181">
        <f t="shared" si="341"/>
        <v>7.6672000000001539</v>
      </c>
      <c r="BG1951" s="182">
        <f t="shared" si="342"/>
        <v>0.36285222518721144</v>
      </c>
      <c r="BH1951" s="183">
        <f t="shared" si="343"/>
        <v>5.9901487291441624E-4</v>
      </c>
      <c r="BI1951" s="184" t="str">
        <f t="shared" si="344"/>
        <v/>
      </c>
      <c r="BJ1951" s="184" t="str">
        <f t="shared" si="340"/>
        <v/>
      </c>
    </row>
    <row r="1952" spans="3:62" ht="20.100000000000001" customHeight="1" x14ac:dyDescent="0.25">
      <c r="C1952" s="12"/>
      <c r="E1952" s="141"/>
      <c r="F1952" s="141"/>
      <c r="P1952" s="156"/>
      <c r="R1952" s="174"/>
      <c r="S1952" s="174"/>
      <c r="W1952" s="175"/>
      <c r="X1952" s="173"/>
      <c r="AC1952" s="156">
        <v>1223</v>
      </c>
      <c r="AD1952" s="150">
        <f t="shared" si="345"/>
        <v>0.89200000000000035</v>
      </c>
      <c r="AE1952" s="174">
        <f t="shared" si="346"/>
        <v>0.26799940109211995</v>
      </c>
      <c r="AF1952" s="174">
        <f t="shared" si="347"/>
        <v>0.81380353380257597</v>
      </c>
      <c r="AG1952" s="150" t="str">
        <f t="shared" si="352"/>
        <v/>
      </c>
      <c r="AH1952" s="150">
        <f t="shared" si="353"/>
        <v>0.26799940109211995</v>
      </c>
      <c r="AI1952" s="150" t="str">
        <f t="shared" si="348"/>
        <v/>
      </c>
      <c r="AJ1952" s="173">
        <f t="shared" si="349"/>
        <v>0</v>
      </c>
      <c r="AK1952" s="173" t="str">
        <f t="shared" si="350"/>
        <v/>
      </c>
      <c r="AL1952" s="173" t="str">
        <f t="shared" si="351"/>
        <v/>
      </c>
      <c r="AM1952" s="173"/>
      <c r="AN1952" s="173"/>
      <c r="AO1952" s="173"/>
      <c r="AP1952" s="173"/>
      <c r="AQ1952" s="173"/>
      <c r="AR1952" s="173"/>
      <c r="AS1952" s="173"/>
      <c r="AT1952" s="153"/>
      <c r="AU1952" s="154"/>
      <c r="AV1952" s="153"/>
      <c r="AW1952" s="177"/>
      <c r="AX1952" s="178"/>
      <c r="AY1952" s="179"/>
      <c r="AZ1952" s="179"/>
      <c r="BA1952" s="180"/>
      <c r="BB1952" s="180"/>
      <c r="BC1952" s="155"/>
      <c r="BE1952" s="156">
        <v>1200</v>
      </c>
      <c r="BF1952" s="181">
        <f t="shared" si="341"/>
        <v>7.6736000000001541</v>
      </c>
      <c r="BG1952" s="182">
        <f t="shared" si="342"/>
        <v>0.36225321031429703</v>
      </c>
      <c r="BH1952" s="183">
        <f t="shared" si="343"/>
        <v>5.9834738620745398E-4</v>
      </c>
      <c r="BI1952" s="184" t="str">
        <f t="shared" si="344"/>
        <v/>
      </c>
      <c r="BJ1952" s="184" t="str">
        <f t="shared" si="340"/>
        <v/>
      </c>
    </row>
    <row r="1953" spans="3:62" ht="20.100000000000001" customHeight="1" x14ac:dyDescent="0.25">
      <c r="C1953" s="12"/>
      <c r="E1953" s="141"/>
      <c r="F1953" s="141"/>
      <c r="P1953" s="156"/>
      <c r="R1953" s="174"/>
      <c r="S1953" s="174"/>
      <c r="W1953" s="175"/>
      <c r="X1953" s="173"/>
      <c r="AC1953" s="156">
        <v>1224</v>
      </c>
      <c r="AD1953" s="150">
        <f t="shared" si="345"/>
        <v>0.89599999999999991</v>
      </c>
      <c r="AE1953" s="174">
        <f t="shared" si="346"/>
        <v>0.26704274675123274</v>
      </c>
      <c r="AF1953" s="174">
        <f t="shared" si="347"/>
        <v>0.81487361838470918</v>
      </c>
      <c r="AG1953" s="150" t="str">
        <f t="shared" si="352"/>
        <v/>
      </c>
      <c r="AH1953" s="150">
        <f t="shared" si="353"/>
        <v>0.26704274675123274</v>
      </c>
      <c r="AI1953" s="150" t="str">
        <f t="shared" si="348"/>
        <v/>
      </c>
      <c r="AJ1953" s="173">
        <f t="shared" si="349"/>
        <v>0</v>
      </c>
      <c r="AK1953" s="173" t="str">
        <f t="shared" si="350"/>
        <v/>
      </c>
      <c r="AL1953" s="173" t="str">
        <f t="shared" si="351"/>
        <v/>
      </c>
      <c r="AM1953" s="173"/>
      <c r="AN1953" s="173"/>
      <c r="AO1953" s="173"/>
      <c r="AP1953" s="173"/>
      <c r="AQ1953" s="173"/>
      <c r="AR1953" s="173"/>
      <c r="AS1953" s="173"/>
      <c r="AT1953" s="153"/>
      <c r="AU1953" s="154"/>
      <c r="AV1953" s="153"/>
      <c r="AW1953" s="177"/>
      <c r="AX1953" s="178"/>
      <c r="AY1953" s="179"/>
      <c r="AZ1953" s="179"/>
      <c r="BA1953" s="180"/>
      <c r="BB1953" s="180"/>
      <c r="BC1953" s="155"/>
      <c r="BE1953" s="156">
        <v>1201</v>
      </c>
      <c r="BF1953" s="181">
        <f t="shared" si="341"/>
        <v>7.6800000000001543</v>
      </c>
      <c r="BG1953" s="182">
        <f t="shared" si="342"/>
        <v>0.36165486292808957</v>
      </c>
      <c r="BH1953" s="183">
        <f t="shared" si="343"/>
        <v>5.9767960478046556E-4</v>
      </c>
      <c r="BI1953" s="184" t="str">
        <f t="shared" si="344"/>
        <v/>
      </c>
      <c r="BJ1953" s="184" t="str">
        <f t="shared" si="340"/>
        <v/>
      </c>
    </row>
    <row r="1954" spans="3:62" ht="20.100000000000001" customHeight="1" x14ac:dyDescent="0.25">
      <c r="C1954" s="12"/>
      <c r="E1954" s="141"/>
      <c r="F1954" s="141"/>
      <c r="P1954" s="156"/>
      <c r="R1954" s="174"/>
      <c r="S1954" s="174"/>
      <c r="W1954" s="175"/>
      <c r="X1954" s="173"/>
      <c r="AC1954" s="156">
        <v>1225</v>
      </c>
      <c r="AD1954" s="150">
        <f t="shared" si="345"/>
        <v>0.90000000000000036</v>
      </c>
      <c r="AE1954" s="174">
        <f t="shared" si="346"/>
        <v>0.26608524989875476</v>
      </c>
      <c r="AF1954" s="174">
        <f t="shared" si="347"/>
        <v>0.81593987465324058</v>
      </c>
      <c r="AG1954" s="150" t="str">
        <f t="shared" si="352"/>
        <v/>
      </c>
      <c r="AH1954" s="150">
        <f t="shared" si="353"/>
        <v>0.26608524989875476</v>
      </c>
      <c r="AI1954" s="150" t="str">
        <f t="shared" si="348"/>
        <v/>
      </c>
      <c r="AJ1954" s="173">
        <f t="shared" si="349"/>
        <v>0</v>
      </c>
      <c r="AK1954" s="173" t="str">
        <f t="shared" si="350"/>
        <v/>
      </c>
      <c r="AL1954" s="173" t="str">
        <f t="shared" si="351"/>
        <v/>
      </c>
      <c r="AM1954" s="173"/>
      <c r="AN1954" s="173"/>
      <c r="AO1954" s="173"/>
      <c r="AP1954" s="173"/>
      <c r="AQ1954" s="173"/>
      <c r="AR1954" s="173"/>
      <c r="AS1954" s="173"/>
      <c r="AT1954" s="153"/>
      <c r="AU1954" s="154"/>
      <c r="AV1954" s="153"/>
      <c r="AW1954" s="177"/>
      <c r="AX1954" s="178"/>
      <c r="AY1954" s="179"/>
      <c r="AZ1954" s="179"/>
      <c r="BA1954" s="180"/>
      <c r="BB1954" s="180"/>
      <c r="BC1954" s="155"/>
      <c r="BE1954" s="156">
        <v>1202</v>
      </c>
      <c r="BF1954" s="181">
        <f t="shared" si="341"/>
        <v>7.6864000000001544</v>
      </c>
      <c r="BG1954" s="182">
        <f t="shared" si="342"/>
        <v>0.36105718332330911</v>
      </c>
      <c r="BH1954" s="183">
        <f t="shared" si="343"/>
        <v>5.9701153301106036E-4</v>
      </c>
      <c r="BI1954" s="184" t="str">
        <f t="shared" si="344"/>
        <v/>
      </c>
      <c r="BJ1954" s="184" t="str">
        <f t="shared" si="340"/>
        <v/>
      </c>
    </row>
    <row r="1955" spans="3:62" ht="20.100000000000001" customHeight="1" x14ac:dyDescent="0.25">
      <c r="C1955" s="12"/>
      <c r="E1955" s="141"/>
      <c r="F1955" s="141"/>
      <c r="P1955" s="156"/>
      <c r="R1955" s="174"/>
      <c r="S1955" s="174"/>
      <c r="W1955" s="175"/>
      <c r="X1955" s="173"/>
      <c r="AC1955" s="156">
        <v>1226</v>
      </c>
      <c r="AD1955" s="150">
        <f t="shared" si="345"/>
        <v>0.90399999999999991</v>
      </c>
      <c r="AE1955" s="174">
        <f t="shared" si="346"/>
        <v>0.26512694414028343</v>
      </c>
      <c r="AF1955" s="174">
        <f t="shared" si="347"/>
        <v>0.81700229930536161</v>
      </c>
      <c r="AG1955" s="150" t="str">
        <f t="shared" si="352"/>
        <v/>
      </c>
      <c r="AH1955" s="150">
        <f t="shared" si="353"/>
        <v>0.26512694414028343</v>
      </c>
      <c r="AI1955" s="150" t="str">
        <f t="shared" si="348"/>
        <v/>
      </c>
      <c r="AJ1955" s="173">
        <f t="shared" si="349"/>
        <v>0</v>
      </c>
      <c r="AK1955" s="173" t="str">
        <f t="shared" si="350"/>
        <v/>
      </c>
      <c r="AL1955" s="173" t="str">
        <f t="shared" si="351"/>
        <v/>
      </c>
      <c r="AM1955" s="173"/>
      <c r="AN1955" s="173"/>
      <c r="AO1955" s="173"/>
      <c r="AP1955" s="173"/>
      <c r="AQ1955" s="173"/>
      <c r="AR1955" s="173"/>
      <c r="AS1955" s="173"/>
      <c r="AT1955" s="153"/>
      <c r="AU1955" s="154"/>
      <c r="AV1955" s="153"/>
      <c r="AW1955" s="177"/>
      <c r="AX1955" s="178"/>
      <c r="AY1955" s="179"/>
      <c r="AZ1955" s="179"/>
      <c r="BA1955" s="180"/>
      <c r="BB1955" s="180"/>
      <c r="BC1955" s="155"/>
      <c r="BE1955" s="156">
        <v>1203</v>
      </c>
      <c r="BF1955" s="181">
        <f t="shared" si="341"/>
        <v>7.6928000000001546</v>
      </c>
      <c r="BG1955" s="182">
        <f t="shared" si="342"/>
        <v>0.36046017179029805</v>
      </c>
      <c r="BH1955" s="183">
        <f t="shared" si="343"/>
        <v>5.9634317525852909E-4</v>
      </c>
      <c r="BI1955" s="184" t="str">
        <f t="shared" si="344"/>
        <v/>
      </c>
      <c r="BJ1955" s="184" t="str">
        <f t="shared" si="340"/>
        <v/>
      </c>
    </row>
    <row r="1956" spans="3:62" ht="20.100000000000001" customHeight="1" x14ac:dyDescent="0.25">
      <c r="C1956" s="12"/>
      <c r="E1956" s="141"/>
      <c r="F1956" s="141"/>
      <c r="P1956" s="156"/>
      <c r="R1956" s="174"/>
      <c r="S1956" s="174"/>
      <c r="W1956" s="175"/>
      <c r="X1956" s="173"/>
      <c r="AC1956" s="156">
        <v>1227</v>
      </c>
      <c r="AD1956" s="150">
        <f t="shared" si="345"/>
        <v>0.90800000000000036</v>
      </c>
      <c r="AE1956" s="174">
        <f t="shared" si="346"/>
        <v>0.26416786299941036</v>
      </c>
      <c r="AF1956" s="174">
        <f t="shared" si="347"/>
        <v>0.8180608891725234</v>
      </c>
      <c r="AG1956" s="150" t="str">
        <f t="shared" si="352"/>
        <v/>
      </c>
      <c r="AH1956" s="150">
        <f t="shared" si="353"/>
        <v>0.26416786299941036</v>
      </c>
      <c r="AI1956" s="150" t="str">
        <f t="shared" si="348"/>
        <v/>
      </c>
      <c r="AJ1956" s="173">
        <f t="shared" si="349"/>
        <v>0</v>
      </c>
      <c r="AK1956" s="173" t="str">
        <f t="shared" si="350"/>
        <v/>
      </c>
      <c r="AL1956" s="173" t="str">
        <f t="shared" si="351"/>
        <v/>
      </c>
      <c r="AM1956" s="173"/>
      <c r="AN1956" s="173"/>
      <c r="AO1956" s="173"/>
      <c r="AP1956" s="173"/>
      <c r="AQ1956" s="173"/>
      <c r="AR1956" s="173"/>
      <c r="AS1956" s="173"/>
      <c r="AT1956" s="153"/>
      <c r="AU1956" s="154"/>
      <c r="AV1956" s="153"/>
      <c r="AW1956" s="177"/>
      <c r="AX1956" s="178"/>
      <c r="AY1956" s="179"/>
      <c r="AZ1956" s="179"/>
      <c r="BA1956" s="180"/>
      <c r="BB1956" s="180"/>
      <c r="BC1956" s="155"/>
      <c r="BE1956" s="156">
        <v>1204</v>
      </c>
      <c r="BF1956" s="181">
        <f t="shared" si="341"/>
        <v>7.6992000000001548</v>
      </c>
      <c r="BG1956" s="182">
        <f t="shared" si="342"/>
        <v>0.35986382861503952</v>
      </c>
      <c r="BH1956" s="183">
        <f t="shared" si="343"/>
        <v>5.956745358743909E-4</v>
      </c>
      <c r="BI1956" s="184" t="str">
        <f t="shared" si="344"/>
        <v/>
      </c>
      <c r="BJ1956" s="184" t="str">
        <f t="shared" si="340"/>
        <v/>
      </c>
    </row>
    <row r="1957" spans="3:62" ht="20.100000000000001" customHeight="1" x14ac:dyDescent="0.25">
      <c r="C1957" s="12"/>
      <c r="E1957" s="141"/>
      <c r="F1957" s="141"/>
      <c r="P1957" s="156"/>
      <c r="R1957" s="174"/>
      <c r="S1957" s="174"/>
      <c r="W1957" s="175"/>
      <c r="X1957" s="173"/>
      <c r="AC1957" s="156">
        <v>1228</v>
      </c>
      <c r="AD1957" s="150">
        <f t="shared" si="345"/>
        <v>0.91199999999999992</v>
      </c>
      <c r="AE1957" s="174">
        <f t="shared" si="346"/>
        <v>0.2632080399158771</v>
      </c>
      <c r="AF1957" s="174">
        <f t="shared" si="347"/>
        <v>0.81911564122010372</v>
      </c>
      <c r="AG1957" s="150" t="str">
        <f t="shared" si="352"/>
        <v/>
      </c>
      <c r="AH1957" s="150">
        <f t="shared" si="353"/>
        <v>0.2632080399158771</v>
      </c>
      <c r="AI1957" s="150" t="str">
        <f t="shared" si="348"/>
        <v/>
      </c>
      <c r="AJ1957" s="173">
        <f t="shared" si="349"/>
        <v>0</v>
      </c>
      <c r="AK1957" s="173" t="str">
        <f t="shared" si="350"/>
        <v/>
      </c>
      <c r="AL1957" s="173" t="str">
        <f t="shared" si="351"/>
        <v/>
      </c>
      <c r="AM1957" s="173"/>
      <c r="AN1957" s="173"/>
      <c r="AO1957" s="173"/>
      <c r="AP1957" s="173"/>
      <c r="AQ1957" s="173"/>
      <c r="AR1957" s="173"/>
      <c r="AS1957" s="173"/>
      <c r="AT1957" s="153"/>
      <c r="AU1957" s="154"/>
      <c r="AV1957" s="153"/>
      <c r="AW1957" s="177"/>
      <c r="AX1957" s="178"/>
      <c r="AY1957" s="179"/>
      <c r="AZ1957" s="179"/>
      <c r="BA1957" s="180"/>
      <c r="BB1957" s="180"/>
      <c r="BC1957" s="155"/>
      <c r="BE1957" s="156">
        <v>1205</v>
      </c>
      <c r="BF1957" s="181">
        <f t="shared" si="341"/>
        <v>7.705600000000155</v>
      </c>
      <c r="BG1957" s="182">
        <f t="shared" si="342"/>
        <v>0.35926815407916513</v>
      </c>
      <c r="BH1957" s="183">
        <f t="shared" si="343"/>
        <v>5.9500561919201278E-4</v>
      </c>
      <c r="BI1957" s="184" t="str">
        <f t="shared" si="344"/>
        <v/>
      </c>
      <c r="BJ1957" s="184" t="str">
        <f t="shared" si="340"/>
        <v/>
      </c>
    </row>
    <row r="1958" spans="3:62" ht="20.100000000000001" customHeight="1" x14ac:dyDescent="0.25">
      <c r="C1958" s="12"/>
      <c r="E1958" s="141"/>
      <c r="F1958" s="141"/>
      <c r="P1958" s="156"/>
      <c r="R1958" s="174"/>
      <c r="S1958" s="174"/>
      <c r="W1958" s="175"/>
      <c r="X1958" s="173"/>
      <c r="AC1958" s="156">
        <v>1229</v>
      </c>
      <c r="AD1958" s="150">
        <f t="shared" si="345"/>
        <v>0.91600000000000037</v>
      </c>
      <c r="AE1958" s="174">
        <f t="shared" si="346"/>
        <v>0.26224750824374005</v>
      </c>
      <c r="AF1958" s="174">
        <f t="shared" si="347"/>
        <v>0.82016655254706949</v>
      </c>
      <c r="AG1958" s="150" t="str">
        <f t="shared" si="352"/>
        <v/>
      </c>
      <c r="AH1958" s="150">
        <f t="shared" si="353"/>
        <v>0.26224750824374005</v>
      </c>
      <c r="AI1958" s="150" t="str">
        <f t="shared" si="348"/>
        <v/>
      </c>
      <c r="AJ1958" s="173">
        <f t="shared" si="349"/>
        <v>0</v>
      </c>
      <c r="AK1958" s="173" t="str">
        <f t="shared" si="350"/>
        <v/>
      </c>
      <c r="AL1958" s="173" t="str">
        <f t="shared" si="351"/>
        <v/>
      </c>
      <c r="AM1958" s="173"/>
      <c r="AN1958" s="173"/>
      <c r="AO1958" s="173"/>
      <c r="AP1958" s="173"/>
      <c r="AQ1958" s="173"/>
      <c r="AR1958" s="173"/>
      <c r="AS1958" s="173"/>
      <c r="AT1958" s="153"/>
      <c r="AU1958" s="154"/>
      <c r="AV1958" s="153"/>
      <c r="AW1958" s="177"/>
      <c r="AX1958" s="178"/>
      <c r="AY1958" s="179"/>
      <c r="AZ1958" s="179"/>
      <c r="BA1958" s="180"/>
      <c r="BB1958" s="180"/>
      <c r="BC1958" s="155"/>
      <c r="BE1958" s="156">
        <v>1206</v>
      </c>
      <c r="BF1958" s="181">
        <f t="shared" si="341"/>
        <v>7.7120000000001552</v>
      </c>
      <c r="BG1958" s="182">
        <f t="shared" si="342"/>
        <v>0.35867314845997311</v>
      </c>
      <c r="BH1958" s="183">
        <f t="shared" si="343"/>
        <v>5.9433642953427013E-4</v>
      </c>
      <c r="BI1958" s="184" t="str">
        <f t="shared" si="344"/>
        <v/>
      </c>
      <c r="BJ1958" s="184" t="str">
        <f t="shared" si="340"/>
        <v/>
      </c>
    </row>
    <row r="1959" spans="3:62" ht="20.100000000000001" customHeight="1" x14ac:dyDescent="0.25">
      <c r="C1959" s="12"/>
      <c r="E1959" s="141"/>
      <c r="F1959" s="141"/>
      <c r="P1959" s="156"/>
      <c r="R1959" s="174"/>
      <c r="S1959" s="174"/>
      <c r="W1959" s="175"/>
      <c r="X1959" s="173"/>
      <c r="AC1959" s="156">
        <v>1230</v>
      </c>
      <c r="AD1959" s="150">
        <f t="shared" si="345"/>
        <v>0.91999999999999993</v>
      </c>
      <c r="AE1959" s="174">
        <f t="shared" si="346"/>
        <v>0.26128630124955315</v>
      </c>
      <c r="AF1959" s="174">
        <f t="shared" si="347"/>
        <v>0.82121362038562828</v>
      </c>
      <c r="AG1959" s="150" t="str">
        <f t="shared" si="352"/>
        <v/>
      </c>
      <c r="AH1959" s="150">
        <f t="shared" si="353"/>
        <v>0.26128630124955315</v>
      </c>
      <c r="AI1959" s="150" t="str">
        <f t="shared" si="348"/>
        <v/>
      </c>
      <c r="AJ1959" s="173">
        <f t="shared" si="349"/>
        <v>0</v>
      </c>
      <c r="AK1959" s="173" t="str">
        <f t="shared" si="350"/>
        <v/>
      </c>
      <c r="AL1959" s="173" t="str">
        <f t="shared" si="351"/>
        <v/>
      </c>
      <c r="AM1959" s="173"/>
      <c r="AN1959" s="173"/>
      <c r="AO1959" s="173"/>
      <c r="AP1959" s="173"/>
      <c r="AQ1959" s="173"/>
      <c r="AR1959" s="173"/>
      <c r="AS1959" s="173"/>
      <c r="AT1959" s="153"/>
      <c r="AU1959" s="154"/>
      <c r="AV1959" s="153"/>
      <c r="AW1959" s="177"/>
      <c r="AX1959" s="178"/>
      <c r="AY1959" s="179"/>
      <c r="AZ1959" s="179"/>
      <c r="BA1959" s="180"/>
      <c r="BB1959" s="180"/>
      <c r="BC1959" s="155"/>
      <c r="BE1959" s="156">
        <v>1207</v>
      </c>
      <c r="BF1959" s="181">
        <f t="shared" si="341"/>
        <v>7.7184000000001554</v>
      </c>
      <c r="BG1959" s="182">
        <f t="shared" si="342"/>
        <v>0.35807881203043884</v>
      </c>
      <c r="BH1959" s="183">
        <f t="shared" si="343"/>
        <v>5.9366697120916134E-4</v>
      </c>
      <c r="BI1959" s="184" t="str">
        <f t="shared" si="344"/>
        <v/>
      </c>
      <c r="BJ1959" s="184" t="str">
        <f t="shared" si="340"/>
        <v/>
      </c>
    </row>
    <row r="1960" spans="3:62" ht="20.100000000000001" customHeight="1" x14ac:dyDescent="0.25">
      <c r="C1960" s="12"/>
      <c r="E1960" s="141"/>
      <c r="F1960" s="141"/>
      <c r="P1960" s="156"/>
      <c r="R1960" s="174"/>
      <c r="S1960" s="174"/>
      <c r="W1960" s="175"/>
      <c r="X1960" s="173"/>
      <c r="AC1960" s="156">
        <v>1231</v>
      </c>
      <c r="AD1960" s="150">
        <f t="shared" si="345"/>
        <v>0.92400000000000038</v>
      </c>
      <c r="AE1960" s="174">
        <f t="shared" si="346"/>
        <v>0.26032445211056016</v>
      </c>
      <c r="AF1960" s="174">
        <f t="shared" si="347"/>
        <v>0.82225684210087691</v>
      </c>
      <c r="AG1960" s="150" t="str">
        <f t="shared" si="352"/>
        <v/>
      </c>
      <c r="AH1960" s="150">
        <f t="shared" si="353"/>
        <v>0.26032445211056016</v>
      </c>
      <c r="AI1960" s="150" t="str">
        <f t="shared" si="348"/>
        <v/>
      </c>
      <c r="AJ1960" s="173">
        <f t="shared" si="349"/>
        <v>0</v>
      </c>
      <c r="AK1960" s="173" t="str">
        <f t="shared" si="350"/>
        <v/>
      </c>
      <c r="AL1960" s="173" t="str">
        <f t="shared" si="351"/>
        <v/>
      </c>
      <c r="AM1960" s="173"/>
      <c r="AN1960" s="173"/>
      <c r="AO1960" s="173"/>
      <c r="AP1960" s="173"/>
      <c r="AQ1960" s="173"/>
      <c r="AR1960" s="173"/>
      <c r="AS1960" s="173"/>
      <c r="AT1960" s="153"/>
      <c r="AU1960" s="154"/>
      <c r="AV1960" s="153"/>
      <c r="AW1960" s="177"/>
      <c r="AX1960" s="178"/>
      <c r="AY1960" s="179"/>
      <c r="AZ1960" s="179"/>
      <c r="BA1960" s="180"/>
      <c r="BB1960" s="180"/>
      <c r="BC1960" s="155"/>
      <c r="BE1960" s="156">
        <v>1208</v>
      </c>
      <c r="BF1960" s="181">
        <f t="shared" si="341"/>
        <v>7.7248000000001555</v>
      </c>
      <c r="BG1960" s="182">
        <f t="shared" si="342"/>
        <v>0.35748514505922968</v>
      </c>
      <c r="BH1960" s="183">
        <f t="shared" si="343"/>
        <v>5.9299724851241686E-4</v>
      </c>
      <c r="BI1960" s="184" t="str">
        <f t="shared" si="344"/>
        <v/>
      </c>
      <c r="BJ1960" s="184" t="str">
        <f t="shared" si="340"/>
        <v/>
      </c>
    </row>
    <row r="1961" spans="3:62" ht="20.100000000000001" customHeight="1" x14ac:dyDescent="0.25">
      <c r="C1961" s="12"/>
      <c r="E1961" s="141"/>
      <c r="F1961" s="141"/>
      <c r="P1961" s="156"/>
      <c r="R1961" s="174"/>
      <c r="S1961" s="174"/>
      <c r="W1961" s="175"/>
      <c r="X1961" s="173"/>
      <c r="AC1961" s="156">
        <v>1232</v>
      </c>
      <c r="AD1961" s="150">
        <f t="shared" si="345"/>
        <v>0.92799999999999994</v>
      </c>
      <c r="AE1961" s="174">
        <f t="shared" si="346"/>
        <v>0.25936199391290432</v>
      </c>
      <c r="AF1961" s="174">
        <f t="shared" si="347"/>
        <v>0.82329621519043872</v>
      </c>
      <c r="AG1961" s="150" t="str">
        <f t="shared" si="352"/>
        <v/>
      </c>
      <c r="AH1961" s="150">
        <f t="shared" si="353"/>
        <v>0.25936199391290432</v>
      </c>
      <c r="AI1961" s="150" t="str">
        <f t="shared" si="348"/>
        <v/>
      </c>
      <c r="AJ1961" s="173">
        <f t="shared" si="349"/>
        <v>0</v>
      </c>
      <c r="AK1961" s="173" t="str">
        <f t="shared" si="350"/>
        <v/>
      </c>
      <c r="AL1961" s="173" t="str">
        <f t="shared" si="351"/>
        <v/>
      </c>
      <c r="AM1961" s="173"/>
      <c r="AN1961" s="173"/>
      <c r="AO1961" s="173"/>
      <c r="AP1961" s="173"/>
      <c r="AQ1961" s="173"/>
      <c r="AR1961" s="173"/>
      <c r="AS1961" s="173"/>
      <c r="AT1961" s="153"/>
      <c r="AU1961" s="154"/>
      <c r="AV1961" s="153"/>
      <c r="AW1961" s="177"/>
      <c r="AX1961" s="178"/>
      <c r="AY1961" s="179"/>
      <c r="AZ1961" s="179"/>
      <c r="BA1961" s="180"/>
      <c r="BB1961" s="180"/>
      <c r="BC1961" s="155"/>
      <c r="BE1961" s="156">
        <v>1209</v>
      </c>
      <c r="BF1961" s="181">
        <f t="shared" si="341"/>
        <v>7.7312000000001557</v>
      </c>
      <c r="BG1961" s="182">
        <f t="shared" si="342"/>
        <v>0.35689214781071726</v>
      </c>
      <c r="BH1961" s="183">
        <f t="shared" si="343"/>
        <v>5.9232726572455707E-4</v>
      </c>
      <c r="BI1961" s="184" t="str">
        <f t="shared" si="344"/>
        <v/>
      </c>
      <c r="BJ1961" s="184" t="str">
        <f t="shared" si="340"/>
        <v/>
      </c>
    </row>
    <row r="1962" spans="3:62" ht="20.100000000000001" customHeight="1" x14ac:dyDescent="0.25">
      <c r="C1962" s="12"/>
      <c r="E1962" s="141"/>
      <c r="F1962" s="141"/>
      <c r="P1962" s="156"/>
      <c r="R1962" s="174"/>
      <c r="S1962" s="174"/>
      <c r="W1962" s="175"/>
      <c r="X1962" s="173"/>
      <c r="AC1962" s="156">
        <v>1233</v>
      </c>
      <c r="AD1962" s="150">
        <f t="shared" si="345"/>
        <v>0.93200000000000038</v>
      </c>
      <c r="AE1962" s="174">
        <f t="shared" si="346"/>
        <v>0.25839895964984833</v>
      </c>
      <c r="AF1962" s="174">
        <f t="shared" si="347"/>
        <v>0.82433173728409714</v>
      </c>
      <c r="AG1962" s="150" t="str">
        <f t="shared" si="352"/>
        <v/>
      </c>
      <c r="AH1962" s="150">
        <f t="shared" si="353"/>
        <v>0.25839895964984833</v>
      </c>
      <c r="AI1962" s="150" t="str">
        <f t="shared" si="348"/>
        <v/>
      </c>
      <c r="AJ1962" s="173">
        <f t="shared" si="349"/>
        <v>0</v>
      </c>
      <c r="AK1962" s="173" t="str">
        <f t="shared" si="350"/>
        <v/>
      </c>
      <c r="AL1962" s="173" t="str">
        <f t="shared" si="351"/>
        <v/>
      </c>
      <c r="AM1962" s="173"/>
      <c r="AN1962" s="173"/>
      <c r="AO1962" s="173"/>
      <c r="AP1962" s="173"/>
      <c r="AQ1962" s="173"/>
      <c r="AR1962" s="173"/>
      <c r="AS1962" s="173"/>
      <c r="AT1962" s="153"/>
      <c r="AU1962" s="154"/>
      <c r="AV1962" s="153"/>
      <c r="AW1962" s="177"/>
      <c r="AX1962" s="178"/>
      <c r="AY1962" s="179"/>
      <c r="AZ1962" s="179"/>
      <c r="BA1962" s="180"/>
      <c r="BB1962" s="180"/>
      <c r="BC1962" s="155"/>
      <c r="BE1962" s="156">
        <v>1210</v>
      </c>
      <c r="BF1962" s="181">
        <f t="shared" si="341"/>
        <v>7.7376000000001559</v>
      </c>
      <c r="BG1962" s="182">
        <f t="shared" si="342"/>
        <v>0.35629982054499271</v>
      </c>
      <c r="BH1962" s="183">
        <f t="shared" si="343"/>
        <v>5.9165702711511114E-4</v>
      </c>
      <c r="BI1962" s="184" t="str">
        <f t="shared" si="344"/>
        <v/>
      </c>
      <c r="BJ1962" s="184" t="str">
        <f t="shared" si="340"/>
        <v/>
      </c>
    </row>
    <row r="1963" spans="3:62" ht="20.100000000000001" customHeight="1" x14ac:dyDescent="0.25">
      <c r="C1963" s="12"/>
      <c r="E1963" s="141"/>
      <c r="F1963" s="141"/>
      <c r="P1963" s="156"/>
      <c r="R1963" s="174"/>
      <c r="S1963" s="174"/>
      <c r="W1963" s="175"/>
      <c r="X1963" s="173"/>
      <c r="AC1963" s="156">
        <v>1234</v>
      </c>
      <c r="AD1963" s="150">
        <f t="shared" si="345"/>
        <v>0.93599999999999994</v>
      </c>
      <c r="AE1963" s="174">
        <f t="shared" si="346"/>
        <v>0.25743538222001205</v>
      </c>
      <c r="AF1963" s="174">
        <f t="shared" si="347"/>
        <v>0.82536340614341941</v>
      </c>
      <c r="AG1963" s="150" t="str">
        <f t="shared" si="352"/>
        <v/>
      </c>
      <c r="AH1963" s="150">
        <f t="shared" si="353"/>
        <v>0.25743538222001205</v>
      </c>
      <c r="AI1963" s="150" t="str">
        <f t="shared" si="348"/>
        <v/>
      </c>
      <c r="AJ1963" s="173">
        <f t="shared" si="349"/>
        <v>0</v>
      </c>
      <c r="AK1963" s="173" t="str">
        <f t="shared" si="350"/>
        <v/>
      </c>
      <c r="AL1963" s="173" t="str">
        <f t="shared" si="351"/>
        <v/>
      </c>
      <c r="AM1963" s="173"/>
      <c r="AN1963" s="173"/>
      <c r="AO1963" s="173"/>
      <c r="AP1963" s="173"/>
      <c r="AQ1963" s="173"/>
      <c r="AR1963" s="173"/>
      <c r="AS1963" s="173"/>
      <c r="AT1963" s="153"/>
      <c r="AU1963" s="154"/>
      <c r="AV1963" s="153"/>
      <c r="AW1963" s="177"/>
      <c r="AX1963" s="178"/>
      <c r="AY1963" s="179"/>
      <c r="AZ1963" s="179"/>
      <c r="BA1963" s="180"/>
      <c r="BB1963" s="180"/>
      <c r="BC1963" s="155"/>
      <c r="BE1963" s="156">
        <v>1211</v>
      </c>
      <c r="BF1963" s="181">
        <f t="shared" si="341"/>
        <v>7.7440000000001561</v>
      </c>
      <c r="BG1963" s="182">
        <f t="shared" si="342"/>
        <v>0.3557081635178776</v>
      </c>
      <c r="BH1963" s="183">
        <f t="shared" si="343"/>
        <v>5.9098653693767655E-4</v>
      </c>
      <c r="BI1963" s="184" t="str">
        <f t="shared" si="344"/>
        <v/>
      </c>
      <c r="BJ1963" s="184" t="str">
        <f t="shared" si="340"/>
        <v/>
      </c>
    </row>
    <row r="1964" spans="3:62" ht="20.100000000000001" customHeight="1" x14ac:dyDescent="0.25">
      <c r="C1964" s="12"/>
      <c r="E1964" s="141"/>
      <c r="F1964" s="141"/>
      <c r="P1964" s="156"/>
      <c r="R1964" s="174"/>
      <c r="S1964" s="174"/>
      <c r="W1964" s="175"/>
      <c r="X1964" s="173"/>
      <c r="AC1964" s="156">
        <v>1235</v>
      </c>
      <c r="AD1964" s="150">
        <f t="shared" si="345"/>
        <v>0.94000000000000039</v>
      </c>
      <c r="AE1964" s="174">
        <f t="shared" si="346"/>
        <v>0.25647129442562028</v>
      </c>
      <c r="AF1964" s="174">
        <f t="shared" si="347"/>
        <v>0.82639121966137552</v>
      </c>
      <c r="AG1964" s="150" t="str">
        <f t="shared" si="352"/>
        <v/>
      </c>
      <c r="AH1964" s="150">
        <f t="shared" si="353"/>
        <v>0.25647129442562028</v>
      </c>
      <c r="AI1964" s="150" t="str">
        <f t="shared" si="348"/>
        <v/>
      </c>
      <c r="AJ1964" s="173">
        <f t="shared" si="349"/>
        <v>0</v>
      </c>
      <c r="AK1964" s="173" t="str">
        <f t="shared" si="350"/>
        <v/>
      </c>
      <c r="AL1964" s="173" t="str">
        <f t="shared" si="351"/>
        <v/>
      </c>
      <c r="AM1964" s="173"/>
      <c r="AN1964" s="173"/>
      <c r="AO1964" s="173"/>
      <c r="AP1964" s="173"/>
      <c r="AQ1964" s="173"/>
      <c r="AR1964" s="173"/>
      <c r="AS1964" s="173"/>
      <c r="AT1964" s="153"/>
      <c r="AU1964" s="154"/>
      <c r="AV1964" s="153"/>
      <c r="AW1964" s="177"/>
      <c r="AX1964" s="178"/>
      <c r="AY1964" s="179"/>
      <c r="AZ1964" s="179"/>
      <c r="BA1964" s="180"/>
      <c r="BB1964" s="180"/>
      <c r="BC1964" s="155"/>
      <c r="BE1964" s="156">
        <v>1212</v>
      </c>
      <c r="BF1964" s="181">
        <f t="shared" si="341"/>
        <v>7.7504000000001563</v>
      </c>
      <c r="BG1964" s="182">
        <f t="shared" si="342"/>
        <v>0.35511717698093992</v>
      </c>
      <c r="BH1964" s="183">
        <f t="shared" si="343"/>
        <v>5.9031579943508161E-4</v>
      </c>
      <c r="BI1964" s="184" t="str">
        <f t="shared" si="344"/>
        <v/>
      </c>
      <c r="BJ1964" s="184" t="str">
        <f t="shared" si="340"/>
        <v/>
      </c>
    </row>
    <row r="1965" spans="3:62" ht="20.100000000000001" customHeight="1" x14ac:dyDescent="0.25">
      <c r="C1965" s="12"/>
      <c r="E1965" s="141"/>
      <c r="F1965" s="141"/>
      <c r="P1965" s="156"/>
      <c r="R1965" s="174"/>
      <c r="S1965" s="174"/>
      <c r="W1965" s="175"/>
      <c r="X1965" s="173"/>
      <c r="AC1965" s="156">
        <v>1236</v>
      </c>
      <c r="AD1965" s="150">
        <f t="shared" si="345"/>
        <v>0.94399999999999995</v>
      </c>
      <c r="AE1965" s="174">
        <f t="shared" si="346"/>
        <v>0.25550672897076881</v>
      </c>
      <c r="AF1965" s="174">
        <f t="shared" si="347"/>
        <v>0.82741517586194813</v>
      </c>
      <c r="AG1965" s="150" t="str">
        <f t="shared" si="352"/>
        <v/>
      </c>
      <c r="AH1965" s="150">
        <f t="shared" si="353"/>
        <v>0.25550672897076881</v>
      </c>
      <c r="AI1965" s="150" t="str">
        <f t="shared" si="348"/>
        <v/>
      </c>
      <c r="AJ1965" s="173">
        <f t="shared" si="349"/>
        <v>0</v>
      </c>
      <c r="AK1965" s="173" t="str">
        <f t="shared" si="350"/>
        <v/>
      </c>
      <c r="AL1965" s="173" t="str">
        <f t="shared" si="351"/>
        <v/>
      </c>
      <c r="AM1965" s="173"/>
      <c r="AN1965" s="173"/>
      <c r="AO1965" s="173"/>
      <c r="AP1965" s="173"/>
      <c r="AQ1965" s="173"/>
      <c r="AR1965" s="173"/>
      <c r="AS1965" s="173"/>
      <c r="AT1965" s="153"/>
      <c r="AU1965" s="154"/>
      <c r="AV1965" s="153"/>
      <c r="AW1965" s="177"/>
      <c r="AX1965" s="178"/>
      <c r="AY1965" s="179"/>
      <c r="AZ1965" s="179"/>
      <c r="BA1965" s="180"/>
      <c r="BB1965" s="180"/>
      <c r="BC1965" s="155"/>
      <c r="BE1965" s="156">
        <v>1213</v>
      </c>
      <c r="BF1965" s="181">
        <f t="shared" si="341"/>
        <v>7.7568000000001565</v>
      </c>
      <c r="BG1965" s="182">
        <f t="shared" si="342"/>
        <v>0.35452686118150484</v>
      </c>
      <c r="BH1965" s="183">
        <f t="shared" si="343"/>
        <v>5.8964481883466702E-4</v>
      </c>
      <c r="BI1965" s="184" t="str">
        <f t="shared" si="344"/>
        <v/>
      </c>
      <c r="BJ1965" s="184" t="str">
        <f t="shared" si="340"/>
        <v/>
      </c>
    </row>
    <row r="1966" spans="3:62" ht="20.100000000000001" customHeight="1" x14ac:dyDescent="0.25">
      <c r="C1966" s="12"/>
      <c r="E1966" s="141"/>
      <c r="F1966" s="141"/>
      <c r="P1966" s="156"/>
      <c r="R1966" s="174"/>
      <c r="S1966" s="174"/>
      <c r="W1966" s="175"/>
      <c r="X1966" s="173"/>
      <c r="AC1966" s="156">
        <v>1237</v>
      </c>
      <c r="AD1966" s="150">
        <f t="shared" si="345"/>
        <v>0.9480000000000004</v>
      </c>
      <c r="AE1966" s="174">
        <f t="shared" si="346"/>
        <v>0.25454171845970119</v>
      </c>
      <c r="AF1966" s="174">
        <f t="shared" si="347"/>
        <v>0.82843527289973784</v>
      </c>
      <c r="AG1966" s="150" t="str">
        <f t="shared" si="352"/>
        <v/>
      </c>
      <c r="AH1966" s="150">
        <f t="shared" si="353"/>
        <v>0.25454171845970119</v>
      </c>
      <c r="AI1966" s="150" t="str">
        <f t="shared" si="348"/>
        <v/>
      </c>
      <c r="AJ1966" s="173">
        <f t="shared" si="349"/>
        <v>0</v>
      </c>
      <c r="AK1966" s="173" t="str">
        <f t="shared" si="350"/>
        <v/>
      </c>
      <c r="AL1966" s="173" t="str">
        <f t="shared" si="351"/>
        <v/>
      </c>
      <c r="AM1966" s="173"/>
      <c r="AN1966" s="173"/>
      <c r="AO1966" s="173"/>
      <c r="AP1966" s="173"/>
      <c r="AQ1966" s="173"/>
      <c r="AR1966" s="173"/>
      <c r="AS1966" s="173"/>
      <c r="AT1966" s="153"/>
      <c r="AU1966" s="154"/>
      <c r="AV1966" s="153"/>
      <c r="AW1966" s="177"/>
      <c r="AX1966" s="178"/>
      <c r="AY1966" s="179"/>
      <c r="AZ1966" s="179"/>
      <c r="BA1966" s="180"/>
      <c r="BB1966" s="180"/>
      <c r="BC1966" s="155"/>
      <c r="BE1966" s="156">
        <v>1214</v>
      </c>
      <c r="BF1966" s="181">
        <f t="shared" si="341"/>
        <v>7.7632000000001566</v>
      </c>
      <c r="BG1966" s="182">
        <f t="shared" si="342"/>
        <v>0.35393721636267017</v>
      </c>
      <c r="BH1966" s="183">
        <f t="shared" si="343"/>
        <v>5.8897359935122795E-4</v>
      </c>
      <c r="BI1966" s="184" t="str">
        <f t="shared" si="344"/>
        <v/>
      </c>
      <c r="BJ1966" s="184" t="str">
        <f t="shared" si="340"/>
        <v/>
      </c>
    </row>
    <row r="1967" spans="3:62" ht="20.100000000000001" customHeight="1" x14ac:dyDescent="0.25">
      <c r="C1967" s="12"/>
      <c r="E1967" s="141"/>
      <c r="F1967" s="141"/>
      <c r="P1967" s="156"/>
      <c r="R1967" s="174"/>
      <c r="S1967" s="174"/>
      <c r="W1967" s="175"/>
      <c r="X1967" s="173"/>
      <c r="AC1967" s="156">
        <v>1238</v>
      </c>
      <c r="AD1967" s="150">
        <f t="shared" si="345"/>
        <v>0.95199999999999996</v>
      </c>
      <c r="AE1967" s="174">
        <f t="shared" si="346"/>
        <v>0.25357629539510257</v>
      </c>
      <c r="AF1967" s="174">
        <f t="shared" si="347"/>
        <v>0.829451509059559</v>
      </c>
      <c r="AG1967" s="150" t="str">
        <f t="shared" si="352"/>
        <v/>
      </c>
      <c r="AH1967" s="150">
        <f t="shared" si="353"/>
        <v>0.25357629539510257</v>
      </c>
      <c r="AI1967" s="150" t="str">
        <f t="shared" si="348"/>
        <v/>
      </c>
      <c r="AJ1967" s="173">
        <f t="shared" si="349"/>
        <v>0</v>
      </c>
      <c r="AK1967" s="173" t="str">
        <f t="shared" si="350"/>
        <v/>
      </c>
      <c r="AL1967" s="173" t="str">
        <f t="shared" si="351"/>
        <v/>
      </c>
      <c r="AM1967" s="173"/>
      <c r="AN1967" s="173"/>
      <c r="AO1967" s="173"/>
      <c r="AP1967" s="173"/>
      <c r="AQ1967" s="173"/>
      <c r="AR1967" s="173"/>
      <c r="AS1967" s="173"/>
      <c r="AT1967" s="153"/>
      <c r="AU1967" s="154"/>
      <c r="AV1967" s="153"/>
      <c r="AW1967" s="177"/>
      <c r="AX1967" s="178"/>
      <c r="AY1967" s="179"/>
      <c r="AZ1967" s="179"/>
      <c r="BA1967" s="180"/>
      <c r="BB1967" s="180"/>
      <c r="BC1967" s="155"/>
      <c r="BE1967" s="156">
        <v>1215</v>
      </c>
      <c r="BF1967" s="181">
        <f t="shared" si="341"/>
        <v>7.7696000000001568</v>
      </c>
      <c r="BG1967" s="182">
        <f t="shared" si="342"/>
        <v>0.35334824276331894</v>
      </c>
      <c r="BH1967" s="183">
        <f t="shared" si="343"/>
        <v>5.8830214518695856E-4</v>
      </c>
      <c r="BI1967" s="184" t="str">
        <f t="shared" si="344"/>
        <v/>
      </c>
      <c r="BJ1967" s="184" t="str">
        <f t="shared" si="340"/>
        <v/>
      </c>
    </row>
    <row r="1968" spans="3:62" ht="20.100000000000001" customHeight="1" x14ac:dyDescent="0.25">
      <c r="C1968" s="12"/>
      <c r="E1968" s="141"/>
      <c r="F1968" s="141"/>
      <c r="P1968" s="156"/>
      <c r="R1968" s="174"/>
      <c r="S1968" s="174"/>
      <c r="W1968" s="175"/>
      <c r="X1968" s="173"/>
      <c r="AC1968" s="156">
        <v>1239</v>
      </c>
      <c r="AD1968" s="150">
        <f t="shared" si="345"/>
        <v>0.95600000000000041</v>
      </c>
      <c r="AE1968" s="174">
        <f t="shared" si="346"/>
        <v>0.25261049217640641</v>
      </c>
      <c r="AF1968" s="174">
        <f t="shared" si="347"/>
        <v>0.83046388275603134</v>
      </c>
      <c r="AG1968" s="150" t="str">
        <f t="shared" si="352"/>
        <v/>
      </c>
      <c r="AH1968" s="150">
        <f t="shared" si="353"/>
        <v>0.25261049217640641</v>
      </c>
      <c r="AI1968" s="150" t="str">
        <f t="shared" si="348"/>
        <v/>
      </c>
      <c r="AJ1968" s="173">
        <f t="shared" si="349"/>
        <v>0</v>
      </c>
      <c r="AK1968" s="173" t="str">
        <f t="shared" si="350"/>
        <v/>
      </c>
      <c r="AL1968" s="173" t="str">
        <f t="shared" si="351"/>
        <v/>
      </c>
      <c r="AM1968" s="173"/>
      <c r="AN1968" s="173"/>
      <c r="AO1968" s="173"/>
      <c r="AP1968" s="173"/>
      <c r="AQ1968" s="173"/>
      <c r="AR1968" s="173"/>
      <c r="AS1968" s="173"/>
      <c r="AT1968" s="153"/>
      <c r="AU1968" s="154"/>
      <c r="AV1968" s="153"/>
      <c r="AW1968" s="177"/>
      <c r="AX1968" s="178"/>
      <c r="AY1968" s="179"/>
      <c r="AZ1968" s="179"/>
      <c r="BA1968" s="180"/>
      <c r="BB1968" s="180"/>
      <c r="BC1968" s="155"/>
      <c r="BE1968" s="156">
        <v>1216</v>
      </c>
      <c r="BF1968" s="181">
        <f t="shared" si="341"/>
        <v>7.776000000000157</v>
      </c>
      <c r="BG1968" s="182">
        <f t="shared" si="342"/>
        <v>0.35275994061813198</v>
      </c>
      <c r="BH1968" s="183">
        <f t="shared" si="343"/>
        <v>5.876304605296756E-4</v>
      </c>
      <c r="BI1968" s="184" t="str">
        <f t="shared" si="344"/>
        <v/>
      </c>
      <c r="BJ1968" s="184" t="str">
        <f t="shared" si="340"/>
        <v/>
      </c>
    </row>
    <row r="1969" spans="3:62" ht="20.100000000000001" customHeight="1" x14ac:dyDescent="0.25">
      <c r="C1969" s="12"/>
      <c r="E1969" s="141"/>
      <c r="F1969" s="141"/>
      <c r="P1969" s="156"/>
      <c r="R1969" s="174"/>
      <c r="S1969" s="174"/>
      <c r="W1969" s="175"/>
      <c r="X1969" s="173"/>
      <c r="AC1969" s="156">
        <v>1240</v>
      </c>
      <c r="AD1969" s="150">
        <f t="shared" si="345"/>
        <v>0.96</v>
      </c>
      <c r="AE1969" s="174">
        <f t="shared" si="346"/>
        <v>0.25164434109811712</v>
      </c>
      <c r="AF1969" s="174">
        <f t="shared" si="347"/>
        <v>0.83147239253316219</v>
      </c>
      <c r="AG1969" s="150" t="str">
        <f t="shared" si="352"/>
        <v/>
      </c>
      <c r="AH1969" s="150">
        <f t="shared" si="353"/>
        <v>0.25164434109811712</v>
      </c>
      <c r="AI1969" s="150" t="str">
        <f t="shared" si="348"/>
        <v/>
      </c>
      <c r="AJ1969" s="173">
        <f t="shared" si="349"/>
        <v>0</v>
      </c>
      <c r="AK1969" s="173" t="str">
        <f t="shared" si="350"/>
        <v/>
      </c>
      <c r="AL1969" s="173" t="str">
        <f t="shared" si="351"/>
        <v/>
      </c>
      <c r="AM1969" s="173"/>
      <c r="AN1969" s="173"/>
      <c r="AO1969" s="173"/>
      <c r="AP1969" s="173"/>
      <c r="AQ1969" s="173"/>
      <c r="AR1969" s="173"/>
      <c r="AS1969" s="173"/>
      <c r="AT1969" s="153"/>
      <c r="AU1969" s="154"/>
      <c r="AV1969" s="153"/>
      <c r="AW1969" s="177"/>
      <c r="AX1969" s="178"/>
      <c r="AY1969" s="179"/>
      <c r="AZ1969" s="179"/>
      <c r="BA1969" s="180"/>
      <c r="BB1969" s="180"/>
      <c r="BC1969" s="155"/>
      <c r="BE1969" s="156">
        <v>1217</v>
      </c>
      <c r="BF1969" s="181">
        <f t="shared" si="341"/>
        <v>7.7824000000001572</v>
      </c>
      <c r="BG1969" s="182">
        <f t="shared" si="342"/>
        <v>0.35217231015760231</v>
      </c>
      <c r="BH1969" s="183">
        <f t="shared" si="343"/>
        <v>5.8695854955481686E-4</v>
      </c>
      <c r="BI1969" s="184" t="str">
        <f t="shared" si="344"/>
        <v/>
      </c>
      <c r="BJ1969" s="184" t="str">
        <f t="shared" ref="BJ1969:BJ2032" si="354">IF($BG1969&lt;(1-$BC$765),$BH1969,"")</f>
        <v/>
      </c>
    </row>
    <row r="1970" spans="3:62" ht="20.100000000000001" customHeight="1" x14ac:dyDescent="0.25">
      <c r="C1970" s="12"/>
      <c r="E1970" s="141"/>
      <c r="F1970" s="141"/>
      <c r="P1970" s="156"/>
      <c r="R1970" s="174"/>
      <c r="S1970" s="174"/>
      <c r="W1970" s="175"/>
      <c r="X1970" s="173"/>
      <c r="AC1970" s="156">
        <v>1241</v>
      </c>
      <c r="AD1970" s="150">
        <f t="shared" si="345"/>
        <v>0.96400000000000041</v>
      </c>
      <c r="AE1970" s="174">
        <f t="shared" si="346"/>
        <v>0.25067787434814592</v>
      </c>
      <c r="AF1970" s="174">
        <f t="shared" si="347"/>
        <v>0.8324770370639254</v>
      </c>
      <c r="AG1970" s="150" t="str">
        <f t="shared" si="352"/>
        <v/>
      </c>
      <c r="AH1970" s="150">
        <f t="shared" si="353"/>
        <v>0.25067787434814592</v>
      </c>
      <c r="AI1970" s="150" t="str">
        <f t="shared" si="348"/>
        <v/>
      </c>
      <c r="AJ1970" s="173">
        <f t="shared" si="349"/>
        <v>0</v>
      </c>
      <c r="AK1970" s="173" t="str">
        <f t="shared" si="350"/>
        <v/>
      </c>
      <c r="AL1970" s="173" t="str">
        <f t="shared" si="351"/>
        <v/>
      </c>
      <c r="AM1970" s="173"/>
      <c r="AN1970" s="173"/>
      <c r="AO1970" s="173"/>
      <c r="AP1970" s="173"/>
      <c r="AQ1970" s="173"/>
      <c r="AR1970" s="173"/>
      <c r="AS1970" s="173"/>
      <c r="AT1970" s="153"/>
      <c r="AU1970" s="154"/>
      <c r="AV1970" s="153"/>
      <c r="AW1970" s="177"/>
      <c r="AX1970" s="178"/>
      <c r="AY1970" s="179"/>
      <c r="AZ1970" s="179"/>
      <c r="BA1970" s="180"/>
      <c r="BB1970" s="180"/>
      <c r="BC1970" s="155"/>
      <c r="BE1970" s="156">
        <v>1218</v>
      </c>
      <c r="BF1970" s="181">
        <f t="shared" ref="BF1970:BF2033" si="355">BF1969+$BI$750</f>
        <v>7.7888000000001574</v>
      </c>
      <c r="BG1970" s="182">
        <f t="shared" ref="BG1970:BG2033" si="356">_xlfn.CHISQ.DIST.RT(BF1970,7)</f>
        <v>0.35158535160804749</v>
      </c>
      <c r="BH1970" s="183">
        <f t="shared" ref="BH1970:BH2033" si="357">BG1970-BG1971</f>
        <v>5.8628641642372026E-4</v>
      </c>
      <c r="BI1970" s="184" t="str">
        <f t="shared" ref="BI1970:BI2033" si="358">IF(BG1970&lt;(1-$BC$757),BH1970,"")</f>
        <v/>
      </c>
      <c r="BJ1970" s="184" t="str">
        <f t="shared" si="354"/>
        <v/>
      </c>
    </row>
    <row r="1971" spans="3:62" ht="20.100000000000001" customHeight="1" x14ac:dyDescent="0.25">
      <c r="C1971" s="12"/>
      <c r="E1971" s="141"/>
      <c r="F1971" s="141"/>
      <c r="P1971" s="156"/>
      <c r="R1971" s="174"/>
      <c r="S1971" s="174"/>
      <c r="W1971" s="175"/>
      <c r="X1971" s="173"/>
      <c r="AC1971" s="156">
        <v>1242</v>
      </c>
      <c r="AD1971" s="150">
        <f t="shared" si="345"/>
        <v>0.96799999999999997</v>
      </c>
      <c r="AE1971" s="174">
        <f t="shared" si="346"/>
        <v>0.24971112400616369</v>
      </c>
      <c r="AF1971" s="174">
        <f t="shared" si="347"/>
        <v>0.83347781514982955</v>
      </c>
      <c r="AG1971" s="150" t="str">
        <f t="shared" si="352"/>
        <v/>
      </c>
      <c r="AH1971" s="150">
        <f t="shared" si="353"/>
        <v>0.24971112400616369</v>
      </c>
      <c r="AI1971" s="150" t="str">
        <f t="shared" si="348"/>
        <v/>
      </c>
      <c r="AJ1971" s="173">
        <f t="shared" si="349"/>
        <v>0</v>
      </c>
      <c r="AK1971" s="173" t="str">
        <f t="shared" si="350"/>
        <v/>
      </c>
      <c r="AL1971" s="173" t="str">
        <f t="shared" si="351"/>
        <v/>
      </c>
      <c r="AM1971" s="173"/>
      <c r="AN1971" s="173"/>
      <c r="AO1971" s="173"/>
      <c r="AP1971" s="173"/>
      <c r="AQ1971" s="173"/>
      <c r="AR1971" s="173"/>
      <c r="AS1971" s="173"/>
      <c r="AT1971" s="153"/>
      <c r="AU1971" s="154"/>
      <c r="AV1971" s="153"/>
      <c r="AW1971" s="177"/>
      <c r="AX1971" s="178"/>
      <c r="AY1971" s="179"/>
      <c r="AZ1971" s="179"/>
      <c r="BA1971" s="180"/>
      <c r="BB1971" s="180"/>
      <c r="BC1971" s="155"/>
      <c r="BE1971" s="156">
        <v>1219</v>
      </c>
      <c r="BF1971" s="181">
        <f t="shared" si="355"/>
        <v>7.7952000000001576</v>
      </c>
      <c r="BG1971" s="182">
        <f t="shared" si="356"/>
        <v>0.35099906519162377</v>
      </c>
      <c r="BH1971" s="183">
        <f t="shared" si="357"/>
        <v>5.8561406528445659E-4</v>
      </c>
      <c r="BI1971" s="184" t="str">
        <f t="shared" si="358"/>
        <v/>
      </c>
      <c r="BJ1971" s="184" t="str">
        <f t="shared" si="354"/>
        <v/>
      </c>
    </row>
    <row r="1972" spans="3:62" ht="20.100000000000001" customHeight="1" x14ac:dyDescent="0.25">
      <c r="C1972" s="12"/>
      <c r="E1972" s="141"/>
      <c r="F1972" s="141"/>
      <c r="P1972" s="156"/>
      <c r="R1972" s="174"/>
      <c r="S1972" s="174"/>
      <c r="W1972" s="175"/>
      <c r="X1972" s="173"/>
      <c r="AC1972" s="156">
        <v>1243</v>
      </c>
      <c r="AD1972" s="150">
        <f t="shared" si="345"/>
        <v>0.97200000000000042</v>
      </c>
      <c r="AE1972" s="174">
        <f t="shared" si="346"/>
        <v>0.24874412204196611</v>
      </c>
      <c r="AF1972" s="174">
        <f t="shared" si="347"/>
        <v>0.83447472572048342</v>
      </c>
      <c r="AG1972" s="150" t="str">
        <f t="shared" si="352"/>
        <v/>
      </c>
      <c r="AH1972" s="150">
        <f t="shared" si="353"/>
        <v>0.24874412204196611</v>
      </c>
      <c r="AI1972" s="150" t="str">
        <f t="shared" si="348"/>
        <v/>
      </c>
      <c r="AJ1972" s="173">
        <f t="shared" si="349"/>
        <v>0</v>
      </c>
      <c r="AK1972" s="173" t="str">
        <f t="shared" si="350"/>
        <v/>
      </c>
      <c r="AL1972" s="173" t="str">
        <f t="shared" si="351"/>
        <v/>
      </c>
      <c r="AM1972" s="173"/>
      <c r="AN1972" s="173"/>
      <c r="AO1972" s="173"/>
      <c r="AP1972" s="173"/>
      <c r="AQ1972" s="173"/>
      <c r="AR1972" s="173"/>
      <c r="AS1972" s="173"/>
      <c r="AT1972" s="153"/>
      <c r="AU1972" s="154"/>
      <c r="AV1972" s="153"/>
      <c r="AW1972" s="177"/>
      <c r="AX1972" s="178"/>
      <c r="AY1972" s="179"/>
      <c r="AZ1972" s="179"/>
      <c r="BA1972" s="180"/>
      <c r="BB1972" s="180"/>
      <c r="BC1972" s="155"/>
      <c r="BE1972" s="156">
        <v>1220</v>
      </c>
      <c r="BF1972" s="181">
        <f t="shared" si="355"/>
        <v>7.8016000000001577</v>
      </c>
      <c r="BG1972" s="182">
        <f t="shared" si="356"/>
        <v>0.35041345112633931</v>
      </c>
      <c r="BH1972" s="183">
        <f t="shared" si="357"/>
        <v>5.8494150027310621E-4</v>
      </c>
      <c r="BI1972" s="184" t="str">
        <f t="shared" si="358"/>
        <v/>
      </c>
      <c r="BJ1972" s="184" t="str">
        <f t="shared" si="354"/>
        <v/>
      </c>
    </row>
    <row r="1973" spans="3:62" ht="20.100000000000001" customHeight="1" x14ac:dyDescent="0.25">
      <c r="C1973" s="12"/>
      <c r="E1973" s="141"/>
      <c r="F1973" s="141"/>
      <c r="P1973" s="156"/>
      <c r="R1973" s="174"/>
      <c r="S1973" s="174"/>
      <c r="W1973" s="175"/>
      <c r="X1973" s="173"/>
      <c r="AC1973" s="156">
        <v>1244</v>
      </c>
      <c r="AD1973" s="150">
        <f t="shared" si="345"/>
        <v>0.97599999999999998</v>
      </c>
      <c r="AE1973" s="174">
        <f t="shared" si="346"/>
        <v>0.24777690031385682</v>
      </c>
      <c r="AF1973" s="174">
        <f t="shared" si="347"/>
        <v>0.83546776783315169</v>
      </c>
      <c r="AG1973" s="150" t="str">
        <f t="shared" si="352"/>
        <v/>
      </c>
      <c r="AH1973" s="150">
        <f t="shared" si="353"/>
        <v>0.24777690031385682</v>
      </c>
      <c r="AI1973" s="150" t="str">
        <f t="shared" si="348"/>
        <v/>
      </c>
      <c r="AJ1973" s="173">
        <f t="shared" si="349"/>
        <v>0</v>
      </c>
      <c r="AK1973" s="173" t="str">
        <f t="shared" si="350"/>
        <v/>
      </c>
      <c r="AL1973" s="173" t="str">
        <f t="shared" si="351"/>
        <v/>
      </c>
      <c r="AM1973" s="173"/>
      <c r="AN1973" s="173"/>
      <c r="AO1973" s="173"/>
      <c r="AP1973" s="173"/>
      <c r="AQ1973" s="173"/>
      <c r="AR1973" s="173"/>
      <c r="AS1973" s="173"/>
      <c r="AT1973" s="153"/>
      <c r="AU1973" s="154"/>
      <c r="AV1973" s="153"/>
      <c r="AW1973" s="177"/>
      <c r="AX1973" s="178"/>
      <c r="AY1973" s="179"/>
      <c r="AZ1973" s="179"/>
      <c r="BA1973" s="180"/>
      <c r="BB1973" s="180"/>
      <c r="BC1973" s="155"/>
      <c r="BE1973" s="156">
        <v>1221</v>
      </c>
      <c r="BF1973" s="181">
        <f t="shared" si="355"/>
        <v>7.8080000000001579</v>
      </c>
      <c r="BG1973" s="182">
        <f t="shared" si="356"/>
        <v>0.34982850962606621</v>
      </c>
      <c r="BH1973" s="183">
        <f t="shared" si="357"/>
        <v>5.8426872551170517E-4</v>
      </c>
      <c r="BI1973" s="184" t="str">
        <f t="shared" si="358"/>
        <v/>
      </c>
      <c r="BJ1973" s="184" t="str">
        <f t="shared" si="354"/>
        <v/>
      </c>
    </row>
    <row r="1974" spans="3:62" ht="20.100000000000001" customHeight="1" x14ac:dyDescent="0.25">
      <c r="C1974" s="12"/>
      <c r="E1974" s="141"/>
      <c r="F1974" s="141"/>
      <c r="P1974" s="156"/>
      <c r="R1974" s="174"/>
      <c r="S1974" s="174"/>
      <c r="W1974" s="175"/>
      <c r="X1974" s="173"/>
      <c r="AC1974" s="156">
        <v>1245</v>
      </c>
      <c r="AD1974" s="150">
        <f t="shared" si="345"/>
        <v>0.98000000000000043</v>
      </c>
      <c r="AE1974" s="174">
        <f t="shared" si="346"/>
        <v>0.24680949056704266</v>
      </c>
      <c r="AF1974" s="174">
        <f t="shared" si="347"/>
        <v>0.8364569406723078</v>
      </c>
      <c r="AG1974" s="150" t="str">
        <f t="shared" si="352"/>
        <v/>
      </c>
      <c r="AH1974" s="150">
        <f t="shared" si="353"/>
        <v>0.24680949056704266</v>
      </c>
      <c r="AI1974" s="150" t="str">
        <f t="shared" si="348"/>
        <v/>
      </c>
      <c r="AJ1974" s="173">
        <f t="shared" si="349"/>
        <v>0</v>
      </c>
      <c r="AK1974" s="173" t="str">
        <f t="shared" si="350"/>
        <v/>
      </c>
      <c r="AL1974" s="173" t="str">
        <f t="shared" si="351"/>
        <v/>
      </c>
      <c r="AM1974" s="173"/>
      <c r="AN1974" s="173"/>
      <c r="AO1974" s="173"/>
      <c r="AP1974" s="173"/>
      <c r="AQ1974" s="173"/>
      <c r="AR1974" s="173"/>
      <c r="AS1974" s="173"/>
      <c r="AT1974" s="153"/>
      <c r="AU1974" s="154"/>
      <c r="AV1974" s="153"/>
      <c r="AW1974" s="177"/>
      <c r="AX1974" s="178"/>
      <c r="AY1974" s="179"/>
      <c r="AZ1974" s="179"/>
      <c r="BA1974" s="180"/>
      <c r="BB1974" s="180"/>
      <c r="BC1974" s="155"/>
      <c r="BE1974" s="156">
        <v>1222</v>
      </c>
      <c r="BF1974" s="181">
        <f t="shared" si="355"/>
        <v>7.8144000000001581</v>
      </c>
      <c r="BG1974" s="182">
        <f t="shared" si="356"/>
        <v>0.3492442409005545</v>
      </c>
      <c r="BH1974" s="183">
        <f t="shared" si="357"/>
        <v>5.835957451078011E-4</v>
      </c>
      <c r="BI1974" s="184" t="str">
        <f t="shared" si="358"/>
        <v/>
      </c>
      <c r="BJ1974" s="184" t="str">
        <f t="shared" si="354"/>
        <v/>
      </c>
    </row>
    <row r="1975" spans="3:62" ht="20.100000000000001" customHeight="1" x14ac:dyDescent="0.25">
      <c r="C1975" s="12"/>
      <c r="E1975" s="141"/>
      <c r="F1975" s="141"/>
      <c r="P1975" s="156"/>
      <c r="R1975" s="174"/>
      <c r="S1975" s="174"/>
      <c r="W1975" s="175"/>
      <c r="X1975" s="173"/>
      <c r="AC1975" s="156">
        <v>1246</v>
      </c>
      <c r="AD1975" s="150">
        <f t="shared" si="345"/>
        <v>0.98399999999999999</v>
      </c>
      <c r="AE1975" s="174">
        <f t="shared" si="346"/>
        <v>0.24584192443204717</v>
      </c>
      <c r="AF1975" s="174">
        <f t="shared" si="347"/>
        <v>0.83744224354917574</v>
      </c>
      <c r="AG1975" s="150" t="str">
        <f t="shared" si="352"/>
        <v/>
      </c>
      <c r="AH1975" s="150">
        <f t="shared" si="353"/>
        <v>0.24584192443204717</v>
      </c>
      <c r="AI1975" s="150" t="str">
        <f t="shared" si="348"/>
        <v/>
      </c>
      <c r="AJ1975" s="173">
        <f t="shared" si="349"/>
        <v>0</v>
      </c>
      <c r="AK1975" s="173" t="str">
        <f t="shared" si="350"/>
        <v/>
      </c>
      <c r="AL1975" s="173" t="str">
        <f t="shared" si="351"/>
        <v/>
      </c>
      <c r="AM1975" s="173"/>
      <c r="AN1975" s="173"/>
      <c r="AO1975" s="173"/>
      <c r="AP1975" s="173"/>
      <c r="AQ1975" s="173"/>
      <c r="AR1975" s="173"/>
      <c r="AS1975" s="173"/>
      <c r="AT1975" s="153"/>
      <c r="AU1975" s="154"/>
      <c r="AV1975" s="153"/>
      <c r="AW1975" s="177"/>
      <c r="AX1975" s="178"/>
      <c r="AY1975" s="179"/>
      <c r="AZ1975" s="179"/>
      <c r="BA1975" s="180"/>
      <c r="BB1975" s="180"/>
      <c r="BC1975" s="155"/>
      <c r="BE1975" s="156">
        <v>1223</v>
      </c>
      <c r="BF1975" s="181">
        <f t="shared" si="355"/>
        <v>7.8208000000001583</v>
      </c>
      <c r="BG1975" s="182">
        <f t="shared" si="356"/>
        <v>0.3486606451554467</v>
      </c>
      <c r="BH1975" s="183">
        <f t="shared" si="357"/>
        <v>5.8292256315900515E-4</v>
      </c>
      <c r="BI1975" s="184" t="str">
        <f t="shared" si="358"/>
        <v/>
      </c>
      <c r="BJ1975" s="184" t="str">
        <f t="shared" si="354"/>
        <v/>
      </c>
    </row>
    <row r="1976" spans="3:62" ht="20.100000000000001" customHeight="1" x14ac:dyDescent="0.25">
      <c r="C1976" s="12"/>
      <c r="E1976" s="141"/>
      <c r="F1976" s="141"/>
      <c r="P1976" s="156"/>
      <c r="R1976" s="174"/>
      <c r="S1976" s="174"/>
      <c r="W1976" s="175"/>
      <c r="X1976" s="173"/>
      <c r="AC1976" s="156">
        <v>1247</v>
      </c>
      <c r="AD1976" s="150">
        <f t="shared" si="345"/>
        <v>0.98800000000000043</v>
      </c>
      <c r="AE1976" s="174">
        <f t="shared" si="346"/>
        <v>0.24487423342313677</v>
      </c>
      <c r="AF1976" s="174">
        <f t="shared" si="347"/>
        <v>0.83842367590127087</v>
      </c>
      <c r="AG1976" s="150" t="str">
        <f t="shared" si="352"/>
        <v/>
      </c>
      <c r="AH1976" s="150">
        <f t="shared" si="353"/>
        <v>0.24487423342313677</v>
      </c>
      <c r="AI1976" s="150" t="str">
        <f t="shared" si="348"/>
        <v/>
      </c>
      <c r="AJ1976" s="173">
        <f t="shared" si="349"/>
        <v>0</v>
      </c>
      <c r="AK1976" s="173" t="str">
        <f t="shared" si="350"/>
        <v/>
      </c>
      <c r="AL1976" s="173" t="str">
        <f t="shared" si="351"/>
        <v/>
      </c>
      <c r="AM1976" s="173"/>
      <c r="AN1976" s="173"/>
      <c r="AO1976" s="173"/>
      <c r="AP1976" s="173"/>
      <c r="AQ1976" s="173"/>
      <c r="AR1976" s="173"/>
      <c r="AS1976" s="173"/>
      <c r="AT1976" s="153"/>
      <c r="AU1976" s="154"/>
      <c r="AV1976" s="153"/>
      <c r="AW1976" s="177"/>
      <c r="AX1976" s="178"/>
      <c r="AY1976" s="179"/>
      <c r="AZ1976" s="179"/>
      <c r="BA1976" s="180"/>
      <c r="BB1976" s="180"/>
      <c r="BC1976" s="155"/>
      <c r="BE1976" s="156">
        <v>1224</v>
      </c>
      <c r="BF1976" s="181">
        <f t="shared" si="355"/>
        <v>7.8272000000001585</v>
      </c>
      <c r="BG1976" s="182">
        <f t="shared" si="356"/>
        <v>0.3480777225922877</v>
      </c>
      <c r="BH1976" s="183">
        <f t="shared" si="357"/>
        <v>5.8224918374566448E-4</v>
      </c>
      <c r="BI1976" s="184" t="str">
        <f t="shared" si="358"/>
        <v/>
      </c>
      <c r="BJ1976" s="184" t="str">
        <f t="shared" si="354"/>
        <v/>
      </c>
    </row>
    <row r="1977" spans="3:62" ht="20.100000000000001" customHeight="1" x14ac:dyDescent="0.25">
      <c r="C1977" s="12"/>
      <c r="E1977" s="141"/>
      <c r="F1977" s="141"/>
      <c r="P1977" s="156"/>
      <c r="R1977" s="174"/>
      <c r="S1977" s="174"/>
      <c r="W1977" s="175"/>
      <c r="X1977" s="173"/>
      <c r="AC1977" s="156">
        <v>1248</v>
      </c>
      <c r="AD1977" s="150">
        <f t="shared" si="345"/>
        <v>0.99199999999999999</v>
      </c>
      <c r="AE1977" s="174">
        <f t="shared" si="346"/>
        <v>0.24390644893676472</v>
      </c>
      <c r="AF1977" s="174">
        <f t="shared" si="347"/>
        <v>0.8394012372919295</v>
      </c>
      <c r="AG1977" s="150" t="str">
        <f t="shared" si="352"/>
        <v/>
      </c>
      <c r="AH1977" s="150">
        <f t="shared" si="353"/>
        <v>0.24390644893676472</v>
      </c>
      <c r="AI1977" s="150" t="str">
        <f t="shared" si="348"/>
        <v/>
      </c>
      <c r="AJ1977" s="173">
        <f t="shared" si="349"/>
        <v>0</v>
      </c>
      <c r="AK1977" s="173" t="str">
        <f t="shared" si="350"/>
        <v/>
      </c>
      <c r="AL1977" s="173" t="str">
        <f t="shared" si="351"/>
        <v/>
      </c>
      <c r="AM1977" s="173"/>
      <c r="AN1977" s="173"/>
      <c r="AO1977" s="173"/>
      <c r="AP1977" s="173"/>
      <c r="AQ1977" s="173"/>
      <c r="AR1977" s="173"/>
      <c r="AS1977" s="173"/>
      <c r="AT1977" s="153"/>
      <c r="AU1977" s="154"/>
      <c r="AV1977" s="153"/>
      <c r="AW1977" s="177"/>
      <c r="AX1977" s="178"/>
      <c r="AY1977" s="179"/>
      <c r="AZ1977" s="179"/>
      <c r="BA1977" s="180"/>
      <c r="BB1977" s="180"/>
      <c r="BC1977" s="155"/>
      <c r="BE1977" s="156">
        <v>1225</v>
      </c>
      <c r="BF1977" s="181">
        <f t="shared" si="355"/>
        <v>7.8336000000001587</v>
      </c>
      <c r="BG1977" s="182">
        <f t="shared" si="356"/>
        <v>0.34749547340854203</v>
      </c>
      <c r="BH1977" s="183">
        <f t="shared" si="357"/>
        <v>5.8157561093852284E-4</v>
      </c>
      <c r="BI1977" s="184" t="str">
        <f t="shared" si="358"/>
        <v/>
      </c>
      <c r="BJ1977" s="184" t="str">
        <f t="shared" si="354"/>
        <v/>
      </c>
    </row>
    <row r="1978" spans="3:62" ht="20.100000000000001" customHeight="1" x14ac:dyDescent="0.25">
      <c r="C1978" s="12"/>
      <c r="E1978" s="141"/>
      <c r="F1978" s="141"/>
      <c r="P1978" s="156"/>
      <c r="R1978" s="174"/>
      <c r="S1978" s="174"/>
      <c r="W1978" s="175"/>
      <c r="X1978" s="173"/>
      <c r="AC1978" s="156">
        <v>1249</v>
      </c>
      <c r="AD1978" s="150">
        <f t="shared" si="345"/>
        <v>0.99600000000000044</v>
      </c>
      <c r="AE1978" s="174">
        <f t="shared" si="346"/>
        <v>0.24293860225002806</v>
      </c>
      <c r="AF1978" s="174">
        <f t="shared" si="347"/>
        <v>0.84037492740983644</v>
      </c>
      <c r="AG1978" s="150" t="str">
        <f t="shared" si="352"/>
        <v/>
      </c>
      <c r="AH1978" s="150">
        <f t="shared" si="353"/>
        <v>0.24293860225002806</v>
      </c>
      <c r="AI1978" s="150" t="str">
        <f t="shared" si="348"/>
        <v/>
      </c>
      <c r="AJ1978" s="173">
        <f t="shared" si="349"/>
        <v>0</v>
      </c>
      <c r="AK1978" s="173" t="str">
        <f t="shared" si="350"/>
        <v/>
      </c>
      <c r="AL1978" s="173" t="str">
        <f t="shared" si="351"/>
        <v/>
      </c>
      <c r="AM1978" s="173"/>
      <c r="AN1978" s="173"/>
      <c r="AO1978" s="173"/>
      <c r="AP1978" s="173"/>
      <c r="AQ1978" s="173"/>
      <c r="AR1978" s="173"/>
      <c r="AS1978" s="173"/>
      <c r="AT1978" s="153"/>
      <c r="AU1978" s="154"/>
      <c r="AV1978" s="153"/>
      <c r="AW1978" s="177"/>
      <c r="AX1978" s="178"/>
      <c r="AY1978" s="179"/>
      <c r="AZ1978" s="179"/>
      <c r="BA1978" s="180"/>
      <c r="BB1978" s="180"/>
      <c r="BC1978" s="155"/>
      <c r="BE1978" s="156">
        <v>1226</v>
      </c>
      <c r="BF1978" s="181">
        <f t="shared" si="355"/>
        <v>7.8400000000001588</v>
      </c>
      <c r="BG1978" s="182">
        <f t="shared" si="356"/>
        <v>0.34691389779760351</v>
      </c>
      <c r="BH1978" s="183">
        <f t="shared" si="357"/>
        <v>5.809018487930584E-4</v>
      </c>
      <c r="BI1978" s="184" t="str">
        <f t="shared" si="358"/>
        <v/>
      </c>
      <c r="BJ1978" s="184" t="str">
        <f t="shared" si="354"/>
        <v/>
      </c>
    </row>
    <row r="1979" spans="3:62" ht="20.100000000000001" customHeight="1" x14ac:dyDescent="0.25">
      <c r="C1979" s="12"/>
      <c r="E1979" s="141"/>
      <c r="F1979" s="141"/>
      <c r="P1979" s="156"/>
      <c r="R1979" s="174"/>
      <c r="S1979" s="174"/>
      <c r="W1979" s="175"/>
      <c r="X1979" s="173"/>
      <c r="AC1979" s="156">
        <v>1250</v>
      </c>
      <c r="AD1979" s="150">
        <f t="shared" si="345"/>
        <v>1</v>
      </c>
      <c r="AE1979" s="174">
        <f t="shared" si="346"/>
        <v>0.24197072451914337</v>
      </c>
      <c r="AF1979" s="174">
        <f t="shared" si="347"/>
        <v>0.84134474606854304</v>
      </c>
      <c r="AG1979" s="150" t="str">
        <f t="shared" si="352"/>
        <v/>
      </c>
      <c r="AH1979" s="150">
        <f t="shared" si="353"/>
        <v>0.24197072451914337</v>
      </c>
      <c r="AI1979" s="150" t="str">
        <f t="shared" si="348"/>
        <v/>
      </c>
      <c r="AJ1979" s="173">
        <f t="shared" si="349"/>
        <v>0</v>
      </c>
      <c r="AK1979" s="173" t="str">
        <f t="shared" si="350"/>
        <v/>
      </c>
      <c r="AL1979" s="173" t="str">
        <f t="shared" si="351"/>
        <v/>
      </c>
      <c r="AM1979" s="173"/>
      <c r="AN1979" s="173"/>
      <c r="AO1979" s="173"/>
      <c r="AP1979" s="173"/>
      <c r="AQ1979" s="173"/>
      <c r="AR1979" s="173"/>
      <c r="AS1979" s="173"/>
      <c r="AT1979" s="153"/>
      <c r="AU1979" s="154"/>
      <c r="AV1979" s="153"/>
      <c r="AW1979" s="177"/>
      <c r="AX1979" s="178"/>
      <c r="AY1979" s="179"/>
      <c r="AZ1979" s="179"/>
      <c r="BA1979" s="180"/>
      <c r="BB1979" s="180"/>
      <c r="BC1979" s="155"/>
      <c r="BE1979" s="156">
        <v>1227</v>
      </c>
      <c r="BF1979" s="181">
        <f t="shared" si="355"/>
        <v>7.846400000000159</v>
      </c>
      <c r="BG1979" s="182">
        <f t="shared" si="356"/>
        <v>0.34633299594881045</v>
      </c>
      <c r="BH1979" s="183">
        <f t="shared" si="357"/>
        <v>5.8022790135298097E-4</v>
      </c>
      <c r="BI1979" s="184" t="str">
        <f t="shared" si="358"/>
        <v/>
      </c>
      <c r="BJ1979" s="184" t="str">
        <f t="shared" si="354"/>
        <v/>
      </c>
    </row>
    <row r="1980" spans="3:62" ht="20.100000000000001" customHeight="1" x14ac:dyDescent="0.25">
      <c r="C1980" s="12"/>
      <c r="E1980" s="141"/>
      <c r="F1980" s="141"/>
      <c r="P1980" s="156"/>
      <c r="R1980" s="174"/>
      <c r="S1980" s="174"/>
      <c r="W1980" s="175"/>
      <c r="X1980" s="173"/>
      <c r="AC1980" s="156">
        <v>1251</v>
      </c>
      <c r="AD1980" s="150">
        <f t="shared" si="345"/>
        <v>1.0040000000000004</v>
      </c>
      <c r="AE1980" s="174">
        <f t="shared" si="346"/>
        <v>0.2410028467779344</v>
      </c>
      <c r="AF1980" s="174">
        <f t="shared" si="347"/>
        <v>0.8423106932059814</v>
      </c>
      <c r="AG1980" s="150" t="str">
        <f t="shared" si="352"/>
        <v/>
      </c>
      <c r="AH1980" s="150">
        <f t="shared" si="353"/>
        <v>0.2410028467779344</v>
      </c>
      <c r="AI1980" s="150" t="str">
        <f t="shared" si="348"/>
        <v/>
      </c>
      <c r="AJ1980" s="173">
        <f t="shared" si="349"/>
        <v>0</v>
      </c>
      <c r="AK1980" s="173" t="str">
        <f t="shared" si="350"/>
        <v/>
      </c>
      <c r="AL1980" s="173" t="str">
        <f t="shared" si="351"/>
        <v/>
      </c>
      <c r="AM1980" s="173"/>
      <c r="AN1980" s="173"/>
      <c r="AO1980" s="173"/>
      <c r="AP1980" s="173"/>
      <c r="AQ1980" s="173"/>
      <c r="AR1980" s="173"/>
      <c r="AS1980" s="173"/>
      <c r="AT1980" s="153"/>
      <c r="AU1980" s="154"/>
      <c r="AV1980" s="153"/>
      <c r="AW1980" s="177"/>
      <c r="AX1980" s="178"/>
      <c r="AY1980" s="179"/>
      <c r="AZ1980" s="179"/>
      <c r="BA1980" s="180"/>
      <c r="BB1980" s="180"/>
      <c r="BC1980" s="155"/>
      <c r="BE1980" s="156">
        <v>1228</v>
      </c>
      <c r="BF1980" s="181">
        <f t="shared" si="355"/>
        <v>7.8528000000001592</v>
      </c>
      <c r="BG1980" s="182">
        <f t="shared" si="356"/>
        <v>0.34575276804745747</v>
      </c>
      <c r="BH1980" s="183">
        <f t="shared" si="357"/>
        <v>5.7955377264712338E-4</v>
      </c>
      <c r="BI1980" s="184" t="str">
        <f t="shared" si="358"/>
        <v/>
      </c>
      <c r="BJ1980" s="184" t="str">
        <f t="shared" si="354"/>
        <v/>
      </c>
    </row>
    <row r="1981" spans="3:62" ht="20.100000000000001" customHeight="1" x14ac:dyDescent="0.25">
      <c r="C1981" s="12"/>
      <c r="E1981" s="141"/>
      <c r="F1981" s="141"/>
      <c r="P1981" s="156"/>
      <c r="R1981" s="174"/>
      <c r="S1981" s="174"/>
      <c r="W1981" s="175"/>
      <c r="X1981" s="173"/>
      <c r="AC1981" s="156">
        <v>1252</v>
      </c>
      <c r="AD1981" s="150">
        <f t="shared" si="345"/>
        <v>1.008</v>
      </c>
      <c r="AE1981" s="174">
        <f t="shared" si="346"/>
        <v>0.2400349999363395</v>
      </c>
      <c r="AF1981" s="174">
        <f t="shared" si="347"/>
        <v>0.8432727688839714</v>
      </c>
      <c r="AG1981" s="150" t="str">
        <f t="shared" si="352"/>
        <v/>
      </c>
      <c r="AH1981" s="150">
        <f t="shared" si="353"/>
        <v>0.2400349999363395</v>
      </c>
      <c r="AI1981" s="150" t="str">
        <f t="shared" si="348"/>
        <v/>
      </c>
      <c r="AJ1981" s="173">
        <f t="shared" si="349"/>
        <v>0</v>
      </c>
      <c r="AK1981" s="173" t="str">
        <f t="shared" si="350"/>
        <v/>
      </c>
      <c r="AL1981" s="173" t="str">
        <f t="shared" si="351"/>
        <v/>
      </c>
      <c r="AM1981" s="173"/>
      <c r="AN1981" s="173"/>
      <c r="AO1981" s="173"/>
      <c r="AP1981" s="173"/>
      <c r="AQ1981" s="173"/>
      <c r="AR1981" s="173"/>
      <c r="AS1981" s="173"/>
      <c r="AT1981" s="153"/>
      <c r="AU1981" s="154"/>
      <c r="AV1981" s="153"/>
      <c r="AW1981" s="177"/>
      <c r="AX1981" s="178"/>
      <c r="AY1981" s="179"/>
      <c r="AZ1981" s="179"/>
      <c r="BA1981" s="180"/>
      <c r="BB1981" s="180"/>
      <c r="BC1981" s="155"/>
      <c r="BE1981" s="156">
        <v>1229</v>
      </c>
      <c r="BF1981" s="181">
        <f t="shared" si="355"/>
        <v>7.8592000000001594</v>
      </c>
      <c r="BG1981" s="182">
        <f t="shared" si="356"/>
        <v>0.34517321427481035</v>
      </c>
      <c r="BH1981" s="183">
        <f t="shared" si="357"/>
        <v>5.7887946669304968E-4</v>
      </c>
      <c r="BI1981" s="184" t="str">
        <f t="shared" si="358"/>
        <v/>
      </c>
      <c r="BJ1981" s="184" t="str">
        <f t="shared" si="354"/>
        <v/>
      </c>
    </row>
    <row r="1982" spans="3:62" ht="20.100000000000001" customHeight="1" x14ac:dyDescent="0.25">
      <c r="C1982" s="12"/>
      <c r="E1982" s="141"/>
      <c r="F1982" s="141"/>
      <c r="P1982" s="156"/>
      <c r="R1982" s="174"/>
      <c r="S1982" s="174"/>
      <c r="W1982" s="175"/>
      <c r="X1982" s="173"/>
      <c r="AC1982" s="156">
        <v>1253</v>
      </c>
      <c r="AD1982" s="150">
        <f t="shared" si="345"/>
        <v>1.0120000000000005</v>
      </c>
      <c r="AE1982" s="174">
        <f t="shared" si="346"/>
        <v>0.23906721477893106</v>
      </c>
      <c r="AF1982" s="174">
        <f t="shared" si="347"/>
        <v>0.84423097328772334</v>
      </c>
      <c r="AG1982" s="150" t="str">
        <f t="shared" si="352"/>
        <v/>
      </c>
      <c r="AH1982" s="150">
        <f t="shared" si="353"/>
        <v>0.23906721477893106</v>
      </c>
      <c r="AI1982" s="150" t="str">
        <f t="shared" si="348"/>
        <v/>
      </c>
      <c r="AJ1982" s="173">
        <f t="shared" si="349"/>
        <v>0</v>
      </c>
      <c r="AK1982" s="173" t="str">
        <f t="shared" si="350"/>
        <v/>
      </c>
      <c r="AL1982" s="173" t="str">
        <f t="shared" si="351"/>
        <v/>
      </c>
      <c r="AM1982" s="173"/>
      <c r="AN1982" s="173"/>
      <c r="AO1982" s="173"/>
      <c r="AP1982" s="173"/>
      <c r="AQ1982" s="173"/>
      <c r="AR1982" s="173"/>
      <c r="AS1982" s="173"/>
      <c r="AT1982" s="153"/>
      <c r="AU1982" s="154"/>
      <c r="AV1982" s="153"/>
      <c r="AW1982" s="177"/>
      <c r="AX1982" s="178"/>
      <c r="AY1982" s="179"/>
      <c r="AZ1982" s="179"/>
      <c r="BA1982" s="180"/>
      <c r="BB1982" s="180"/>
      <c r="BC1982" s="155"/>
      <c r="BE1982" s="156">
        <v>1230</v>
      </c>
      <c r="BF1982" s="181">
        <f t="shared" si="355"/>
        <v>7.8656000000001596</v>
      </c>
      <c r="BG1982" s="182">
        <f t="shared" si="356"/>
        <v>0.3445943348081173</v>
      </c>
      <c r="BH1982" s="183">
        <f t="shared" si="357"/>
        <v>5.782049874946682E-4</v>
      </c>
      <c r="BI1982" s="184" t="str">
        <f t="shared" si="358"/>
        <v/>
      </c>
      <c r="BJ1982" s="184" t="str">
        <f t="shared" si="354"/>
        <v/>
      </c>
    </row>
    <row r="1983" spans="3:62" ht="20.100000000000001" customHeight="1" x14ac:dyDescent="0.25">
      <c r="C1983" s="12"/>
      <c r="E1983" s="141"/>
      <c r="F1983" s="141"/>
      <c r="P1983" s="156"/>
      <c r="R1983" s="174"/>
      <c r="S1983" s="174"/>
      <c r="W1983" s="175"/>
      <c r="X1983" s="173"/>
      <c r="AC1983" s="156">
        <v>1254</v>
      </c>
      <c r="AD1983" s="150">
        <f t="shared" si="345"/>
        <v>1.016</v>
      </c>
      <c r="AE1983" s="174">
        <f t="shared" si="346"/>
        <v>0.23809952196345438</v>
      </c>
      <c r="AF1983" s="174">
        <f t="shared" si="347"/>
        <v>0.84518530672533121</v>
      </c>
      <c r="AG1983" s="150" t="str">
        <f t="shared" si="352"/>
        <v/>
      </c>
      <c r="AH1983" s="150">
        <f t="shared" si="353"/>
        <v>0.23809952196345438</v>
      </c>
      <c r="AI1983" s="150" t="str">
        <f t="shared" si="348"/>
        <v/>
      </c>
      <c r="AJ1983" s="173">
        <f t="shared" si="349"/>
        <v>0</v>
      </c>
      <c r="AK1983" s="173" t="str">
        <f t="shared" si="350"/>
        <v/>
      </c>
      <c r="AL1983" s="173" t="str">
        <f t="shared" si="351"/>
        <v/>
      </c>
      <c r="AM1983" s="173"/>
      <c r="AN1983" s="173"/>
      <c r="AO1983" s="173"/>
      <c r="AP1983" s="173"/>
      <c r="AQ1983" s="173"/>
      <c r="AR1983" s="173"/>
      <c r="AS1983" s="173"/>
      <c r="AT1983" s="153"/>
      <c r="AU1983" s="154"/>
      <c r="AV1983" s="153"/>
      <c r="AW1983" s="177"/>
      <c r="AX1983" s="178"/>
      <c r="AY1983" s="179"/>
      <c r="AZ1983" s="179"/>
      <c r="BA1983" s="180"/>
      <c r="BB1983" s="180"/>
      <c r="BC1983" s="155"/>
      <c r="BE1983" s="156">
        <v>1231</v>
      </c>
      <c r="BF1983" s="181">
        <f t="shared" si="355"/>
        <v>7.8720000000001598</v>
      </c>
      <c r="BG1983" s="182">
        <f t="shared" si="356"/>
        <v>0.34401612982062263</v>
      </c>
      <c r="BH1983" s="183">
        <f t="shared" si="357"/>
        <v>5.7753033904189843E-4</v>
      </c>
      <c r="BI1983" s="184" t="str">
        <f t="shared" si="358"/>
        <v/>
      </c>
      <c r="BJ1983" s="184" t="str">
        <f t="shared" si="354"/>
        <v/>
      </c>
    </row>
    <row r="1984" spans="3:62" ht="20.100000000000001" customHeight="1" x14ac:dyDescent="0.25">
      <c r="C1984" s="12"/>
      <c r="E1984" s="141"/>
      <c r="F1984" s="141"/>
      <c r="P1984" s="156"/>
      <c r="R1984" s="174"/>
      <c r="S1984" s="174"/>
      <c r="W1984" s="175"/>
      <c r="X1984" s="173"/>
      <c r="AC1984" s="156">
        <v>1255</v>
      </c>
      <c r="AD1984" s="150">
        <f t="shared" si="345"/>
        <v>1.0200000000000005</v>
      </c>
      <c r="AE1984" s="174">
        <f t="shared" si="346"/>
        <v>0.23713195201937948</v>
      </c>
      <c r="AF1984" s="174">
        <f t="shared" si="347"/>
        <v>0.84613576962726522</v>
      </c>
      <c r="AG1984" s="150" t="str">
        <f t="shared" si="352"/>
        <v/>
      </c>
      <c r="AH1984" s="150">
        <f t="shared" si="353"/>
        <v>0.23713195201937948</v>
      </c>
      <c r="AI1984" s="150" t="str">
        <f t="shared" si="348"/>
        <v/>
      </c>
      <c r="AJ1984" s="173">
        <f t="shared" si="349"/>
        <v>0</v>
      </c>
      <c r="AK1984" s="173" t="str">
        <f t="shared" si="350"/>
        <v/>
      </c>
      <c r="AL1984" s="173" t="str">
        <f t="shared" si="351"/>
        <v/>
      </c>
      <c r="AM1984" s="173"/>
      <c r="AN1984" s="173"/>
      <c r="AO1984" s="173"/>
      <c r="AP1984" s="173"/>
      <c r="AQ1984" s="173"/>
      <c r="AR1984" s="173"/>
      <c r="AS1984" s="173"/>
      <c r="AT1984" s="153"/>
      <c r="AU1984" s="154"/>
      <c r="AV1984" s="153"/>
      <c r="AW1984" s="177"/>
      <c r="AX1984" s="178"/>
      <c r="AY1984" s="179"/>
      <c r="AZ1984" s="179"/>
      <c r="BA1984" s="180"/>
      <c r="BB1984" s="180"/>
      <c r="BC1984" s="155"/>
      <c r="BE1984" s="156">
        <v>1232</v>
      </c>
      <c r="BF1984" s="181">
        <f t="shared" si="355"/>
        <v>7.8784000000001599</v>
      </c>
      <c r="BG1984" s="182">
        <f t="shared" si="356"/>
        <v>0.34343859948158073</v>
      </c>
      <c r="BH1984" s="183">
        <f t="shared" si="357"/>
        <v>5.7685552531261397E-4</v>
      </c>
      <c r="BI1984" s="184" t="str">
        <f t="shared" si="358"/>
        <v/>
      </c>
      <c r="BJ1984" s="184" t="str">
        <f t="shared" si="354"/>
        <v/>
      </c>
    </row>
    <row r="1985" spans="3:62" ht="20.100000000000001" customHeight="1" x14ac:dyDescent="0.25">
      <c r="C1985" s="12"/>
      <c r="E1985" s="141"/>
      <c r="F1985" s="141"/>
      <c r="P1985" s="156"/>
      <c r="R1985" s="174"/>
      <c r="S1985" s="174"/>
      <c r="W1985" s="175"/>
      <c r="X1985" s="173"/>
      <c r="AC1985" s="156">
        <v>1256</v>
      </c>
      <c r="AD1985" s="150">
        <f t="shared" si="345"/>
        <v>1.024</v>
      </c>
      <c r="AE1985" s="174">
        <f t="shared" si="346"/>
        <v>0.23616453534647172</v>
      </c>
      <c r="AF1985" s="174">
        <f t="shared" si="347"/>
        <v>0.84708236254585367</v>
      </c>
      <c r="AG1985" s="150" t="str">
        <f t="shared" si="352"/>
        <v/>
      </c>
      <c r="AH1985" s="150">
        <f t="shared" si="353"/>
        <v>0.23616453534647172</v>
      </c>
      <c r="AI1985" s="150" t="str">
        <f t="shared" si="348"/>
        <v/>
      </c>
      <c r="AJ1985" s="173">
        <f t="shared" si="349"/>
        <v>0</v>
      </c>
      <c r="AK1985" s="173" t="str">
        <f t="shared" si="350"/>
        <v/>
      </c>
      <c r="AL1985" s="173" t="str">
        <f t="shared" si="351"/>
        <v/>
      </c>
      <c r="AM1985" s="173"/>
      <c r="AN1985" s="173"/>
      <c r="AO1985" s="173"/>
      <c r="AP1985" s="173"/>
      <c r="AQ1985" s="173"/>
      <c r="AR1985" s="173"/>
      <c r="AS1985" s="173"/>
      <c r="AT1985" s="153"/>
      <c r="AU1985" s="154"/>
      <c r="AV1985" s="153"/>
      <c r="AW1985" s="177"/>
      <c r="AX1985" s="178"/>
      <c r="AY1985" s="179"/>
      <c r="AZ1985" s="179"/>
      <c r="BA1985" s="180"/>
      <c r="BB1985" s="180"/>
      <c r="BC1985" s="155"/>
      <c r="BE1985" s="156">
        <v>1233</v>
      </c>
      <c r="BF1985" s="181">
        <f t="shared" si="355"/>
        <v>7.8848000000001601</v>
      </c>
      <c r="BG1985" s="182">
        <f t="shared" si="356"/>
        <v>0.34286174395626812</v>
      </c>
      <c r="BH1985" s="183">
        <f t="shared" si="357"/>
        <v>5.7618055027192083E-4</v>
      </c>
      <c r="BI1985" s="184" t="str">
        <f t="shared" si="358"/>
        <v/>
      </c>
      <c r="BJ1985" s="184" t="str">
        <f t="shared" si="354"/>
        <v/>
      </c>
    </row>
    <row r="1986" spans="3:62" ht="20.100000000000001" customHeight="1" x14ac:dyDescent="0.25">
      <c r="C1986" s="12"/>
      <c r="E1986" s="141"/>
      <c r="F1986" s="141"/>
      <c r="P1986" s="156"/>
      <c r="R1986" s="174"/>
      <c r="S1986" s="174"/>
      <c r="W1986" s="175"/>
      <c r="X1986" s="173"/>
      <c r="AC1986" s="156">
        <v>1257</v>
      </c>
      <c r="AD1986" s="150">
        <f t="shared" si="345"/>
        <v>1.0280000000000005</v>
      </c>
      <c r="AE1986" s="174">
        <f t="shared" si="346"/>
        <v>0.23519730221337587</v>
      </c>
      <c r="AF1986" s="174">
        <f t="shared" si="347"/>
        <v>0.8480250861547628</v>
      </c>
      <c r="AG1986" s="150" t="str">
        <f t="shared" si="352"/>
        <v/>
      </c>
      <c r="AH1986" s="150">
        <f t="shared" si="353"/>
        <v>0.23519730221337587</v>
      </c>
      <c r="AI1986" s="150" t="str">
        <f t="shared" si="348"/>
        <v/>
      </c>
      <c r="AJ1986" s="173">
        <f t="shared" si="349"/>
        <v>0</v>
      </c>
      <c r="AK1986" s="173" t="str">
        <f t="shared" si="350"/>
        <v/>
      </c>
      <c r="AL1986" s="173" t="str">
        <f t="shared" si="351"/>
        <v/>
      </c>
      <c r="AM1986" s="173"/>
      <c r="AN1986" s="173"/>
      <c r="AO1986" s="173"/>
      <c r="AP1986" s="173"/>
      <c r="AQ1986" s="173"/>
      <c r="AR1986" s="173"/>
      <c r="AS1986" s="173"/>
      <c r="AT1986" s="153"/>
      <c r="AU1986" s="154"/>
      <c r="AV1986" s="153"/>
      <c r="AW1986" s="177"/>
      <c r="AX1986" s="178"/>
      <c r="AY1986" s="179"/>
      <c r="AZ1986" s="179"/>
      <c r="BA1986" s="180"/>
      <c r="BB1986" s="180"/>
      <c r="BC1986" s="155"/>
      <c r="BE1986" s="156">
        <v>1234</v>
      </c>
      <c r="BF1986" s="181">
        <f t="shared" si="355"/>
        <v>7.8912000000001603</v>
      </c>
      <c r="BG1986" s="182">
        <f t="shared" si="356"/>
        <v>0.3422855634059962</v>
      </c>
      <c r="BH1986" s="183">
        <f t="shared" si="357"/>
        <v>5.7550541787093623E-4</v>
      </c>
      <c r="BI1986" s="184" t="str">
        <f t="shared" si="358"/>
        <v/>
      </c>
      <c r="BJ1986" s="184" t="str">
        <f t="shared" si="354"/>
        <v/>
      </c>
    </row>
    <row r="1987" spans="3:62" ht="20.100000000000001" customHeight="1" x14ac:dyDescent="0.25">
      <c r="C1987" s="12"/>
      <c r="E1987" s="141"/>
      <c r="F1987" s="141"/>
      <c r="P1987" s="156"/>
      <c r="R1987" s="174"/>
      <c r="S1987" s="174"/>
      <c r="W1987" s="175"/>
      <c r="X1987" s="173"/>
      <c r="AC1987" s="156">
        <v>1258</v>
      </c>
      <c r="AD1987" s="150">
        <f t="shared" si="345"/>
        <v>1.032</v>
      </c>
      <c r="AE1987" s="174">
        <f t="shared" si="346"/>
        <v>0.23423028275621952</v>
      </c>
      <c r="AF1987" s="174">
        <f t="shared" si="347"/>
        <v>0.84896394124846786</v>
      </c>
      <c r="AG1987" s="150" t="str">
        <f t="shared" si="352"/>
        <v/>
      </c>
      <c r="AH1987" s="150">
        <f t="shared" si="353"/>
        <v>0.23423028275621952</v>
      </c>
      <c r="AI1987" s="150" t="str">
        <f t="shared" si="348"/>
        <v/>
      </c>
      <c r="AJ1987" s="173">
        <f t="shared" si="349"/>
        <v>0</v>
      </c>
      <c r="AK1987" s="173" t="str">
        <f t="shared" si="350"/>
        <v/>
      </c>
      <c r="AL1987" s="173" t="str">
        <f t="shared" si="351"/>
        <v/>
      </c>
      <c r="AM1987" s="173"/>
      <c r="AN1987" s="173"/>
      <c r="AO1987" s="173"/>
      <c r="AP1987" s="173"/>
      <c r="AQ1987" s="173"/>
      <c r="AR1987" s="173"/>
      <c r="AS1987" s="173"/>
      <c r="AT1987" s="153"/>
      <c r="AU1987" s="154"/>
      <c r="AV1987" s="153"/>
      <c r="AW1987" s="177"/>
      <c r="AX1987" s="178"/>
      <c r="AY1987" s="179"/>
      <c r="AZ1987" s="179"/>
      <c r="BA1987" s="180"/>
      <c r="BB1987" s="180"/>
      <c r="BC1987" s="155"/>
      <c r="BE1987" s="156">
        <v>1235</v>
      </c>
      <c r="BF1987" s="181">
        <f t="shared" si="355"/>
        <v>7.8976000000001605</v>
      </c>
      <c r="BG1987" s="182">
        <f t="shared" si="356"/>
        <v>0.34171005798812526</v>
      </c>
      <c r="BH1987" s="183">
        <f t="shared" si="357"/>
        <v>5.7483013204817635E-4</v>
      </c>
      <c r="BI1987" s="184" t="str">
        <f t="shared" si="358"/>
        <v/>
      </c>
      <c r="BJ1987" s="184" t="str">
        <f t="shared" si="354"/>
        <v/>
      </c>
    </row>
    <row r="1988" spans="3:62" ht="20.100000000000001" customHeight="1" x14ac:dyDescent="0.25">
      <c r="C1988" s="12"/>
      <c r="E1988" s="141"/>
      <c r="F1988" s="141"/>
      <c r="P1988" s="156"/>
      <c r="R1988" s="174"/>
      <c r="S1988" s="174"/>
      <c r="W1988" s="175"/>
      <c r="X1988" s="173"/>
      <c r="AC1988" s="156">
        <v>1259</v>
      </c>
      <c r="AD1988" s="150">
        <f t="shared" si="345"/>
        <v>1.0360000000000005</v>
      </c>
      <c r="AE1988" s="174">
        <f t="shared" si="346"/>
        <v>0.23326350697722908</v>
      </c>
      <c r="AF1988" s="174">
        <f t="shared" si="347"/>
        <v>0.84989892874172268</v>
      </c>
      <c r="AG1988" s="150" t="str">
        <f t="shared" si="352"/>
        <v/>
      </c>
      <c r="AH1988" s="150">
        <f t="shared" si="353"/>
        <v>0.23326350697722908</v>
      </c>
      <c r="AI1988" s="150" t="str">
        <f t="shared" si="348"/>
        <v/>
      </c>
      <c r="AJ1988" s="173">
        <f t="shared" si="349"/>
        <v>0</v>
      </c>
      <c r="AK1988" s="173" t="str">
        <f t="shared" si="350"/>
        <v/>
      </c>
      <c r="AL1988" s="173" t="str">
        <f t="shared" si="351"/>
        <v/>
      </c>
      <c r="AM1988" s="173"/>
      <c r="AN1988" s="173"/>
      <c r="AO1988" s="173"/>
      <c r="AP1988" s="173"/>
      <c r="AQ1988" s="173"/>
      <c r="AR1988" s="173"/>
      <c r="AS1988" s="173"/>
      <c r="AT1988" s="153"/>
      <c r="AU1988" s="154"/>
      <c r="AV1988" s="153"/>
      <c r="AW1988" s="177"/>
      <c r="AX1988" s="178"/>
      <c r="AY1988" s="179"/>
      <c r="AZ1988" s="179"/>
      <c r="BA1988" s="180"/>
      <c r="BB1988" s="180"/>
      <c r="BC1988" s="155"/>
      <c r="BE1988" s="156">
        <v>1236</v>
      </c>
      <c r="BF1988" s="181">
        <f t="shared" si="355"/>
        <v>7.9040000000001607</v>
      </c>
      <c r="BG1988" s="182">
        <f t="shared" si="356"/>
        <v>0.34113522785607708</v>
      </c>
      <c r="BH1988" s="183">
        <f t="shared" si="357"/>
        <v>5.7415469672933428E-4</v>
      </c>
      <c r="BI1988" s="184" t="str">
        <f t="shared" si="358"/>
        <v/>
      </c>
      <c r="BJ1988" s="184" t="str">
        <f t="shared" si="354"/>
        <v/>
      </c>
    </row>
    <row r="1989" spans="3:62" ht="20.100000000000001" customHeight="1" x14ac:dyDescent="0.25">
      <c r="C1989" s="12"/>
      <c r="E1989" s="141"/>
      <c r="F1989" s="141"/>
      <c r="P1989" s="156"/>
      <c r="R1989" s="174"/>
      <c r="S1989" s="174"/>
      <c r="W1989" s="175"/>
      <c r="X1989" s="173"/>
      <c r="AC1989" s="156">
        <v>1260</v>
      </c>
      <c r="AD1989" s="150">
        <f t="shared" si="345"/>
        <v>1.04</v>
      </c>
      <c r="AE1989" s="174">
        <f t="shared" si="346"/>
        <v>0.2322970047433662</v>
      </c>
      <c r="AF1989" s="174">
        <f t="shared" si="347"/>
        <v>0.85083004966901865</v>
      </c>
      <c r="AG1989" s="150">
        <f t="shared" si="352"/>
        <v>0.2322970047433662</v>
      </c>
      <c r="AH1989" s="150" t="str">
        <f t="shared" si="353"/>
        <v/>
      </c>
      <c r="AI1989" s="150" t="str">
        <f t="shared" si="348"/>
        <v/>
      </c>
      <c r="AJ1989" s="173">
        <f t="shared" si="349"/>
        <v>0</v>
      </c>
      <c r="AK1989" s="173" t="str">
        <f t="shared" si="350"/>
        <v/>
      </c>
      <c r="AL1989" s="173" t="str">
        <f t="shared" si="351"/>
        <v/>
      </c>
      <c r="AM1989" s="173"/>
      <c r="AN1989" s="173"/>
      <c r="AO1989" s="173"/>
      <c r="AP1989" s="173"/>
      <c r="AQ1989" s="173"/>
      <c r="AR1989" s="173"/>
      <c r="AS1989" s="173"/>
      <c r="AT1989" s="153"/>
      <c r="AU1989" s="154"/>
      <c r="AV1989" s="153"/>
      <c r="AW1989" s="177"/>
      <c r="AX1989" s="178"/>
      <c r="AY1989" s="179"/>
      <c r="AZ1989" s="179"/>
      <c r="BA1989" s="180"/>
      <c r="BB1989" s="180"/>
      <c r="BC1989" s="155"/>
      <c r="BE1989" s="156">
        <v>1237</v>
      </c>
      <c r="BF1989" s="181">
        <f t="shared" si="355"/>
        <v>7.9104000000001609</v>
      </c>
      <c r="BG1989" s="182">
        <f t="shared" si="356"/>
        <v>0.34056107315934775</v>
      </c>
      <c r="BH1989" s="183">
        <f t="shared" si="357"/>
        <v>5.7347911582694699E-4</v>
      </c>
      <c r="BI1989" s="184" t="str">
        <f t="shared" si="358"/>
        <v/>
      </c>
      <c r="BJ1989" s="184" t="str">
        <f t="shared" si="354"/>
        <v/>
      </c>
    </row>
    <row r="1990" spans="3:62" ht="20.100000000000001" customHeight="1" x14ac:dyDescent="0.25">
      <c r="C1990" s="12"/>
      <c r="E1990" s="141"/>
      <c r="F1990" s="141"/>
      <c r="P1990" s="156"/>
      <c r="R1990" s="174"/>
      <c r="S1990" s="174"/>
      <c r="W1990" s="175"/>
      <c r="X1990" s="173"/>
      <c r="AC1990" s="156">
        <v>1261</v>
      </c>
      <c r="AD1990" s="150">
        <f t="shared" si="345"/>
        <v>1.0440000000000005</v>
      </c>
      <c r="AE1990" s="174">
        <f t="shared" si="346"/>
        <v>0.2313308057849767</v>
      </c>
      <c r="AF1990" s="174">
        <f t="shared" si="347"/>
        <v>0.85175730518404302</v>
      </c>
      <c r="AG1990" s="150">
        <f t="shared" si="352"/>
        <v>0.2313308057849767</v>
      </c>
      <c r="AH1990" s="150" t="str">
        <f t="shared" si="353"/>
        <v/>
      </c>
      <c r="AI1990" s="150" t="str">
        <f t="shared" si="348"/>
        <v/>
      </c>
      <c r="AJ1990" s="173">
        <f t="shared" si="349"/>
        <v>0</v>
      </c>
      <c r="AK1990" s="173" t="str">
        <f t="shared" si="350"/>
        <v/>
      </c>
      <c r="AL1990" s="173" t="str">
        <f t="shared" si="351"/>
        <v/>
      </c>
      <c r="AM1990" s="173"/>
      <c r="AN1990" s="173"/>
      <c r="AO1990" s="173"/>
      <c r="AP1990" s="173"/>
      <c r="AQ1990" s="173"/>
      <c r="AR1990" s="173"/>
      <c r="AS1990" s="173"/>
      <c r="AT1990" s="153"/>
      <c r="AU1990" s="154"/>
      <c r="AV1990" s="153"/>
      <c r="AW1990" s="177"/>
      <c r="AX1990" s="178"/>
      <c r="AY1990" s="179"/>
      <c r="AZ1990" s="179"/>
      <c r="BA1990" s="180"/>
      <c r="BB1990" s="180"/>
      <c r="BC1990" s="155"/>
      <c r="BE1990" s="156">
        <v>1238</v>
      </c>
      <c r="BF1990" s="181">
        <f t="shared" si="355"/>
        <v>7.916800000000161</v>
      </c>
      <c r="BG1990" s="182">
        <f t="shared" si="356"/>
        <v>0.3399875940435208</v>
      </c>
      <c r="BH1990" s="183">
        <f t="shared" si="357"/>
        <v>5.7280339324111695E-4</v>
      </c>
      <c r="BI1990" s="184" t="str">
        <f t="shared" si="358"/>
        <v/>
      </c>
      <c r="BJ1990" s="184" t="str">
        <f t="shared" si="354"/>
        <v/>
      </c>
    </row>
    <row r="1991" spans="3:62" ht="20.100000000000001" customHeight="1" x14ac:dyDescent="0.25">
      <c r="C1991" s="12"/>
      <c r="E1991" s="141"/>
      <c r="F1991" s="141"/>
      <c r="P1991" s="156"/>
      <c r="R1991" s="174"/>
      <c r="S1991" s="174"/>
      <c r="W1991" s="175"/>
      <c r="X1991" s="173"/>
      <c r="AC1991" s="156">
        <v>1262</v>
      </c>
      <c r="AD1991" s="150">
        <f t="shared" si="345"/>
        <v>1.048</v>
      </c>
      <c r="AE1991" s="174">
        <f t="shared" si="346"/>
        <v>0.23036493969445943</v>
      </c>
      <c r="AF1991" s="174">
        <f t="shared" si="347"/>
        <v>0.85268069655912848</v>
      </c>
      <c r="AG1991" s="150">
        <f t="shared" si="352"/>
        <v>0.23036493969445943</v>
      </c>
      <c r="AH1991" s="150" t="str">
        <f t="shared" si="353"/>
        <v/>
      </c>
      <c r="AI1991" s="150" t="str">
        <f t="shared" si="348"/>
        <v/>
      </c>
      <c r="AJ1991" s="173">
        <f t="shared" si="349"/>
        <v>0</v>
      </c>
      <c r="AK1991" s="173" t="str">
        <f t="shared" si="350"/>
        <v/>
      </c>
      <c r="AL1991" s="173" t="str">
        <f t="shared" si="351"/>
        <v/>
      </c>
      <c r="AM1991" s="173"/>
      <c r="AN1991" s="173"/>
      <c r="AO1991" s="173"/>
      <c r="AP1991" s="173"/>
      <c r="AQ1991" s="173"/>
      <c r="AR1991" s="173"/>
      <c r="AS1991" s="173"/>
      <c r="AT1991" s="153"/>
      <c r="AU1991" s="154"/>
      <c r="AV1991" s="153"/>
      <c r="AW1991" s="177"/>
      <c r="AX1991" s="178"/>
      <c r="AY1991" s="179"/>
      <c r="AZ1991" s="179"/>
      <c r="BA1991" s="180"/>
      <c r="BB1991" s="180"/>
      <c r="BC1991" s="155"/>
      <c r="BE1991" s="156">
        <v>1239</v>
      </c>
      <c r="BF1991" s="181">
        <f t="shared" si="355"/>
        <v>7.9232000000001612</v>
      </c>
      <c r="BG1991" s="182">
        <f t="shared" si="356"/>
        <v>0.33941479065027969</v>
      </c>
      <c r="BH1991" s="183">
        <f t="shared" si="357"/>
        <v>5.7212753285801332E-4</v>
      </c>
      <c r="BI1991" s="184" t="str">
        <f t="shared" si="358"/>
        <v/>
      </c>
      <c r="BJ1991" s="184" t="str">
        <f t="shared" si="354"/>
        <v/>
      </c>
    </row>
    <row r="1992" spans="3:62" ht="20.100000000000001" customHeight="1" x14ac:dyDescent="0.25">
      <c r="C1992" s="12"/>
      <c r="E1992" s="141"/>
      <c r="F1992" s="141"/>
      <c r="P1992" s="156"/>
      <c r="R1992" s="174"/>
      <c r="S1992" s="174"/>
      <c r="W1992" s="175"/>
      <c r="X1992" s="173"/>
      <c r="AC1992" s="156">
        <v>1263</v>
      </c>
      <c r="AD1992" s="150">
        <f t="shared" si="345"/>
        <v>1.0520000000000005</v>
      </c>
      <c r="AE1992" s="174">
        <f t="shared" si="346"/>
        <v>0.22939943592494871</v>
      </c>
      <c r="AF1992" s="174">
        <f t="shared" si="347"/>
        <v>0.85360022518469969</v>
      </c>
      <c r="AG1992" s="150">
        <f t="shared" si="352"/>
        <v>0.22939943592494871</v>
      </c>
      <c r="AH1992" s="150" t="str">
        <f t="shared" si="353"/>
        <v/>
      </c>
      <c r="AI1992" s="150" t="str">
        <f t="shared" si="348"/>
        <v/>
      </c>
      <c r="AJ1992" s="173">
        <f t="shared" si="349"/>
        <v>0</v>
      </c>
      <c r="AK1992" s="173" t="str">
        <f t="shared" si="350"/>
        <v/>
      </c>
      <c r="AL1992" s="173" t="str">
        <f t="shared" si="351"/>
        <v/>
      </c>
      <c r="AM1992" s="173"/>
      <c r="AN1992" s="173"/>
      <c r="AO1992" s="173"/>
      <c r="AP1992" s="173"/>
      <c r="AQ1992" s="173"/>
      <c r="AR1992" s="173"/>
      <c r="AS1992" s="173"/>
      <c r="AT1992" s="153"/>
      <c r="AU1992" s="154"/>
      <c r="AV1992" s="153"/>
      <c r="AW1992" s="177"/>
      <c r="AX1992" s="178"/>
      <c r="AY1992" s="179"/>
      <c r="AZ1992" s="179"/>
      <c r="BA1992" s="180"/>
      <c r="BB1992" s="180"/>
      <c r="BC1992" s="155"/>
      <c r="BE1992" s="156">
        <v>1240</v>
      </c>
      <c r="BF1992" s="181">
        <f t="shared" si="355"/>
        <v>7.9296000000001614</v>
      </c>
      <c r="BG1992" s="182">
        <f t="shared" si="356"/>
        <v>0.33884266311742167</v>
      </c>
      <c r="BH1992" s="183">
        <f t="shared" si="357"/>
        <v>5.7145153855187036E-4</v>
      </c>
      <c r="BI1992" s="184" t="str">
        <f t="shared" si="358"/>
        <v/>
      </c>
      <c r="BJ1992" s="184" t="str">
        <f t="shared" si="354"/>
        <v/>
      </c>
    </row>
    <row r="1993" spans="3:62" ht="20.100000000000001" customHeight="1" x14ac:dyDescent="0.25">
      <c r="C1993" s="12"/>
      <c r="E1993" s="141"/>
      <c r="F1993" s="141"/>
      <c r="P1993" s="156"/>
      <c r="R1993" s="174"/>
      <c r="S1993" s="174"/>
      <c r="W1993" s="175"/>
      <c r="X1993" s="173"/>
      <c r="AC1993" s="156">
        <v>1264</v>
      </c>
      <c r="AD1993" s="150">
        <f t="shared" si="345"/>
        <v>1.056</v>
      </c>
      <c r="AE1993" s="174">
        <f t="shared" si="346"/>
        <v>0.22843432378901604</v>
      </c>
      <c r="AF1993" s="174">
        <f t="shared" si="347"/>
        <v>0.85451589256871241</v>
      </c>
      <c r="AG1993" s="150">
        <f t="shared" si="352"/>
        <v>0.22843432378901604</v>
      </c>
      <c r="AH1993" s="150" t="str">
        <f t="shared" si="353"/>
        <v/>
      </c>
      <c r="AI1993" s="150" t="str">
        <f t="shared" si="348"/>
        <v/>
      </c>
      <c r="AJ1993" s="173">
        <f t="shared" si="349"/>
        <v>0</v>
      </c>
      <c r="AK1993" s="173" t="str">
        <f t="shared" si="350"/>
        <v/>
      </c>
      <c r="AL1993" s="173" t="str">
        <f t="shared" si="351"/>
        <v/>
      </c>
      <c r="AM1993" s="173"/>
      <c r="AN1993" s="173"/>
      <c r="AO1993" s="173"/>
      <c r="AP1993" s="173"/>
      <c r="AQ1993" s="173"/>
      <c r="AR1993" s="173"/>
      <c r="AS1993" s="173"/>
      <c r="AT1993" s="153"/>
      <c r="AU1993" s="154"/>
      <c r="AV1993" s="153"/>
      <c r="AW1993" s="177"/>
      <c r="AX1993" s="178"/>
      <c r="AY1993" s="179"/>
      <c r="AZ1993" s="179"/>
      <c r="BA1993" s="180"/>
      <c r="BB1993" s="180"/>
      <c r="BC1993" s="155"/>
      <c r="BE1993" s="156">
        <v>1241</v>
      </c>
      <c r="BF1993" s="181">
        <f t="shared" si="355"/>
        <v>7.9360000000001616</v>
      </c>
      <c r="BG1993" s="182">
        <f t="shared" si="356"/>
        <v>0.3382712115788698</v>
      </c>
      <c r="BH1993" s="183">
        <f t="shared" si="357"/>
        <v>5.7077541418298905E-4</v>
      </c>
      <c r="BI1993" s="184" t="str">
        <f t="shared" si="358"/>
        <v/>
      </c>
      <c r="BJ1993" s="184" t="str">
        <f t="shared" si="354"/>
        <v/>
      </c>
    </row>
    <row r="1994" spans="3:62" ht="20.100000000000001" customHeight="1" x14ac:dyDescent="0.25">
      <c r="C1994" s="12"/>
      <c r="E1994" s="141"/>
      <c r="F1994" s="141"/>
      <c r="P1994" s="156"/>
      <c r="R1994" s="174"/>
      <c r="S1994" s="174"/>
      <c r="W1994" s="175"/>
      <c r="X1994" s="173"/>
      <c r="AC1994" s="156">
        <v>1265</v>
      </c>
      <c r="AD1994" s="150">
        <f t="shared" si="345"/>
        <v>1.0600000000000005</v>
      </c>
      <c r="AE1994" s="174">
        <f t="shared" si="346"/>
        <v>0.22746963245738577</v>
      </c>
      <c r="AF1994" s="174">
        <f t="shared" si="347"/>
        <v>0.8554277003360905</v>
      </c>
      <c r="AG1994" s="150">
        <f t="shared" si="352"/>
        <v>0.22746963245738577</v>
      </c>
      <c r="AH1994" s="150" t="str">
        <f t="shared" si="353"/>
        <v/>
      </c>
      <c r="AI1994" s="150" t="str">
        <f t="shared" si="348"/>
        <v/>
      </c>
      <c r="AJ1994" s="173">
        <f t="shared" si="349"/>
        <v>0</v>
      </c>
      <c r="AK1994" s="173" t="str">
        <f t="shared" si="350"/>
        <v/>
      </c>
      <c r="AL1994" s="173" t="str">
        <f t="shared" si="351"/>
        <v/>
      </c>
      <c r="AM1994" s="173"/>
      <c r="AN1994" s="173"/>
      <c r="AO1994" s="173"/>
      <c r="AP1994" s="173"/>
      <c r="AQ1994" s="173"/>
      <c r="AR1994" s="173"/>
      <c r="AS1994" s="173"/>
      <c r="AT1994" s="153"/>
      <c r="AU1994" s="154"/>
      <c r="AV1994" s="153"/>
      <c r="AW1994" s="177"/>
      <c r="AX1994" s="178"/>
      <c r="AY1994" s="179"/>
      <c r="AZ1994" s="179"/>
      <c r="BA1994" s="180"/>
      <c r="BB1994" s="180"/>
      <c r="BC1994" s="155"/>
      <c r="BE1994" s="156">
        <v>1242</v>
      </c>
      <c r="BF1994" s="181">
        <f t="shared" si="355"/>
        <v>7.9424000000001618</v>
      </c>
      <c r="BG1994" s="182">
        <f t="shared" si="356"/>
        <v>0.33770043616468681</v>
      </c>
      <c r="BH1994" s="183">
        <f t="shared" si="357"/>
        <v>5.7009916360034607E-4</v>
      </c>
      <c r="BI1994" s="184" t="str">
        <f t="shared" si="358"/>
        <v/>
      </c>
      <c r="BJ1994" s="184" t="str">
        <f t="shared" si="354"/>
        <v/>
      </c>
    </row>
    <row r="1995" spans="3:62" ht="20.100000000000001" customHeight="1" x14ac:dyDescent="0.25">
      <c r="C1995" s="12"/>
      <c r="E1995" s="141"/>
      <c r="F1995" s="141"/>
      <c r="P1995" s="156"/>
      <c r="R1995" s="174"/>
      <c r="S1995" s="174"/>
      <c r="W1995" s="175"/>
      <c r="X1995" s="173"/>
      <c r="AC1995" s="156">
        <v>1266</v>
      </c>
      <c r="AD1995" s="150">
        <f t="shared" si="345"/>
        <v>1.0640000000000001</v>
      </c>
      <c r="AE1995" s="174">
        <f t="shared" si="346"/>
        <v>0.22650539095767053</v>
      </c>
      <c r="AF1995" s="174">
        <f t="shared" si="347"/>
        <v>0.85633565022815383</v>
      </c>
      <c r="AG1995" s="150">
        <f t="shared" si="352"/>
        <v>0.22650539095767053</v>
      </c>
      <c r="AH1995" s="150" t="str">
        <f t="shared" si="353"/>
        <v/>
      </c>
      <c r="AI1995" s="150" t="str">
        <f t="shared" si="348"/>
        <v/>
      </c>
      <c r="AJ1995" s="173">
        <f t="shared" si="349"/>
        <v>0</v>
      </c>
      <c r="AK1995" s="173" t="str">
        <f t="shared" si="350"/>
        <v/>
      </c>
      <c r="AL1995" s="173" t="str">
        <f t="shared" si="351"/>
        <v/>
      </c>
      <c r="AM1995" s="173"/>
      <c r="AN1995" s="173"/>
      <c r="AO1995" s="173"/>
      <c r="AP1995" s="173"/>
      <c r="AQ1995" s="173"/>
      <c r="AR1995" s="173"/>
      <c r="AS1995" s="173"/>
      <c r="AT1995" s="153"/>
      <c r="AU1995" s="154"/>
      <c r="AV1995" s="153"/>
      <c r="AW1995" s="177"/>
      <c r="AX1995" s="178"/>
      <c r="AY1995" s="179"/>
      <c r="AZ1995" s="179"/>
      <c r="BA1995" s="180"/>
      <c r="BB1995" s="180"/>
      <c r="BC1995" s="155"/>
      <c r="BE1995" s="156">
        <v>1243</v>
      </c>
      <c r="BF1995" s="181">
        <f t="shared" si="355"/>
        <v>7.948800000000162</v>
      </c>
      <c r="BG1995" s="182">
        <f t="shared" si="356"/>
        <v>0.33713033700108647</v>
      </c>
      <c r="BH1995" s="183">
        <f t="shared" si="357"/>
        <v>5.694227906383742E-4</v>
      </c>
      <c r="BI1995" s="184" t="str">
        <f t="shared" si="358"/>
        <v/>
      </c>
      <c r="BJ1995" s="184" t="str">
        <f t="shared" si="354"/>
        <v/>
      </c>
    </row>
    <row r="1996" spans="3:62" ht="20.100000000000001" customHeight="1" x14ac:dyDescent="0.25">
      <c r="C1996" s="12"/>
      <c r="E1996" s="141"/>
      <c r="F1996" s="141"/>
      <c r="P1996" s="156"/>
      <c r="R1996" s="174"/>
      <c r="S1996" s="174"/>
      <c r="W1996" s="175"/>
      <c r="X1996" s="173"/>
      <c r="AC1996" s="156">
        <v>1267</v>
      </c>
      <c r="AD1996" s="150">
        <f t="shared" si="345"/>
        <v>1.0680000000000005</v>
      </c>
      <c r="AE1996" s="174">
        <f t="shared" si="346"/>
        <v>0.22554162817311998</v>
      </c>
      <c r="AF1996" s="174">
        <f t="shared" si="347"/>
        <v>0.85723974410204518</v>
      </c>
      <c r="AG1996" s="150">
        <f t="shared" si="352"/>
        <v>0.22554162817311998</v>
      </c>
      <c r="AH1996" s="150" t="str">
        <f t="shared" si="353"/>
        <v/>
      </c>
      <c r="AI1996" s="150" t="str">
        <f t="shared" si="348"/>
        <v/>
      </c>
      <c r="AJ1996" s="173">
        <f t="shared" si="349"/>
        <v>0</v>
      </c>
      <c r="AK1996" s="173" t="str">
        <f t="shared" si="350"/>
        <v/>
      </c>
      <c r="AL1996" s="173" t="str">
        <f t="shared" si="351"/>
        <v/>
      </c>
      <c r="AM1996" s="173"/>
      <c r="AN1996" s="173"/>
      <c r="AO1996" s="173"/>
      <c r="AP1996" s="173"/>
      <c r="AQ1996" s="173"/>
      <c r="AR1996" s="173"/>
      <c r="AS1996" s="173"/>
      <c r="AT1996" s="153"/>
      <c r="AU1996" s="154"/>
      <c r="AV1996" s="153"/>
      <c r="AW1996" s="177"/>
      <c r="AX1996" s="178"/>
      <c r="AY1996" s="179"/>
      <c r="AZ1996" s="179"/>
      <c r="BA1996" s="180"/>
      <c r="BB1996" s="180"/>
      <c r="BC1996" s="155"/>
      <c r="BE1996" s="156">
        <v>1244</v>
      </c>
      <c r="BF1996" s="181">
        <f t="shared" si="355"/>
        <v>7.9552000000001621</v>
      </c>
      <c r="BG1996" s="182">
        <f t="shared" si="356"/>
        <v>0.33656091421044809</v>
      </c>
      <c r="BH1996" s="183">
        <f t="shared" si="357"/>
        <v>5.6874629911973784E-4</v>
      </c>
      <c r="BI1996" s="184" t="str">
        <f t="shared" si="358"/>
        <v/>
      </c>
      <c r="BJ1996" s="184" t="str">
        <f t="shared" si="354"/>
        <v/>
      </c>
    </row>
    <row r="1997" spans="3:62" ht="20.100000000000001" customHeight="1" x14ac:dyDescent="0.25">
      <c r="C1997" s="12"/>
      <c r="E1997" s="141"/>
      <c r="F1997" s="141"/>
      <c r="P1997" s="156"/>
      <c r="R1997" s="174"/>
      <c r="S1997" s="174"/>
      <c r="W1997" s="175"/>
      <c r="X1997" s="173"/>
      <c r="AC1997" s="156">
        <v>1268</v>
      </c>
      <c r="AD1997" s="150">
        <f t="shared" si="345"/>
        <v>1.0720000000000001</v>
      </c>
      <c r="AE1997" s="174">
        <f t="shared" si="346"/>
        <v>0.22457837284138993</v>
      </c>
      <c r="AF1997" s="174">
        <f t="shared" si="347"/>
        <v>0.85813998393014912</v>
      </c>
      <c r="AG1997" s="150">
        <f t="shared" si="352"/>
        <v>0.22457837284138993</v>
      </c>
      <c r="AH1997" s="150" t="str">
        <f t="shared" si="353"/>
        <v/>
      </c>
      <c r="AI1997" s="150" t="str">
        <f t="shared" si="348"/>
        <v/>
      </c>
      <c r="AJ1997" s="173">
        <f t="shared" si="349"/>
        <v>0</v>
      </c>
      <c r="AK1997" s="173" t="str">
        <f t="shared" si="350"/>
        <v/>
      </c>
      <c r="AL1997" s="173" t="str">
        <f t="shared" si="351"/>
        <v/>
      </c>
      <c r="AM1997" s="173"/>
      <c r="AN1997" s="173"/>
      <c r="AO1997" s="173"/>
      <c r="AP1997" s="173"/>
      <c r="AQ1997" s="173"/>
      <c r="AR1997" s="173"/>
      <c r="AS1997" s="173"/>
      <c r="AT1997" s="153"/>
      <c r="AU1997" s="154"/>
      <c r="AV1997" s="153"/>
      <c r="AW1997" s="177"/>
      <c r="AX1997" s="178"/>
      <c r="AY1997" s="179"/>
      <c r="AZ1997" s="179"/>
      <c r="BA1997" s="180"/>
      <c r="BB1997" s="180"/>
      <c r="BC1997" s="155"/>
      <c r="BE1997" s="156">
        <v>1245</v>
      </c>
      <c r="BF1997" s="181">
        <f t="shared" si="355"/>
        <v>7.9616000000001623</v>
      </c>
      <c r="BG1997" s="182">
        <f t="shared" si="356"/>
        <v>0.33599216791132835</v>
      </c>
      <c r="BH1997" s="183">
        <f t="shared" si="357"/>
        <v>5.680696928541118E-4</v>
      </c>
      <c r="BI1997" s="184" t="str">
        <f t="shared" si="358"/>
        <v/>
      </c>
      <c r="BJ1997" s="184" t="str">
        <f t="shared" si="354"/>
        <v/>
      </c>
    </row>
    <row r="1998" spans="3:62" ht="20.100000000000001" customHeight="1" x14ac:dyDescent="0.25">
      <c r="C1998" s="12"/>
      <c r="E1998" s="141"/>
      <c r="F1998" s="141"/>
      <c r="P1998" s="156"/>
      <c r="R1998" s="174"/>
      <c r="S1998" s="174"/>
      <c r="W1998" s="175"/>
      <c r="X1998" s="173"/>
      <c r="AC1998" s="156">
        <v>1269</v>
      </c>
      <c r="AD1998" s="150">
        <f t="shared" si="345"/>
        <v>1.0760000000000005</v>
      </c>
      <c r="AE1998" s="174">
        <f t="shared" si="346"/>
        <v>0.22361565355332497</v>
      </c>
      <c r="AF1998" s="174">
        <f t="shared" si="347"/>
        <v>0.85903637179950787</v>
      </c>
      <c r="AG1998" s="150">
        <f t="shared" si="352"/>
        <v>0.22361565355332497</v>
      </c>
      <c r="AH1998" s="150" t="str">
        <f t="shared" si="353"/>
        <v/>
      </c>
      <c r="AI1998" s="150" t="str">
        <f t="shared" si="348"/>
        <v/>
      </c>
      <c r="AJ1998" s="173">
        <f t="shared" si="349"/>
        <v>0</v>
      </c>
      <c r="AK1998" s="173" t="str">
        <f t="shared" si="350"/>
        <v/>
      </c>
      <c r="AL1998" s="173" t="str">
        <f t="shared" si="351"/>
        <v/>
      </c>
      <c r="AM1998" s="173"/>
      <c r="AN1998" s="173"/>
      <c r="AO1998" s="173"/>
      <c r="AP1998" s="173"/>
      <c r="AQ1998" s="173"/>
      <c r="AR1998" s="173"/>
      <c r="AS1998" s="173"/>
      <c r="AT1998" s="153"/>
      <c r="AU1998" s="154"/>
      <c r="AV1998" s="153"/>
      <c r="AW1998" s="177"/>
      <c r="AX1998" s="178"/>
      <c r="AY1998" s="179"/>
      <c r="AZ1998" s="179"/>
      <c r="BA1998" s="180"/>
      <c r="BB1998" s="180"/>
      <c r="BC1998" s="155"/>
      <c r="BE1998" s="156">
        <v>1246</v>
      </c>
      <c r="BF1998" s="181">
        <f t="shared" si="355"/>
        <v>7.9680000000001625</v>
      </c>
      <c r="BG1998" s="182">
        <f t="shared" si="356"/>
        <v>0.33542409821847424</v>
      </c>
      <c r="BH1998" s="183">
        <f t="shared" si="357"/>
        <v>5.6739297563762614E-4</v>
      </c>
      <c r="BI1998" s="184" t="str">
        <f t="shared" si="358"/>
        <v/>
      </c>
      <c r="BJ1998" s="184" t="str">
        <f t="shared" si="354"/>
        <v/>
      </c>
    </row>
    <row r="1999" spans="3:62" ht="20.100000000000001" customHeight="1" x14ac:dyDescent="0.25">
      <c r="C1999" s="12"/>
      <c r="E1999" s="141"/>
      <c r="F1999" s="141"/>
      <c r="P1999" s="156"/>
      <c r="R1999" s="174"/>
      <c r="S1999" s="174"/>
      <c r="W1999" s="175"/>
      <c r="X1999" s="173"/>
      <c r="AC1999" s="156">
        <v>1270</v>
      </c>
      <c r="AD1999" s="150">
        <f t="shared" si="345"/>
        <v>1.08</v>
      </c>
      <c r="AE1999" s="174">
        <f t="shared" si="346"/>
        <v>0.22265349875176113</v>
      </c>
      <c r="AF1999" s="174">
        <f t="shared" si="347"/>
        <v>0.85992890991123094</v>
      </c>
      <c r="AG1999" s="150">
        <f t="shared" si="352"/>
        <v>0.22265349875176113</v>
      </c>
      <c r="AH1999" s="150" t="str">
        <f t="shared" si="353"/>
        <v/>
      </c>
      <c r="AI1999" s="150" t="str">
        <f t="shared" si="348"/>
        <v/>
      </c>
      <c r="AJ1999" s="173">
        <f t="shared" si="349"/>
        <v>0</v>
      </c>
      <c r="AK1999" s="173" t="str">
        <f t="shared" si="350"/>
        <v/>
      </c>
      <c r="AL1999" s="173" t="str">
        <f t="shared" si="351"/>
        <v/>
      </c>
      <c r="AM1999" s="173"/>
      <c r="AN1999" s="173"/>
      <c r="AO1999" s="173"/>
      <c r="AP1999" s="173"/>
      <c r="AQ1999" s="173"/>
      <c r="AR1999" s="173"/>
      <c r="AS1999" s="173"/>
      <c r="AT1999" s="153"/>
      <c r="AU1999" s="154"/>
      <c r="AV1999" s="153"/>
      <c r="AW1999" s="177"/>
      <c r="AX1999" s="178"/>
      <c r="AY1999" s="179"/>
      <c r="AZ1999" s="179"/>
      <c r="BA1999" s="180"/>
      <c r="BB1999" s="180"/>
      <c r="BC1999" s="155"/>
      <c r="BE1999" s="156">
        <v>1247</v>
      </c>
      <c r="BF1999" s="181">
        <f t="shared" si="355"/>
        <v>7.9744000000001627</v>
      </c>
      <c r="BG1999" s="182">
        <f t="shared" si="356"/>
        <v>0.33485670524283662</v>
      </c>
      <c r="BH1999" s="183">
        <f t="shared" si="357"/>
        <v>5.6671615125430952E-4</v>
      </c>
      <c r="BI1999" s="184" t="str">
        <f t="shared" si="358"/>
        <v/>
      </c>
      <c r="BJ1999" s="184" t="str">
        <f t="shared" si="354"/>
        <v/>
      </c>
    </row>
    <row r="2000" spans="3:62" ht="20.100000000000001" customHeight="1" x14ac:dyDescent="0.25">
      <c r="C2000" s="12"/>
      <c r="E2000" s="141"/>
      <c r="F2000" s="141"/>
      <c r="P2000" s="156"/>
      <c r="R2000" s="174"/>
      <c r="S2000" s="174"/>
      <c r="W2000" s="175"/>
      <c r="X2000" s="173"/>
      <c r="AC2000" s="156">
        <v>1271</v>
      </c>
      <c r="AD2000" s="150">
        <f t="shared" si="345"/>
        <v>1.0840000000000005</v>
      </c>
      <c r="AE2000" s="174">
        <f t="shared" si="346"/>
        <v>0.22169193673034224</v>
      </c>
      <c r="AF2000" s="174">
        <f t="shared" si="347"/>
        <v>0.8608176005799022</v>
      </c>
      <c r="AG2000" s="150">
        <f t="shared" si="352"/>
        <v>0.22169193673034224</v>
      </c>
      <c r="AH2000" s="150" t="str">
        <f t="shared" si="353"/>
        <v/>
      </c>
      <c r="AI2000" s="150" t="str">
        <f t="shared" si="348"/>
        <v/>
      </c>
      <c r="AJ2000" s="173">
        <f t="shared" si="349"/>
        <v>0</v>
      </c>
      <c r="AK2000" s="173" t="str">
        <f t="shared" si="350"/>
        <v/>
      </c>
      <c r="AL2000" s="173" t="str">
        <f t="shared" si="351"/>
        <v/>
      </c>
      <c r="AM2000" s="173"/>
      <c r="AN2000" s="173"/>
      <c r="AO2000" s="173"/>
      <c r="AP2000" s="173"/>
      <c r="AQ2000" s="173"/>
      <c r="AR2000" s="173"/>
      <c r="AS2000" s="173"/>
      <c r="AT2000" s="153"/>
      <c r="AU2000" s="154"/>
      <c r="AV2000" s="153"/>
      <c r="AW2000" s="177"/>
      <c r="AX2000" s="178"/>
      <c r="AY2000" s="179"/>
      <c r="AZ2000" s="179"/>
      <c r="BA2000" s="180"/>
      <c r="BB2000" s="180"/>
      <c r="BC2000" s="155"/>
      <c r="BE2000" s="156">
        <v>1248</v>
      </c>
      <c r="BF2000" s="181">
        <f t="shared" si="355"/>
        <v>7.9808000000001629</v>
      </c>
      <c r="BG2000" s="182">
        <f t="shared" si="356"/>
        <v>0.33428998909158231</v>
      </c>
      <c r="BH2000" s="183">
        <f t="shared" si="357"/>
        <v>5.6603922347603364E-4</v>
      </c>
      <c r="BI2000" s="184" t="str">
        <f t="shared" si="358"/>
        <v/>
      </c>
      <c r="BJ2000" s="184" t="str">
        <f t="shared" si="354"/>
        <v/>
      </c>
    </row>
    <row r="2001" spans="3:62" ht="20.100000000000001" customHeight="1" x14ac:dyDescent="0.25">
      <c r="C2001" s="12"/>
      <c r="E2001" s="141"/>
      <c r="F2001" s="141"/>
      <c r="P2001" s="156"/>
      <c r="R2001" s="174"/>
      <c r="S2001" s="174"/>
      <c r="W2001" s="175"/>
      <c r="X2001" s="173"/>
      <c r="AC2001" s="156">
        <v>1272</v>
      </c>
      <c r="AD2001" s="150">
        <f t="shared" si="345"/>
        <v>1.0880000000000001</v>
      </c>
      <c r="AE2001" s="174">
        <f t="shared" si="346"/>
        <v>0.22073099563235687</v>
      </c>
      <c r="AF2001" s="174">
        <f t="shared" si="347"/>
        <v>0.86170244623297843</v>
      </c>
      <c r="AG2001" s="150">
        <f t="shared" si="352"/>
        <v>0.22073099563235687</v>
      </c>
      <c r="AH2001" s="150" t="str">
        <f t="shared" si="353"/>
        <v/>
      </c>
      <c r="AI2001" s="150" t="str">
        <f t="shared" si="348"/>
        <v/>
      </c>
      <c r="AJ2001" s="173">
        <f t="shared" si="349"/>
        <v>0</v>
      </c>
      <c r="AK2001" s="173" t="str">
        <f t="shared" si="350"/>
        <v/>
      </c>
      <c r="AL2001" s="173" t="str">
        <f t="shared" si="351"/>
        <v/>
      </c>
      <c r="AM2001" s="173"/>
      <c r="AN2001" s="173"/>
      <c r="AO2001" s="173"/>
      <c r="AP2001" s="173"/>
      <c r="AQ2001" s="173"/>
      <c r="AR2001" s="173"/>
      <c r="AS2001" s="173"/>
      <c r="AT2001" s="153"/>
      <c r="AU2001" s="154"/>
      <c r="AV2001" s="153"/>
      <c r="AW2001" s="177"/>
      <c r="AX2001" s="178"/>
      <c r="AY2001" s="179"/>
      <c r="AZ2001" s="179"/>
      <c r="BA2001" s="180"/>
      <c r="BB2001" s="180"/>
      <c r="BC2001" s="155"/>
      <c r="BE2001" s="156">
        <v>1249</v>
      </c>
      <c r="BF2001" s="181">
        <f t="shared" si="355"/>
        <v>7.9872000000001631</v>
      </c>
      <c r="BG2001" s="182">
        <f t="shared" si="356"/>
        <v>0.33372394986810627</v>
      </c>
      <c r="BH2001" s="183">
        <f t="shared" si="357"/>
        <v>5.6536219606001525E-4</v>
      </c>
      <c r="BI2001" s="184" t="str">
        <f t="shared" si="358"/>
        <v/>
      </c>
      <c r="BJ2001" s="184" t="str">
        <f t="shared" si="354"/>
        <v/>
      </c>
    </row>
    <row r="2002" spans="3:62" ht="20.100000000000001" customHeight="1" x14ac:dyDescent="0.25">
      <c r="C2002" s="12"/>
      <c r="E2002" s="141"/>
      <c r="F2002" s="141"/>
      <c r="P2002" s="156"/>
      <c r="R2002" s="174"/>
      <c r="S2002" s="174"/>
      <c r="W2002" s="175"/>
      <c r="X2002" s="173"/>
      <c r="AC2002" s="156">
        <v>1273</v>
      </c>
      <c r="AD2002" s="150">
        <f t="shared" si="345"/>
        <v>1.0920000000000005</v>
      </c>
      <c r="AE2002" s="174">
        <f t="shared" si="346"/>
        <v>0.21977070344958852</v>
      </c>
      <c r="AF2002" s="174">
        <f t="shared" si="347"/>
        <v>0.86258344941018805</v>
      </c>
      <c r="AG2002" s="150">
        <f t="shared" si="352"/>
        <v>0.21977070344958852</v>
      </c>
      <c r="AH2002" s="150" t="str">
        <f t="shared" si="353"/>
        <v/>
      </c>
      <c r="AI2002" s="150" t="str">
        <f t="shared" si="348"/>
        <v/>
      </c>
      <c r="AJ2002" s="173">
        <f t="shared" si="349"/>
        <v>0</v>
      </c>
      <c r="AK2002" s="173" t="str">
        <f t="shared" si="350"/>
        <v/>
      </c>
      <c r="AL2002" s="173" t="str">
        <f t="shared" si="351"/>
        <v/>
      </c>
      <c r="AM2002" s="173"/>
      <c r="AN2002" s="173"/>
      <c r="AO2002" s="173"/>
      <c r="AP2002" s="173"/>
      <c r="AQ2002" s="173"/>
      <c r="AR2002" s="173"/>
      <c r="AS2002" s="173"/>
      <c r="AT2002" s="153"/>
      <c r="AU2002" s="154"/>
      <c r="AV2002" s="153"/>
      <c r="AW2002" s="177"/>
      <c r="AX2002" s="178"/>
      <c r="AY2002" s="179"/>
      <c r="AZ2002" s="179"/>
      <c r="BA2002" s="180"/>
      <c r="BB2002" s="180"/>
      <c r="BC2002" s="155"/>
      <c r="BE2002" s="156">
        <v>1250</v>
      </c>
      <c r="BF2002" s="181">
        <f t="shared" si="355"/>
        <v>7.9936000000001632</v>
      </c>
      <c r="BG2002" s="182">
        <f t="shared" si="356"/>
        <v>0.33315858767204626</v>
      </c>
      <c r="BH2002" s="183">
        <f t="shared" si="357"/>
        <v>5.6468507275270197E-4</v>
      </c>
      <c r="BI2002" s="184" t="str">
        <f t="shared" si="358"/>
        <v/>
      </c>
      <c r="BJ2002" s="184" t="str">
        <f t="shared" si="354"/>
        <v/>
      </c>
    </row>
    <row r="2003" spans="3:62" ht="20.100000000000001" customHeight="1" x14ac:dyDescent="0.25">
      <c r="C2003" s="12"/>
      <c r="E2003" s="141"/>
      <c r="F2003" s="141"/>
      <c r="P2003" s="156"/>
      <c r="R2003" s="174"/>
      <c r="S2003" s="174"/>
      <c r="W2003" s="175"/>
      <c r="X2003" s="173"/>
      <c r="AC2003" s="156">
        <v>1274</v>
      </c>
      <c r="AD2003" s="150">
        <f t="shared" si="345"/>
        <v>1.0960000000000001</v>
      </c>
      <c r="AE2003" s="174">
        <f t="shared" si="346"/>
        <v>0.21881108802118646</v>
      </c>
      <c r="AF2003" s="174">
        <f t="shared" si="347"/>
        <v>0.86346061276292108</v>
      </c>
      <c r="AG2003" s="150">
        <f t="shared" si="352"/>
        <v>0.21881108802118646</v>
      </c>
      <c r="AH2003" s="150" t="str">
        <f t="shared" si="353"/>
        <v/>
      </c>
      <c r="AI2003" s="150" t="str">
        <f t="shared" si="348"/>
        <v/>
      </c>
      <c r="AJ2003" s="173">
        <f t="shared" si="349"/>
        <v>0</v>
      </c>
      <c r="AK2003" s="173" t="str">
        <f t="shared" si="350"/>
        <v/>
      </c>
      <c r="AL2003" s="173" t="str">
        <f t="shared" si="351"/>
        <v/>
      </c>
      <c r="AM2003" s="173"/>
      <c r="AN2003" s="173"/>
      <c r="AO2003" s="173"/>
      <c r="AP2003" s="173"/>
      <c r="AQ2003" s="173"/>
      <c r="AR2003" s="173"/>
      <c r="AS2003" s="173"/>
      <c r="AT2003" s="153"/>
      <c r="AU2003" s="154"/>
      <c r="AV2003" s="153"/>
      <c r="AW2003" s="177"/>
      <c r="AX2003" s="178"/>
      <c r="AY2003" s="179"/>
      <c r="AZ2003" s="179"/>
      <c r="BA2003" s="180"/>
      <c r="BB2003" s="180"/>
      <c r="BC2003" s="155"/>
      <c r="BE2003" s="156">
        <v>1251</v>
      </c>
      <c r="BF2003" s="181">
        <f t="shared" si="355"/>
        <v>8.0000000000001634</v>
      </c>
      <c r="BG2003" s="182">
        <f t="shared" si="356"/>
        <v>0.33259390259929356</v>
      </c>
      <c r="BH2003" s="183">
        <f t="shared" si="357"/>
        <v>5.6400785728660807E-4</v>
      </c>
      <c r="BI2003" s="184" t="str">
        <f t="shared" si="358"/>
        <v/>
      </c>
      <c r="BJ2003" s="184" t="str">
        <f t="shared" si="354"/>
        <v/>
      </c>
    </row>
    <row r="2004" spans="3:62" ht="20.100000000000001" customHeight="1" x14ac:dyDescent="0.25">
      <c r="C2004" s="12"/>
      <c r="E2004" s="141"/>
      <c r="F2004" s="141"/>
      <c r="P2004" s="156"/>
      <c r="R2004" s="174"/>
      <c r="S2004" s="174"/>
      <c r="W2004" s="175"/>
      <c r="X2004" s="173"/>
      <c r="AC2004" s="156">
        <v>1275</v>
      </c>
      <c r="AD2004" s="150">
        <f t="shared" si="345"/>
        <v>1.1000000000000005</v>
      </c>
      <c r="AE2004" s="174">
        <f t="shared" si="346"/>
        <v>0.21785217703255041</v>
      </c>
      <c r="AF2004" s="174">
        <f t="shared" si="347"/>
        <v>0.86433393905361744</v>
      </c>
      <c r="AG2004" s="150">
        <f t="shared" si="352"/>
        <v>0.21785217703255041</v>
      </c>
      <c r="AH2004" s="150" t="str">
        <f t="shared" si="353"/>
        <v/>
      </c>
      <c r="AI2004" s="150" t="str">
        <f t="shared" si="348"/>
        <v/>
      </c>
      <c r="AJ2004" s="173">
        <f t="shared" si="349"/>
        <v>0</v>
      </c>
      <c r="AK2004" s="173" t="str">
        <f t="shared" si="350"/>
        <v/>
      </c>
      <c r="AL2004" s="173" t="str">
        <f t="shared" si="351"/>
        <v/>
      </c>
      <c r="AM2004" s="173"/>
      <c r="AN2004" s="173"/>
      <c r="AO2004" s="173"/>
      <c r="AP2004" s="173"/>
      <c r="AQ2004" s="173"/>
      <c r="AR2004" s="173"/>
      <c r="AS2004" s="173"/>
      <c r="AT2004" s="153"/>
      <c r="AU2004" s="154"/>
      <c r="AV2004" s="153"/>
      <c r="AW2004" s="177"/>
      <c r="AX2004" s="178"/>
      <c r="AY2004" s="179"/>
      <c r="AZ2004" s="179"/>
      <c r="BA2004" s="180"/>
      <c r="BB2004" s="180"/>
      <c r="BC2004" s="155"/>
      <c r="BE2004" s="156">
        <v>1252</v>
      </c>
      <c r="BF2004" s="181">
        <f t="shared" si="355"/>
        <v>8.0064000000001627</v>
      </c>
      <c r="BG2004" s="182">
        <f t="shared" si="356"/>
        <v>0.33202989474200695</v>
      </c>
      <c r="BH2004" s="183">
        <f t="shared" si="357"/>
        <v>5.6333055338209093E-4</v>
      </c>
      <c r="BI2004" s="184" t="str">
        <f t="shared" si="358"/>
        <v/>
      </c>
      <c r="BJ2004" s="184" t="str">
        <f t="shared" si="354"/>
        <v/>
      </c>
    </row>
    <row r="2005" spans="3:62" ht="20.100000000000001" customHeight="1" x14ac:dyDescent="0.25">
      <c r="C2005" s="12"/>
      <c r="E2005" s="141"/>
      <c r="F2005" s="141"/>
      <c r="P2005" s="156"/>
      <c r="R2005" s="174"/>
      <c r="S2005" s="174"/>
      <c r="W2005" s="175"/>
      <c r="X2005" s="173"/>
      <c r="AC2005" s="156">
        <v>1276</v>
      </c>
      <c r="AD2005" s="150">
        <f t="shared" si="345"/>
        <v>1.1040000000000001</v>
      </c>
      <c r="AE2005" s="174">
        <f t="shared" si="346"/>
        <v>0.21689399801423551</v>
      </c>
      <c r="AF2005" s="174">
        <f t="shared" si="347"/>
        <v>0.86520343115514886</v>
      </c>
      <c r="AG2005" s="150">
        <f t="shared" si="352"/>
        <v>0.21689399801423551</v>
      </c>
      <c r="AH2005" s="150" t="str">
        <f t="shared" si="353"/>
        <v/>
      </c>
      <c r="AI2005" s="150" t="str">
        <f t="shared" si="348"/>
        <v/>
      </c>
      <c r="AJ2005" s="173">
        <f t="shared" si="349"/>
        <v>0</v>
      </c>
      <c r="AK2005" s="173" t="str">
        <f t="shared" si="350"/>
        <v/>
      </c>
      <c r="AL2005" s="173" t="str">
        <f t="shared" si="351"/>
        <v/>
      </c>
      <c r="AM2005" s="173"/>
      <c r="AN2005" s="173"/>
      <c r="AO2005" s="173"/>
      <c r="AP2005" s="173"/>
      <c r="AQ2005" s="173"/>
      <c r="AR2005" s="173"/>
      <c r="AS2005" s="173"/>
      <c r="AT2005" s="153"/>
      <c r="AU2005" s="154"/>
      <c r="AV2005" s="153"/>
      <c r="AW2005" s="177"/>
      <c r="AX2005" s="178"/>
      <c r="AY2005" s="179"/>
      <c r="AZ2005" s="179"/>
      <c r="BA2005" s="180"/>
      <c r="BB2005" s="180"/>
      <c r="BC2005" s="155"/>
      <c r="BE2005" s="156">
        <v>1253</v>
      </c>
      <c r="BF2005" s="181">
        <f t="shared" si="355"/>
        <v>8.012800000000162</v>
      </c>
      <c r="BG2005" s="182">
        <f t="shared" si="356"/>
        <v>0.33146656418862486</v>
      </c>
      <c r="BH2005" s="183">
        <f t="shared" si="357"/>
        <v>5.626531647466293E-4</v>
      </c>
      <c r="BI2005" s="184" t="str">
        <f t="shared" si="358"/>
        <v/>
      </c>
      <c r="BJ2005" s="184" t="str">
        <f t="shared" si="354"/>
        <v/>
      </c>
    </row>
    <row r="2006" spans="3:62" ht="20.100000000000001" customHeight="1" x14ac:dyDescent="0.25">
      <c r="C2006" s="12"/>
      <c r="E2006" s="141"/>
      <c r="F2006" s="141"/>
      <c r="P2006" s="156"/>
      <c r="R2006" s="174"/>
      <c r="S2006" s="174"/>
      <c r="W2006" s="175"/>
      <c r="X2006" s="173"/>
      <c r="AC2006" s="156">
        <v>1277</v>
      </c>
      <c r="AD2006" s="150">
        <f t="shared" si="345"/>
        <v>1.1080000000000005</v>
      </c>
      <c r="AE2006" s="174">
        <f t="shared" si="346"/>
        <v>0.21593657834087099</v>
      </c>
      <c r="AF2006" s="174">
        <f t="shared" si="347"/>
        <v>0.86606909205019833</v>
      </c>
      <c r="AG2006" s="150">
        <f t="shared" si="352"/>
        <v>0.21593657834087099</v>
      </c>
      <c r="AH2006" s="150" t="str">
        <f t="shared" si="353"/>
        <v/>
      </c>
      <c r="AI2006" s="150" t="str">
        <f t="shared" si="348"/>
        <v/>
      </c>
      <c r="AJ2006" s="173">
        <f t="shared" si="349"/>
        <v>0</v>
      </c>
      <c r="AK2006" s="173" t="str">
        <f t="shared" si="350"/>
        <v/>
      </c>
      <c r="AL2006" s="173" t="str">
        <f t="shared" si="351"/>
        <v/>
      </c>
      <c r="AM2006" s="173"/>
      <c r="AN2006" s="173"/>
      <c r="AO2006" s="173"/>
      <c r="AP2006" s="173"/>
      <c r="AQ2006" s="173"/>
      <c r="AR2006" s="173"/>
      <c r="AS2006" s="173"/>
      <c r="AT2006" s="153"/>
      <c r="AU2006" s="154"/>
      <c r="AV2006" s="153"/>
      <c r="AW2006" s="177"/>
      <c r="AX2006" s="178"/>
      <c r="AY2006" s="179"/>
      <c r="AZ2006" s="179"/>
      <c r="BA2006" s="180"/>
      <c r="BB2006" s="180"/>
      <c r="BC2006" s="155"/>
      <c r="BE2006" s="156">
        <v>1254</v>
      </c>
      <c r="BF2006" s="181">
        <f t="shared" si="355"/>
        <v>8.0192000000001613</v>
      </c>
      <c r="BG2006" s="182">
        <f t="shared" si="356"/>
        <v>0.33090391102387823</v>
      </c>
      <c r="BH2006" s="183">
        <f t="shared" si="357"/>
        <v>5.6197569507432377E-4</v>
      </c>
      <c r="BI2006" s="184" t="str">
        <f t="shared" si="358"/>
        <v/>
      </c>
      <c r="BJ2006" s="184" t="str">
        <f t="shared" si="354"/>
        <v/>
      </c>
    </row>
    <row r="2007" spans="3:62" ht="20.100000000000001" customHeight="1" x14ac:dyDescent="0.25">
      <c r="C2007" s="12"/>
      <c r="E2007" s="141"/>
      <c r="F2007" s="141"/>
      <c r="P2007" s="156"/>
      <c r="R2007" s="174"/>
      <c r="S2007" s="174"/>
      <c r="W2007" s="175"/>
      <c r="X2007" s="173"/>
      <c r="AC2007" s="156">
        <v>1278</v>
      </c>
      <c r="AD2007" s="150">
        <f t="shared" si="345"/>
        <v>1.1120000000000001</v>
      </c>
      <c r="AE2007" s="174">
        <f t="shared" si="346"/>
        <v>0.21497994523009986</v>
      </c>
      <c r="AF2007" s="174">
        <f t="shared" si="347"/>
        <v>0.86693092483063294</v>
      </c>
      <c r="AG2007" s="150">
        <f t="shared" si="352"/>
        <v>0.21497994523009986</v>
      </c>
      <c r="AH2007" s="150" t="str">
        <f t="shared" si="353"/>
        <v/>
      </c>
      <c r="AI2007" s="150" t="str">
        <f t="shared" si="348"/>
        <v/>
      </c>
      <c r="AJ2007" s="173">
        <f t="shared" si="349"/>
        <v>0</v>
      </c>
      <c r="AK2007" s="173" t="str">
        <f t="shared" si="350"/>
        <v/>
      </c>
      <c r="AL2007" s="173" t="str">
        <f t="shared" si="351"/>
        <v/>
      </c>
      <c r="AM2007" s="173"/>
      <c r="AN2007" s="173"/>
      <c r="AO2007" s="173"/>
      <c r="AP2007" s="173"/>
      <c r="AQ2007" s="173"/>
      <c r="AR2007" s="173"/>
      <c r="AS2007" s="173"/>
      <c r="AT2007" s="153"/>
      <c r="AU2007" s="154"/>
      <c r="AV2007" s="153"/>
      <c r="AW2007" s="177"/>
      <c r="AX2007" s="178"/>
      <c r="AY2007" s="179"/>
      <c r="AZ2007" s="179"/>
      <c r="BA2007" s="180"/>
      <c r="BB2007" s="180"/>
      <c r="BC2007" s="155"/>
      <c r="BE2007" s="156">
        <v>1255</v>
      </c>
      <c r="BF2007" s="181">
        <f t="shared" si="355"/>
        <v>8.0256000000001606</v>
      </c>
      <c r="BG2007" s="182">
        <f t="shared" si="356"/>
        <v>0.3303419353288039</v>
      </c>
      <c r="BH2007" s="183">
        <f t="shared" si="357"/>
        <v>5.6129814804861677E-4</v>
      </c>
      <c r="BI2007" s="184" t="str">
        <f t="shared" si="358"/>
        <v/>
      </c>
      <c r="BJ2007" s="184" t="str">
        <f t="shared" si="354"/>
        <v/>
      </c>
    </row>
    <row r="2008" spans="3:62" ht="20.100000000000001" customHeight="1" x14ac:dyDescent="0.25">
      <c r="C2008" s="12"/>
      <c r="E2008" s="141"/>
      <c r="F2008" s="141"/>
      <c r="P2008" s="156"/>
      <c r="R2008" s="174"/>
      <c r="S2008" s="174"/>
      <c r="W2008" s="175"/>
      <c r="X2008" s="173"/>
      <c r="AC2008" s="156">
        <v>1279</v>
      </c>
      <c r="AD2008" s="150">
        <f t="shared" si="345"/>
        <v>1.1160000000000005</v>
      </c>
      <c r="AE2008" s="174">
        <f t="shared" si="346"/>
        <v>0.21402412574153201</v>
      </c>
      <c r="AF2008" s="174">
        <f t="shared" si="347"/>
        <v>0.86778893269687574</v>
      </c>
      <c r="AG2008" s="150">
        <f t="shared" si="352"/>
        <v>0.21402412574153201</v>
      </c>
      <c r="AH2008" s="150" t="str">
        <f t="shared" si="353"/>
        <v/>
      </c>
      <c r="AI2008" s="150" t="str">
        <f t="shared" si="348"/>
        <v/>
      </c>
      <c r="AJ2008" s="173">
        <f t="shared" si="349"/>
        <v>0</v>
      </c>
      <c r="AK2008" s="173" t="str">
        <f t="shared" si="350"/>
        <v/>
      </c>
      <c r="AL2008" s="173" t="str">
        <f t="shared" si="351"/>
        <v/>
      </c>
      <c r="AM2008" s="173"/>
      <c r="AN2008" s="173"/>
      <c r="AO2008" s="173"/>
      <c r="AP2008" s="173"/>
      <c r="AQ2008" s="173"/>
      <c r="AR2008" s="173"/>
      <c r="AS2008" s="173"/>
      <c r="AT2008" s="153"/>
      <c r="AU2008" s="154"/>
      <c r="AV2008" s="153"/>
      <c r="AW2008" s="177"/>
      <c r="AX2008" s="178"/>
      <c r="AY2008" s="179"/>
      <c r="AZ2008" s="179"/>
      <c r="BA2008" s="180"/>
      <c r="BB2008" s="180"/>
      <c r="BC2008" s="155"/>
      <c r="BE2008" s="156">
        <v>1256</v>
      </c>
      <c r="BF2008" s="181">
        <f t="shared" si="355"/>
        <v>8.0320000000001599</v>
      </c>
      <c r="BG2008" s="182">
        <f t="shared" si="356"/>
        <v>0.32978063718075529</v>
      </c>
      <c r="BH2008" s="183">
        <f t="shared" si="357"/>
        <v>5.6062052733835133E-4</v>
      </c>
      <c r="BI2008" s="184" t="str">
        <f t="shared" si="358"/>
        <v/>
      </c>
      <c r="BJ2008" s="184" t="str">
        <f t="shared" si="354"/>
        <v/>
      </c>
    </row>
    <row r="2009" spans="3:62" ht="20.100000000000001" customHeight="1" x14ac:dyDescent="0.25">
      <c r="C2009" s="12"/>
      <c r="E2009" s="141"/>
      <c r="F2009" s="141"/>
      <c r="P2009" s="156"/>
      <c r="R2009" s="174"/>
      <c r="S2009" s="174"/>
      <c r="W2009" s="175"/>
      <c r="X2009" s="173"/>
      <c r="AC2009" s="156">
        <v>1280</v>
      </c>
      <c r="AD2009" s="150">
        <f t="shared" ref="AD2009:AD2072" si="359">AD$723+(AC2009*AD$726)</f>
        <v>1.1200000000000001</v>
      </c>
      <c r="AE2009" s="174">
        <f t="shared" ref="AE2009:AE2072" si="360">_xlfn.NORM.DIST(AD2009,AD$720,AD$721,0)</f>
        <v>0.21306914677571784</v>
      </c>
      <c r="AF2009" s="174">
        <f t="shared" ref="AF2009:AF2072" si="361">_xlfn.NORM.DIST(AD2009,AD$720,AD$721,1)</f>
        <v>0.86864311895726931</v>
      </c>
      <c r="AG2009" s="150">
        <f t="shared" si="352"/>
        <v>0.21306914677571784</v>
      </c>
      <c r="AH2009" s="150" t="str">
        <f t="shared" si="353"/>
        <v/>
      </c>
      <c r="AI2009" s="150" t="str">
        <f t="shared" ref="AI2009:AI2072" si="362">IF(AE2009=MAX(AE$729:AE$2729),AE2009,"")</f>
        <v/>
      </c>
      <c r="AJ2009" s="173">
        <f t="shared" ref="AJ2009:AJ2072" si="363">_xlfn.NORM.DIST(AC2009,AH$721,AH$722,0)</f>
        <v>0</v>
      </c>
      <c r="AK2009" s="173" t="str">
        <f t="shared" ref="AK2009:AK2072" si="364">IF(AJ2009=MAX(AJ$729:AJ$2729),AE2009,"")</f>
        <v/>
      </c>
      <c r="AL2009" s="173" t="str">
        <f t="shared" ref="AL2009:AL2072" si="365">IF(AK2009=MIN(AK$729:AK$2729),AK2009,"")</f>
        <v/>
      </c>
      <c r="AM2009" s="173"/>
      <c r="AN2009" s="173"/>
      <c r="AO2009" s="173"/>
      <c r="AP2009" s="173"/>
      <c r="AQ2009" s="173"/>
      <c r="AR2009" s="173"/>
      <c r="AS2009" s="173"/>
      <c r="AT2009" s="153"/>
      <c r="AU2009" s="154"/>
      <c r="AV2009" s="153"/>
      <c r="AW2009" s="177"/>
      <c r="AX2009" s="178"/>
      <c r="AY2009" s="179"/>
      <c r="AZ2009" s="179"/>
      <c r="BA2009" s="180"/>
      <c r="BB2009" s="180"/>
      <c r="BC2009" s="155"/>
      <c r="BE2009" s="156">
        <v>1257</v>
      </c>
      <c r="BF2009" s="181">
        <f t="shared" si="355"/>
        <v>8.0384000000001592</v>
      </c>
      <c r="BG2009" s="182">
        <f t="shared" si="356"/>
        <v>0.32922001665341694</v>
      </c>
      <c r="BH2009" s="183">
        <f t="shared" si="357"/>
        <v>5.599428365997694E-4</v>
      </c>
      <c r="BI2009" s="184" t="str">
        <f t="shared" si="358"/>
        <v/>
      </c>
      <c r="BJ2009" s="184" t="str">
        <f t="shared" si="354"/>
        <v/>
      </c>
    </row>
    <row r="2010" spans="3:62" ht="20.100000000000001" customHeight="1" x14ac:dyDescent="0.25">
      <c r="C2010" s="12"/>
      <c r="E2010" s="141"/>
      <c r="F2010" s="141"/>
      <c r="P2010" s="156"/>
      <c r="R2010" s="174"/>
      <c r="S2010" s="174"/>
      <c r="W2010" s="175"/>
      <c r="X2010" s="173"/>
      <c r="AC2010" s="156">
        <v>1281</v>
      </c>
      <c r="AD2010" s="150">
        <f t="shared" si="359"/>
        <v>1.1239999999999997</v>
      </c>
      <c r="AE2010" s="174">
        <f t="shared" si="360"/>
        <v>0.21211503507313653</v>
      </c>
      <c r="AF2010" s="174">
        <f t="shared" si="361"/>
        <v>0.86949348702743945</v>
      </c>
      <c r="AG2010" s="150">
        <f t="shared" ref="AG2010:AG2073" si="366">IF(OR(AF2010&lt;$AH$725,AF2010&gt;$AH$726),AE2010,"")</f>
        <v>0.21211503507313653</v>
      </c>
      <c r="AH2010" s="150" t="str">
        <f t="shared" ref="AH2010:AH2073" si="367">IF(AND(AF2010&gt;$AH$725,AF2010&lt;$AH$726),AE2010,"")</f>
        <v/>
      </c>
      <c r="AI2010" s="150" t="str">
        <f t="shared" si="362"/>
        <v/>
      </c>
      <c r="AJ2010" s="173">
        <f t="shared" si="363"/>
        <v>0</v>
      </c>
      <c r="AK2010" s="173" t="str">
        <f t="shared" si="364"/>
        <v/>
      </c>
      <c r="AL2010" s="173" t="str">
        <f t="shared" si="365"/>
        <v/>
      </c>
      <c r="AM2010" s="173"/>
      <c r="AN2010" s="173"/>
      <c r="AO2010" s="173"/>
      <c r="AP2010" s="173"/>
      <c r="AQ2010" s="173"/>
      <c r="AR2010" s="173"/>
      <c r="AS2010" s="173"/>
      <c r="AT2010" s="153"/>
      <c r="AU2010" s="154"/>
      <c r="AV2010" s="153"/>
      <c r="AW2010" s="177"/>
      <c r="AX2010" s="178"/>
      <c r="AY2010" s="179"/>
      <c r="AZ2010" s="179"/>
      <c r="BA2010" s="180"/>
      <c r="BB2010" s="180"/>
      <c r="BC2010" s="155"/>
      <c r="BE2010" s="156">
        <v>1258</v>
      </c>
      <c r="BF2010" s="181">
        <f t="shared" si="355"/>
        <v>8.0448000000001585</v>
      </c>
      <c r="BG2010" s="182">
        <f t="shared" si="356"/>
        <v>0.32866007381681717</v>
      </c>
      <c r="BH2010" s="183">
        <f t="shared" si="357"/>
        <v>5.5926507947862136E-4</v>
      </c>
      <c r="BI2010" s="184" t="str">
        <f t="shared" si="358"/>
        <v/>
      </c>
      <c r="BJ2010" s="184" t="str">
        <f t="shared" si="354"/>
        <v/>
      </c>
    </row>
    <row r="2011" spans="3:62" ht="20.100000000000001" customHeight="1" x14ac:dyDescent="0.25">
      <c r="C2011" s="12"/>
      <c r="E2011" s="141"/>
      <c r="F2011" s="141"/>
      <c r="P2011" s="156"/>
      <c r="R2011" s="174"/>
      <c r="S2011" s="174"/>
      <c r="W2011" s="175"/>
      <c r="X2011" s="173"/>
      <c r="AC2011" s="156">
        <v>1282</v>
      </c>
      <c r="AD2011" s="150">
        <f t="shared" si="359"/>
        <v>1.1280000000000001</v>
      </c>
      <c r="AE2011" s="174">
        <f t="shared" si="360"/>
        <v>0.21116181721320312</v>
      </c>
      <c r="AF2011" s="174">
        <f t="shared" si="361"/>
        <v>0.87034004042965185</v>
      </c>
      <c r="AG2011" s="150">
        <f t="shared" si="366"/>
        <v>0.21116181721320312</v>
      </c>
      <c r="AH2011" s="150" t="str">
        <f t="shared" si="367"/>
        <v/>
      </c>
      <c r="AI2011" s="150" t="str">
        <f t="shared" si="362"/>
        <v/>
      </c>
      <c r="AJ2011" s="173">
        <f t="shared" si="363"/>
        <v>0</v>
      </c>
      <c r="AK2011" s="173" t="str">
        <f t="shared" si="364"/>
        <v/>
      </c>
      <c r="AL2011" s="173" t="str">
        <f t="shared" si="365"/>
        <v/>
      </c>
      <c r="AM2011" s="173"/>
      <c r="AN2011" s="173"/>
      <c r="AO2011" s="173"/>
      <c r="AP2011" s="173"/>
      <c r="AQ2011" s="173"/>
      <c r="AR2011" s="173"/>
      <c r="AS2011" s="173"/>
      <c r="AT2011" s="153"/>
      <c r="AU2011" s="154"/>
      <c r="AV2011" s="153"/>
      <c r="AW2011" s="177"/>
      <c r="AX2011" s="178"/>
      <c r="AY2011" s="179"/>
      <c r="AZ2011" s="179"/>
      <c r="BA2011" s="180"/>
      <c r="BB2011" s="180"/>
      <c r="BC2011" s="155"/>
      <c r="BE2011" s="156">
        <v>1259</v>
      </c>
      <c r="BF2011" s="181">
        <f t="shared" si="355"/>
        <v>8.0512000000001578</v>
      </c>
      <c r="BG2011" s="182">
        <f t="shared" si="356"/>
        <v>0.32810080873733855</v>
      </c>
      <c r="BH2011" s="183">
        <f t="shared" si="357"/>
        <v>5.5858725960544753E-4</v>
      </c>
      <c r="BI2011" s="184" t="str">
        <f t="shared" si="358"/>
        <v/>
      </c>
      <c r="BJ2011" s="184" t="str">
        <f t="shared" si="354"/>
        <v/>
      </c>
    </row>
    <row r="2012" spans="3:62" ht="20.100000000000001" customHeight="1" x14ac:dyDescent="0.25">
      <c r="C2012" s="12"/>
      <c r="E2012" s="141"/>
      <c r="F2012" s="141"/>
      <c r="P2012" s="156"/>
      <c r="R2012" s="174"/>
      <c r="S2012" s="174"/>
      <c r="W2012" s="175"/>
      <c r="X2012" s="173"/>
      <c r="AC2012" s="156">
        <v>1283</v>
      </c>
      <c r="AD2012" s="150">
        <f t="shared" si="359"/>
        <v>1.1319999999999997</v>
      </c>
      <c r="AE2012" s="174">
        <f t="shared" si="360"/>
        <v>0.21020951961329321</v>
      </c>
      <c r="AF2012" s="174">
        <f t="shared" si="361"/>
        <v>0.87118278279216566</v>
      </c>
      <c r="AG2012" s="150">
        <f t="shared" si="366"/>
        <v>0.21020951961329321</v>
      </c>
      <c r="AH2012" s="150" t="str">
        <f t="shared" si="367"/>
        <v/>
      </c>
      <c r="AI2012" s="150" t="str">
        <f t="shared" si="362"/>
        <v/>
      </c>
      <c r="AJ2012" s="173">
        <f t="shared" si="363"/>
        <v>0</v>
      </c>
      <c r="AK2012" s="173" t="str">
        <f t="shared" si="364"/>
        <v/>
      </c>
      <c r="AL2012" s="173" t="str">
        <f t="shared" si="365"/>
        <v/>
      </c>
      <c r="AM2012" s="173"/>
      <c r="AN2012" s="173"/>
      <c r="AO2012" s="173"/>
      <c r="AP2012" s="173"/>
      <c r="AQ2012" s="173"/>
      <c r="AR2012" s="173"/>
      <c r="AS2012" s="173"/>
      <c r="AT2012" s="153"/>
      <c r="AU2012" s="154"/>
      <c r="AV2012" s="153"/>
      <c r="AW2012" s="177"/>
      <c r="AX2012" s="178"/>
      <c r="AY2012" s="179"/>
      <c r="AZ2012" s="179"/>
      <c r="BA2012" s="180"/>
      <c r="BB2012" s="180"/>
      <c r="BC2012" s="155"/>
      <c r="BE2012" s="156">
        <v>1260</v>
      </c>
      <c r="BF2012" s="181">
        <f t="shared" si="355"/>
        <v>8.0576000000001571</v>
      </c>
      <c r="BG2012" s="182">
        <f t="shared" si="356"/>
        <v>0.3275422214777331</v>
      </c>
      <c r="BH2012" s="183">
        <f t="shared" si="357"/>
        <v>5.5790938059985251E-4</v>
      </c>
      <c r="BI2012" s="184" t="str">
        <f t="shared" si="358"/>
        <v/>
      </c>
      <c r="BJ2012" s="184" t="str">
        <f t="shared" si="354"/>
        <v/>
      </c>
    </row>
    <row r="2013" spans="3:62" ht="20.100000000000001" customHeight="1" x14ac:dyDescent="0.25">
      <c r="C2013" s="12"/>
      <c r="E2013" s="141"/>
      <c r="F2013" s="141"/>
      <c r="P2013" s="156"/>
      <c r="R2013" s="174"/>
      <c r="S2013" s="174"/>
      <c r="W2013" s="175"/>
      <c r="X2013" s="173"/>
      <c r="AC2013" s="156">
        <v>1284</v>
      </c>
      <c r="AD2013" s="150">
        <f t="shared" si="359"/>
        <v>1.1360000000000001</v>
      </c>
      <c r="AE2013" s="174">
        <f t="shared" si="360"/>
        <v>0.20925816852778276</v>
      </c>
      <c r="AF2013" s="174">
        <f t="shared" si="361"/>
        <v>0.87202171784858462</v>
      </c>
      <c r="AG2013" s="150">
        <f t="shared" si="366"/>
        <v>0.20925816852778276</v>
      </c>
      <c r="AH2013" s="150" t="str">
        <f t="shared" si="367"/>
        <v/>
      </c>
      <c r="AI2013" s="150" t="str">
        <f t="shared" si="362"/>
        <v/>
      </c>
      <c r="AJ2013" s="173">
        <f t="shared" si="363"/>
        <v>0</v>
      </c>
      <c r="AK2013" s="173" t="str">
        <f t="shared" si="364"/>
        <v/>
      </c>
      <c r="AL2013" s="173" t="str">
        <f t="shared" si="365"/>
        <v/>
      </c>
      <c r="AM2013" s="173"/>
      <c r="AN2013" s="173"/>
      <c r="AO2013" s="173"/>
      <c r="AP2013" s="173"/>
      <c r="AQ2013" s="173"/>
      <c r="AR2013" s="173"/>
      <c r="AS2013" s="173"/>
      <c r="AT2013" s="153"/>
      <c r="AU2013" s="154"/>
      <c r="AV2013" s="153"/>
      <c r="AW2013" s="177"/>
      <c r="AX2013" s="178"/>
      <c r="AY2013" s="179"/>
      <c r="AZ2013" s="179"/>
      <c r="BA2013" s="180"/>
      <c r="BB2013" s="180"/>
      <c r="BC2013" s="155"/>
      <c r="BE2013" s="156">
        <v>1261</v>
      </c>
      <c r="BF2013" s="181">
        <f t="shared" si="355"/>
        <v>8.0640000000001564</v>
      </c>
      <c r="BG2013" s="182">
        <f t="shared" si="356"/>
        <v>0.32698431209713325</v>
      </c>
      <c r="BH2013" s="183">
        <f t="shared" si="357"/>
        <v>5.5723144606850683E-4</v>
      </c>
      <c r="BI2013" s="184" t="str">
        <f t="shared" si="358"/>
        <v/>
      </c>
      <c r="BJ2013" s="184" t="str">
        <f t="shared" si="354"/>
        <v/>
      </c>
    </row>
    <row r="2014" spans="3:62" ht="20.100000000000001" customHeight="1" x14ac:dyDescent="0.25">
      <c r="C2014" s="12"/>
      <c r="E2014" s="141"/>
      <c r="F2014" s="141"/>
      <c r="P2014" s="156"/>
      <c r="R2014" s="174"/>
      <c r="S2014" s="174"/>
      <c r="W2014" s="175"/>
      <c r="X2014" s="173"/>
      <c r="AC2014" s="156">
        <v>1285</v>
      </c>
      <c r="AD2014" s="150">
        <f t="shared" si="359"/>
        <v>1.1399999999999997</v>
      </c>
      <c r="AE2014" s="174">
        <f t="shared" si="360"/>
        <v>0.20830779004710845</v>
      </c>
      <c r="AF2014" s="174">
        <f t="shared" si="361"/>
        <v>0.87285684943720176</v>
      </c>
      <c r="AG2014" s="150">
        <f t="shared" si="366"/>
        <v>0.20830779004710845</v>
      </c>
      <c r="AH2014" s="150" t="str">
        <f t="shared" si="367"/>
        <v/>
      </c>
      <c r="AI2014" s="150" t="str">
        <f t="shared" si="362"/>
        <v/>
      </c>
      <c r="AJ2014" s="173">
        <f t="shared" si="363"/>
        <v>0</v>
      </c>
      <c r="AK2014" s="173" t="str">
        <f t="shared" si="364"/>
        <v/>
      </c>
      <c r="AL2014" s="173" t="str">
        <f t="shared" si="365"/>
        <v/>
      </c>
      <c r="AM2014" s="173"/>
      <c r="AN2014" s="173"/>
      <c r="AO2014" s="173"/>
      <c r="AP2014" s="173"/>
      <c r="AQ2014" s="173"/>
      <c r="AR2014" s="173"/>
      <c r="AS2014" s="173"/>
      <c r="AT2014" s="153"/>
      <c r="AU2014" s="154"/>
      <c r="AV2014" s="153"/>
      <c r="AW2014" s="177"/>
      <c r="AX2014" s="178"/>
      <c r="AY2014" s="179"/>
      <c r="AZ2014" s="179"/>
      <c r="BA2014" s="180"/>
      <c r="BB2014" s="180"/>
      <c r="BC2014" s="155"/>
      <c r="BE2014" s="156">
        <v>1262</v>
      </c>
      <c r="BF2014" s="181">
        <f t="shared" si="355"/>
        <v>8.0704000000001557</v>
      </c>
      <c r="BG2014" s="182">
        <f t="shared" si="356"/>
        <v>0.32642708065106474</v>
      </c>
      <c r="BH2014" s="183">
        <f t="shared" si="357"/>
        <v>5.5655345960553548E-4</v>
      </c>
      <c r="BI2014" s="184" t="str">
        <f t="shared" si="358"/>
        <v/>
      </c>
      <c r="BJ2014" s="184" t="str">
        <f t="shared" si="354"/>
        <v/>
      </c>
    </row>
    <row r="2015" spans="3:62" ht="20.100000000000001" customHeight="1" x14ac:dyDescent="0.25">
      <c r="C2015" s="12"/>
      <c r="E2015" s="141"/>
      <c r="F2015" s="141"/>
      <c r="P2015" s="156"/>
      <c r="R2015" s="174"/>
      <c r="S2015" s="174"/>
      <c r="W2015" s="175"/>
      <c r="X2015" s="173"/>
      <c r="AC2015" s="156">
        <v>1286</v>
      </c>
      <c r="AD2015" s="150">
        <f t="shared" si="359"/>
        <v>1.1440000000000001</v>
      </c>
      <c r="AE2015" s="174">
        <f t="shared" si="360"/>
        <v>0.20735841009684183</v>
      </c>
      <c r="AF2015" s="174">
        <f t="shared" si="361"/>
        <v>0.87368818150034278</v>
      </c>
      <c r="AG2015" s="150">
        <f t="shared" si="366"/>
        <v>0.20735841009684183</v>
      </c>
      <c r="AH2015" s="150" t="str">
        <f t="shared" si="367"/>
        <v/>
      </c>
      <c r="AI2015" s="150" t="str">
        <f t="shared" si="362"/>
        <v/>
      </c>
      <c r="AJ2015" s="173">
        <f t="shared" si="363"/>
        <v>0</v>
      </c>
      <c r="AK2015" s="173" t="str">
        <f t="shared" si="364"/>
        <v/>
      </c>
      <c r="AL2015" s="173" t="str">
        <f t="shared" si="365"/>
        <v/>
      </c>
      <c r="AM2015" s="173"/>
      <c r="AN2015" s="173"/>
      <c r="AO2015" s="173"/>
      <c r="AP2015" s="173"/>
      <c r="AQ2015" s="173"/>
      <c r="AR2015" s="173"/>
      <c r="AS2015" s="173"/>
      <c r="AT2015" s="153"/>
      <c r="AU2015" s="154"/>
      <c r="AV2015" s="153"/>
      <c r="AW2015" s="177"/>
      <c r="AX2015" s="178"/>
      <c r="AY2015" s="179"/>
      <c r="AZ2015" s="179"/>
      <c r="BA2015" s="180"/>
      <c r="BB2015" s="180"/>
      <c r="BC2015" s="155"/>
      <c r="BE2015" s="156">
        <v>1263</v>
      </c>
      <c r="BF2015" s="181">
        <f t="shared" si="355"/>
        <v>8.076800000000155</v>
      </c>
      <c r="BG2015" s="182">
        <f t="shared" si="356"/>
        <v>0.3258705271914592</v>
      </c>
      <c r="BH2015" s="183">
        <f t="shared" si="357"/>
        <v>5.5587542479168528E-4</v>
      </c>
      <c r="BI2015" s="184" t="str">
        <f t="shared" si="358"/>
        <v/>
      </c>
      <c r="BJ2015" s="184" t="str">
        <f t="shared" si="354"/>
        <v/>
      </c>
    </row>
    <row r="2016" spans="3:62" ht="20.100000000000001" customHeight="1" x14ac:dyDescent="0.25">
      <c r="C2016" s="12"/>
      <c r="E2016" s="141"/>
      <c r="F2016" s="141"/>
      <c r="P2016" s="156"/>
      <c r="R2016" s="174"/>
      <c r="S2016" s="174"/>
      <c r="W2016" s="175"/>
      <c r="X2016" s="173"/>
      <c r="AC2016" s="156">
        <v>1287</v>
      </c>
      <c r="AD2016" s="150">
        <f t="shared" si="359"/>
        <v>1.1479999999999997</v>
      </c>
      <c r="AE2016" s="174">
        <f t="shared" si="360"/>
        <v>0.20641005443678451</v>
      </c>
      <c r="AF2016" s="174">
        <f t="shared" si="361"/>
        <v>0.8745157180837041</v>
      </c>
      <c r="AG2016" s="150">
        <f t="shared" si="366"/>
        <v>0.20641005443678451</v>
      </c>
      <c r="AH2016" s="150" t="str">
        <f t="shared" si="367"/>
        <v/>
      </c>
      <c r="AI2016" s="150" t="str">
        <f t="shared" si="362"/>
        <v/>
      </c>
      <c r="AJ2016" s="173">
        <f t="shared" si="363"/>
        <v>0</v>
      </c>
      <c r="AK2016" s="173" t="str">
        <f t="shared" si="364"/>
        <v/>
      </c>
      <c r="AL2016" s="173" t="str">
        <f t="shared" si="365"/>
        <v/>
      </c>
      <c r="AM2016" s="173"/>
      <c r="AN2016" s="173"/>
      <c r="AO2016" s="173"/>
      <c r="AP2016" s="173"/>
      <c r="AQ2016" s="173"/>
      <c r="AR2016" s="173"/>
      <c r="AS2016" s="173"/>
      <c r="AT2016" s="153"/>
      <c r="AU2016" s="154"/>
      <c r="AV2016" s="153"/>
      <c r="AW2016" s="177"/>
      <c r="AX2016" s="178"/>
      <c r="AY2016" s="179"/>
      <c r="AZ2016" s="179"/>
      <c r="BA2016" s="180"/>
      <c r="BB2016" s="180"/>
      <c r="BC2016" s="155"/>
      <c r="BE2016" s="156">
        <v>1264</v>
      </c>
      <c r="BF2016" s="181">
        <f t="shared" si="355"/>
        <v>8.0832000000001543</v>
      </c>
      <c r="BG2016" s="182">
        <f t="shared" si="356"/>
        <v>0.32531465176666752</v>
      </c>
      <c r="BH2016" s="183">
        <f t="shared" si="357"/>
        <v>5.5519734519748898E-4</v>
      </c>
      <c r="BI2016" s="184" t="str">
        <f t="shared" si="358"/>
        <v/>
      </c>
      <c r="BJ2016" s="184" t="str">
        <f t="shared" si="354"/>
        <v/>
      </c>
    </row>
    <row r="2017" spans="3:62" ht="20.100000000000001" customHeight="1" x14ac:dyDescent="0.25">
      <c r="C2017" s="12"/>
      <c r="E2017" s="141"/>
      <c r="F2017" s="141"/>
      <c r="P2017" s="156"/>
      <c r="R2017" s="174"/>
      <c r="S2017" s="174"/>
      <c r="W2017" s="175"/>
      <c r="X2017" s="173"/>
      <c r="AC2017" s="156">
        <v>1288</v>
      </c>
      <c r="AD2017" s="150">
        <f t="shared" si="359"/>
        <v>1.1520000000000001</v>
      </c>
      <c r="AE2017" s="174">
        <f t="shared" si="360"/>
        <v>0.20546274866007688</v>
      </c>
      <c r="AF2017" s="174">
        <f t="shared" si="361"/>
        <v>0.87533946333568891</v>
      </c>
      <c r="AG2017" s="150">
        <f t="shared" si="366"/>
        <v>0.20546274866007688</v>
      </c>
      <c r="AH2017" s="150" t="str">
        <f t="shared" si="367"/>
        <v/>
      </c>
      <c r="AI2017" s="150" t="str">
        <f t="shared" si="362"/>
        <v/>
      </c>
      <c r="AJ2017" s="173">
        <f t="shared" si="363"/>
        <v>0</v>
      </c>
      <c r="AK2017" s="173" t="str">
        <f t="shared" si="364"/>
        <v/>
      </c>
      <c r="AL2017" s="173" t="str">
        <f t="shared" si="365"/>
        <v/>
      </c>
      <c r="AM2017" s="173"/>
      <c r="AN2017" s="173"/>
      <c r="AO2017" s="173"/>
      <c r="AP2017" s="173"/>
      <c r="AQ2017" s="173"/>
      <c r="AR2017" s="173"/>
      <c r="AS2017" s="173"/>
      <c r="AT2017" s="153"/>
      <c r="AU2017" s="154"/>
      <c r="AV2017" s="153"/>
      <c r="AW2017" s="177"/>
      <c r="AX2017" s="178"/>
      <c r="AY2017" s="179"/>
      <c r="AZ2017" s="179"/>
      <c r="BA2017" s="180"/>
      <c r="BB2017" s="180"/>
      <c r="BC2017" s="155"/>
      <c r="BE2017" s="156">
        <v>1265</v>
      </c>
      <c r="BF2017" s="181">
        <f t="shared" si="355"/>
        <v>8.0896000000001536</v>
      </c>
      <c r="BG2017" s="182">
        <f t="shared" si="356"/>
        <v>0.32475945442147003</v>
      </c>
      <c r="BH2017" s="183">
        <f t="shared" si="357"/>
        <v>5.5451922437854684E-4</v>
      </c>
      <c r="BI2017" s="184" t="str">
        <f t="shared" si="358"/>
        <v/>
      </c>
      <c r="BJ2017" s="184" t="str">
        <f t="shared" si="354"/>
        <v/>
      </c>
    </row>
    <row r="2018" spans="3:62" ht="20.100000000000001" customHeight="1" x14ac:dyDescent="0.25">
      <c r="C2018" s="12"/>
      <c r="E2018" s="141"/>
      <c r="F2018" s="141"/>
      <c r="P2018" s="156"/>
      <c r="R2018" s="174"/>
      <c r="S2018" s="174"/>
      <c r="W2018" s="175"/>
      <c r="X2018" s="173"/>
      <c r="AC2018" s="156">
        <v>1289</v>
      </c>
      <c r="AD2018" s="150">
        <f t="shared" si="359"/>
        <v>1.1559999999999997</v>
      </c>
      <c r="AE2018" s="174">
        <f t="shared" si="360"/>
        <v>0.20451651819232805</v>
      </c>
      <c r="AF2018" s="174">
        <f t="shared" si="361"/>
        <v>0.87615942150673753</v>
      </c>
      <c r="AG2018" s="150">
        <f t="shared" si="366"/>
        <v>0.20451651819232805</v>
      </c>
      <c r="AH2018" s="150" t="str">
        <f t="shared" si="367"/>
        <v/>
      </c>
      <c r="AI2018" s="150" t="str">
        <f t="shared" si="362"/>
        <v/>
      </c>
      <c r="AJ2018" s="173">
        <f t="shared" si="363"/>
        <v>0</v>
      </c>
      <c r="AK2018" s="173" t="str">
        <f t="shared" si="364"/>
        <v/>
      </c>
      <c r="AL2018" s="173" t="str">
        <f t="shared" si="365"/>
        <v/>
      </c>
      <c r="AM2018" s="173"/>
      <c r="AN2018" s="173"/>
      <c r="AO2018" s="173"/>
      <c r="AP2018" s="173"/>
      <c r="AQ2018" s="173"/>
      <c r="AR2018" s="173"/>
      <c r="AS2018" s="173"/>
      <c r="AT2018" s="153"/>
      <c r="AU2018" s="154"/>
      <c r="AV2018" s="153"/>
      <c r="AW2018" s="177"/>
      <c r="AX2018" s="178"/>
      <c r="AY2018" s="179"/>
      <c r="AZ2018" s="179"/>
      <c r="BA2018" s="180"/>
      <c r="BB2018" s="180"/>
      <c r="BC2018" s="155"/>
      <c r="BE2018" s="156">
        <v>1266</v>
      </c>
      <c r="BF2018" s="181">
        <f t="shared" si="355"/>
        <v>8.0960000000001529</v>
      </c>
      <c r="BG2018" s="182">
        <f t="shared" si="356"/>
        <v>0.32420493519709148</v>
      </c>
      <c r="BH2018" s="183">
        <f t="shared" si="357"/>
        <v>5.5384106587946791E-4</v>
      </c>
      <c r="BI2018" s="184" t="str">
        <f t="shared" si="358"/>
        <v/>
      </c>
      <c r="BJ2018" s="184" t="str">
        <f t="shared" si="354"/>
        <v/>
      </c>
    </row>
    <row r="2019" spans="3:62" ht="20.100000000000001" customHeight="1" x14ac:dyDescent="0.25">
      <c r="C2019" s="12"/>
      <c r="E2019" s="141"/>
      <c r="F2019" s="141"/>
      <c r="P2019" s="156"/>
      <c r="R2019" s="174"/>
      <c r="S2019" s="174"/>
      <c r="W2019" s="175"/>
      <c r="X2019" s="173"/>
      <c r="AC2019" s="156">
        <v>1290</v>
      </c>
      <c r="AD2019" s="150">
        <f t="shared" si="359"/>
        <v>1.1600000000000001</v>
      </c>
      <c r="AE2019" s="174">
        <f t="shared" si="360"/>
        <v>0.20357138829075938</v>
      </c>
      <c r="AF2019" s="174">
        <f t="shared" si="361"/>
        <v>0.87697559694865668</v>
      </c>
      <c r="AG2019" s="150">
        <f t="shared" si="366"/>
        <v>0.20357138829075938</v>
      </c>
      <c r="AH2019" s="150" t="str">
        <f t="shared" si="367"/>
        <v/>
      </c>
      <c r="AI2019" s="150" t="str">
        <f t="shared" si="362"/>
        <v/>
      </c>
      <c r="AJ2019" s="173">
        <f t="shared" si="363"/>
        <v>0</v>
      </c>
      <c r="AK2019" s="173" t="str">
        <f t="shared" si="364"/>
        <v/>
      </c>
      <c r="AL2019" s="173" t="str">
        <f t="shared" si="365"/>
        <v/>
      </c>
      <c r="AM2019" s="173"/>
      <c r="AN2019" s="173"/>
      <c r="AO2019" s="173"/>
      <c r="AP2019" s="173"/>
      <c r="AQ2019" s="173"/>
      <c r="AR2019" s="173"/>
      <c r="AS2019" s="173"/>
      <c r="AT2019" s="153"/>
      <c r="AU2019" s="154"/>
      <c r="AV2019" s="153"/>
      <c r="AW2019" s="177"/>
      <c r="AX2019" s="178"/>
      <c r="AY2019" s="179"/>
      <c r="AZ2019" s="179"/>
      <c r="BA2019" s="180"/>
      <c r="BB2019" s="180"/>
      <c r="BC2019" s="155"/>
      <c r="BE2019" s="156">
        <v>1267</v>
      </c>
      <c r="BF2019" s="181">
        <f t="shared" si="355"/>
        <v>8.1024000000001521</v>
      </c>
      <c r="BG2019" s="182">
        <f t="shared" si="356"/>
        <v>0.32365109413121201</v>
      </c>
      <c r="BH2019" s="183">
        <f t="shared" si="357"/>
        <v>5.531628732312055E-4</v>
      </c>
      <c r="BI2019" s="184" t="str">
        <f t="shared" si="358"/>
        <v/>
      </c>
      <c r="BJ2019" s="184" t="str">
        <f t="shared" si="354"/>
        <v/>
      </c>
    </row>
    <row r="2020" spans="3:62" ht="20.100000000000001" customHeight="1" x14ac:dyDescent="0.25">
      <c r="C2020" s="12"/>
      <c r="E2020" s="141"/>
      <c r="F2020" s="141"/>
      <c r="P2020" s="156"/>
      <c r="R2020" s="174"/>
      <c r="S2020" s="174"/>
      <c r="W2020" s="175"/>
      <c r="X2020" s="173"/>
      <c r="AC2020" s="156">
        <v>1291</v>
      </c>
      <c r="AD2020" s="150">
        <f t="shared" si="359"/>
        <v>1.1639999999999997</v>
      </c>
      <c r="AE2020" s="174">
        <f t="shared" si="360"/>
        <v>0.20262738404336914</v>
      </c>
      <c r="AF2020" s="174">
        <f t="shared" si="361"/>
        <v>0.87778799411394337</v>
      </c>
      <c r="AG2020" s="150">
        <f t="shared" si="366"/>
        <v>0.20262738404336914</v>
      </c>
      <c r="AH2020" s="150" t="str">
        <f t="shared" si="367"/>
        <v/>
      </c>
      <c r="AI2020" s="150" t="str">
        <f t="shared" si="362"/>
        <v/>
      </c>
      <c r="AJ2020" s="173">
        <f t="shared" si="363"/>
        <v>0</v>
      </c>
      <c r="AK2020" s="173" t="str">
        <f t="shared" si="364"/>
        <v/>
      </c>
      <c r="AL2020" s="173" t="str">
        <f t="shared" si="365"/>
        <v/>
      </c>
      <c r="AM2020" s="173"/>
      <c r="AN2020" s="173"/>
      <c r="AO2020" s="173"/>
      <c r="AP2020" s="173"/>
      <c r="AQ2020" s="173"/>
      <c r="AR2020" s="173"/>
      <c r="AS2020" s="173"/>
      <c r="AT2020" s="153"/>
      <c r="AU2020" s="154"/>
      <c r="AV2020" s="153"/>
      <c r="AW2020" s="177"/>
      <c r="AX2020" s="178"/>
      <c r="AY2020" s="179"/>
      <c r="AZ2020" s="179"/>
      <c r="BA2020" s="180"/>
      <c r="BB2020" s="180"/>
      <c r="BC2020" s="155"/>
      <c r="BE2020" s="156">
        <v>1268</v>
      </c>
      <c r="BF2020" s="181">
        <f t="shared" si="355"/>
        <v>8.1088000000001514</v>
      </c>
      <c r="BG2020" s="182">
        <f t="shared" si="356"/>
        <v>0.32309793125798081</v>
      </c>
      <c r="BH2020" s="183">
        <f t="shared" si="357"/>
        <v>5.5248464995405477E-4</v>
      </c>
      <c r="BI2020" s="184" t="str">
        <f t="shared" si="358"/>
        <v/>
      </c>
      <c r="BJ2020" s="184" t="str">
        <f t="shared" si="354"/>
        <v/>
      </c>
    </row>
    <row r="2021" spans="3:62" ht="20.100000000000001" customHeight="1" x14ac:dyDescent="0.25">
      <c r="C2021" s="12"/>
      <c r="E2021" s="141"/>
      <c r="F2021" s="141"/>
      <c r="P2021" s="156"/>
      <c r="R2021" s="174"/>
      <c r="S2021" s="174"/>
      <c r="W2021" s="175"/>
      <c r="X2021" s="173"/>
      <c r="AC2021" s="156">
        <v>1292</v>
      </c>
      <c r="AD2021" s="150">
        <f t="shared" si="359"/>
        <v>1.1680000000000001</v>
      </c>
      <c r="AE2021" s="174">
        <f t="shared" si="360"/>
        <v>0.20168453036811068</v>
      </c>
      <c r="AF2021" s="174">
        <f t="shared" si="361"/>
        <v>0.87859661755510743</v>
      </c>
      <c r="AG2021" s="150">
        <f t="shared" si="366"/>
        <v>0.20168453036811068</v>
      </c>
      <c r="AH2021" s="150" t="str">
        <f t="shared" si="367"/>
        <v/>
      </c>
      <c r="AI2021" s="150" t="str">
        <f t="shared" si="362"/>
        <v/>
      </c>
      <c r="AJ2021" s="173">
        <f t="shared" si="363"/>
        <v>0</v>
      </c>
      <c r="AK2021" s="173" t="str">
        <f t="shared" si="364"/>
        <v/>
      </c>
      <c r="AL2021" s="173" t="str">
        <f t="shared" si="365"/>
        <v/>
      </c>
      <c r="AM2021" s="173"/>
      <c r="AN2021" s="173"/>
      <c r="AO2021" s="173"/>
      <c r="AP2021" s="173"/>
      <c r="AQ2021" s="173"/>
      <c r="AR2021" s="173"/>
      <c r="AS2021" s="173"/>
      <c r="AT2021" s="153"/>
      <c r="AU2021" s="154"/>
      <c r="AV2021" s="153"/>
      <c r="AW2021" s="177"/>
      <c r="AX2021" s="178"/>
      <c r="AY2021" s="179"/>
      <c r="AZ2021" s="179"/>
      <c r="BA2021" s="180"/>
      <c r="BB2021" s="180"/>
      <c r="BC2021" s="155"/>
      <c r="BE2021" s="156">
        <v>1269</v>
      </c>
      <c r="BF2021" s="181">
        <f t="shared" si="355"/>
        <v>8.1152000000001507</v>
      </c>
      <c r="BG2021" s="182">
        <f t="shared" si="356"/>
        <v>0.32254544660802675</v>
      </c>
      <c r="BH2021" s="183">
        <f t="shared" si="357"/>
        <v>5.5180639955432209E-4</v>
      </c>
      <c r="BI2021" s="184" t="str">
        <f t="shared" si="358"/>
        <v/>
      </c>
      <c r="BJ2021" s="184" t="str">
        <f t="shared" si="354"/>
        <v/>
      </c>
    </row>
    <row r="2022" spans="3:62" ht="20.100000000000001" customHeight="1" x14ac:dyDescent="0.25">
      <c r="C2022" s="12"/>
      <c r="E2022" s="141"/>
      <c r="F2022" s="141"/>
      <c r="P2022" s="156"/>
      <c r="R2022" s="174"/>
      <c r="S2022" s="174"/>
      <c r="W2022" s="175"/>
      <c r="X2022" s="173"/>
      <c r="AC2022" s="156">
        <v>1293</v>
      </c>
      <c r="AD2022" s="150">
        <f t="shared" si="359"/>
        <v>1.1719999999999997</v>
      </c>
      <c r="AE2022" s="174">
        <f t="shared" si="360"/>
        <v>0.20074285201209183</v>
      </c>
      <c r="AF2022" s="174">
        <f t="shared" si="361"/>
        <v>0.87940147192398821</v>
      </c>
      <c r="AG2022" s="150">
        <f t="shared" si="366"/>
        <v>0.20074285201209183</v>
      </c>
      <c r="AH2022" s="150" t="str">
        <f t="shared" si="367"/>
        <v/>
      </c>
      <c r="AI2022" s="150" t="str">
        <f t="shared" si="362"/>
        <v/>
      </c>
      <c r="AJ2022" s="173">
        <f t="shared" si="363"/>
        <v>0</v>
      </c>
      <c r="AK2022" s="173" t="str">
        <f t="shared" si="364"/>
        <v/>
      </c>
      <c r="AL2022" s="173" t="str">
        <f t="shared" si="365"/>
        <v/>
      </c>
      <c r="AM2022" s="173"/>
      <c r="AN2022" s="173"/>
      <c r="AO2022" s="173"/>
      <c r="AP2022" s="173"/>
      <c r="AQ2022" s="173"/>
      <c r="AR2022" s="173"/>
      <c r="AS2022" s="173"/>
      <c r="AT2022" s="153"/>
      <c r="AU2022" s="154"/>
      <c r="AV2022" s="153"/>
      <c r="AW2022" s="177"/>
      <c r="AX2022" s="178"/>
      <c r="AY2022" s="179"/>
      <c r="AZ2022" s="179"/>
      <c r="BA2022" s="180"/>
      <c r="BB2022" s="180"/>
      <c r="BC2022" s="155"/>
      <c r="BE2022" s="156">
        <v>1270</v>
      </c>
      <c r="BF2022" s="181">
        <f t="shared" si="355"/>
        <v>8.12160000000015</v>
      </c>
      <c r="BG2022" s="182">
        <f t="shared" si="356"/>
        <v>0.32199364020847243</v>
      </c>
      <c r="BH2022" s="183">
        <f t="shared" si="357"/>
        <v>5.5112812552704504E-4</v>
      </c>
      <c r="BI2022" s="184" t="str">
        <f t="shared" si="358"/>
        <v/>
      </c>
      <c r="BJ2022" s="184" t="str">
        <f t="shared" si="354"/>
        <v/>
      </c>
    </row>
    <row r="2023" spans="3:62" ht="20.100000000000001" customHeight="1" x14ac:dyDescent="0.25">
      <c r="C2023" s="12"/>
      <c r="E2023" s="141"/>
      <c r="F2023" s="141"/>
      <c r="P2023" s="156"/>
      <c r="R2023" s="174"/>
      <c r="S2023" s="174"/>
      <c r="W2023" s="175"/>
      <c r="X2023" s="173"/>
      <c r="AC2023" s="156">
        <v>1294</v>
      </c>
      <c r="AD2023" s="150">
        <f t="shared" si="359"/>
        <v>1.1760000000000002</v>
      </c>
      <c r="AE2023" s="174">
        <f t="shared" si="360"/>
        <v>0.19980237355078795</v>
      </c>
      <c r="AF2023" s="174">
        <f t="shared" si="361"/>
        <v>0.88020256197107138</v>
      </c>
      <c r="AG2023" s="150">
        <f t="shared" si="366"/>
        <v>0.19980237355078795</v>
      </c>
      <c r="AH2023" s="150" t="str">
        <f t="shared" si="367"/>
        <v/>
      </c>
      <c r="AI2023" s="150" t="str">
        <f t="shared" si="362"/>
        <v/>
      </c>
      <c r="AJ2023" s="173">
        <f t="shared" si="363"/>
        <v>0</v>
      </c>
      <c r="AK2023" s="173" t="str">
        <f t="shared" si="364"/>
        <v/>
      </c>
      <c r="AL2023" s="173" t="str">
        <f t="shared" si="365"/>
        <v/>
      </c>
      <c r="AM2023" s="173"/>
      <c r="AN2023" s="173"/>
      <c r="AO2023" s="173"/>
      <c r="AP2023" s="173"/>
      <c r="AQ2023" s="173"/>
      <c r="AR2023" s="173"/>
      <c r="AS2023" s="173"/>
      <c r="AT2023" s="153"/>
      <c r="AU2023" s="154"/>
      <c r="AV2023" s="153"/>
      <c r="AW2023" s="177"/>
      <c r="AX2023" s="178"/>
      <c r="AY2023" s="179"/>
      <c r="AZ2023" s="179"/>
      <c r="BA2023" s="180"/>
      <c r="BB2023" s="180"/>
      <c r="BC2023" s="155"/>
      <c r="BE2023" s="156">
        <v>1271</v>
      </c>
      <c r="BF2023" s="181">
        <f t="shared" si="355"/>
        <v>8.1280000000001493</v>
      </c>
      <c r="BG2023" s="182">
        <f t="shared" si="356"/>
        <v>0.32144251208294539</v>
      </c>
      <c r="BH2023" s="183">
        <f t="shared" si="357"/>
        <v>5.5044983135393855E-4</v>
      </c>
      <c r="BI2023" s="184" t="str">
        <f t="shared" si="358"/>
        <v/>
      </c>
      <c r="BJ2023" s="184" t="str">
        <f t="shared" si="354"/>
        <v/>
      </c>
    </row>
    <row r="2024" spans="3:62" ht="20.100000000000001" customHeight="1" x14ac:dyDescent="0.25">
      <c r="C2024" s="12"/>
      <c r="E2024" s="141"/>
      <c r="F2024" s="141"/>
      <c r="P2024" s="156"/>
      <c r="R2024" s="174"/>
      <c r="S2024" s="174"/>
      <c r="W2024" s="175"/>
      <c r="X2024" s="173"/>
      <c r="AC2024" s="156">
        <v>1295</v>
      </c>
      <c r="AD2024" s="150">
        <f t="shared" si="359"/>
        <v>1.1799999999999997</v>
      </c>
      <c r="AE2024" s="174">
        <f t="shared" si="360"/>
        <v>0.19886311938727594</v>
      </c>
      <c r="AF2024" s="174">
        <f t="shared" si="361"/>
        <v>0.88099989254479927</v>
      </c>
      <c r="AG2024" s="150">
        <f t="shared" si="366"/>
        <v>0.19886311938727594</v>
      </c>
      <c r="AH2024" s="150" t="str">
        <f t="shared" si="367"/>
        <v/>
      </c>
      <c r="AI2024" s="150" t="str">
        <f t="shared" si="362"/>
        <v/>
      </c>
      <c r="AJ2024" s="173">
        <f t="shared" si="363"/>
        <v>0</v>
      </c>
      <c r="AK2024" s="173" t="str">
        <f t="shared" si="364"/>
        <v/>
      </c>
      <c r="AL2024" s="173" t="str">
        <f t="shared" si="365"/>
        <v/>
      </c>
      <c r="AM2024" s="173"/>
      <c r="AN2024" s="173"/>
      <c r="AO2024" s="173"/>
      <c r="AP2024" s="173"/>
      <c r="AQ2024" s="173"/>
      <c r="AR2024" s="173"/>
      <c r="AS2024" s="173"/>
      <c r="AT2024" s="153"/>
      <c r="AU2024" s="154"/>
      <c r="AV2024" s="153"/>
      <c r="AW2024" s="177"/>
      <c r="AX2024" s="178"/>
      <c r="AY2024" s="179"/>
      <c r="AZ2024" s="179"/>
      <c r="BA2024" s="180"/>
      <c r="BB2024" s="180"/>
      <c r="BC2024" s="155"/>
      <c r="BE2024" s="156">
        <v>1272</v>
      </c>
      <c r="BF2024" s="181">
        <f t="shared" si="355"/>
        <v>8.1344000000001486</v>
      </c>
      <c r="BG2024" s="182">
        <f t="shared" si="356"/>
        <v>0.32089206225159145</v>
      </c>
      <c r="BH2024" s="183">
        <f t="shared" si="357"/>
        <v>5.4977152050511569E-4</v>
      </c>
      <c r="BI2024" s="184" t="str">
        <f t="shared" si="358"/>
        <v/>
      </c>
      <c r="BJ2024" s="184" t="str">
        <f t="shared" si="354"/>
        <v/>
      </c>
    </row>
    <row r="2025" spans="3:62" ht="20.100000000000001" customHeight="1" x14ac:dyDescent="0.25">
      <c r="C2025" s="12"/>
      <c r="E2025" s="141"/>
      <c r="F2025" s="141"/>
      <c r="P2025" s="156"/>
      <c r="R2025" s="174"/>
      <c r="S2025" s="174"/>
      <c r="W2025" s="175"/>
      <c r="X2025" s="173"/>
      <c r="AC2025" s="156">
        <v>1296</v>
      </c>
      <c r="AD2025" s="150">
        <f t="shared" si="359"/>
        <v>1.1840000000000002</v>
      </c>
      <c r="AE2025" s="174">
        <f t="shared" si="360"/>
        <v>0.19792511375148211</v>
      </c>
      <c r="AF2025" s="174">
        <f t="shared" si="361"/>
        <v>0.88179346859088092</v>
      </c>
      <c r="AG2025" s="150">
        <f t="shared" si="366"/>
        <v>0.19792511375148211</v>
      </c>
      <c r="AH2025" s="150" t="str">
        <f t="shared" si="367"/>
        <v/>
      </c>
      <c r="AI2025" s="150" t="str">
        <f t="shared" si="362"/>
        <v/>
      </c>
      <c r="AJ2025" s="173">
        <f t="shared" si="363"/>
        <v>0</v>
      </c>
      <c r="AK2025" s="173" t="str">
        <f t="shared" si="364"/>
        <v/>
      </c>
      <c r="AL2025" s="173" t="str">
        <f t="shared" si="365"/>
        <v/>
      </c>
      <c r="AM2025" s="173"/>
      <c r="AN2025" s="173"/>
      <c r="AO2025" s="173"/>
      <c r="AP2025" s="173"/>
      <c r="AQ2025" s="173"/>
      <c r="AR2025" s="173"/>
      <c r="AS2025" s="173"/>
      <c r="AT2025" s="153"/>
      <c r="AU2025" s="154"/>
      <c r="AV2025" s="153"/>
      <c r="AW2025" s="177"/>
      <c r="AX2025" s="178"/>
      <c r="AY2025" s="179"/>
      <c r="AZ2025" s="179"/>
      <c r="BA2025" s="180"/>
      <c r="BB2025" s="180"/>
      <c r="BC2025" s="155"/>
      <c r="BE2025" s="156">
        <v>1273</v>
      </c>
      <c r="BF2025" s="181">
        <f t="shared" si="355"/>
        <v>8.1408000000001479</v>
      </c>
      <c r="BG2025" s="182">
        <f t="shared" si="356"/>
        <v>0.32034229073108633</v>
      </c>
      <c r="BH2025" s="183">
        <f t="shared" si="357"/>
        <v>5.4909319643775545E-4</v>
      </c>
      <c r="BI2025" s="184" t="str">
        <f t="shared" si="358"/>
        <v/>
      </c>
      <c r="BJ2025" s="184" t="str">
        <f t="shared" si="354"/>
        <v/>
      </c>
    </row>
    <row r="2026" spans="3:62" ht="20.100000000000001" customHeight="1" x14ac:dyDescent="0.25">
      <c r="C2026" s="12"/>
      <c r="E2026" s="141"/>
      <c r="F2026" s="141"/>
      <c r="P2026" s="156"/>
      <c r="R2026" s="174"/>
      <c r="S2026" s="174"/>
      <c r="W2026" s="175"/>
      <c r="X2026" s="173"/>
      <c r="AC2026" s="156">
        <v>1297</v>
      </c>
      <c r="AD2026" s="150">
        <f t="shared" si="359"/>
        <v>1.1879999999999997</v>
      </c>
      <c r="AE2026" s="174">
        <f t="shared" si="360"/>
        <v>0.19698838069945057</v>
      </c>
      <c r="AF2026" s="174">
        <f t="shared" si="361"/>
        <v>0.88258329515159728</v>
      </c>
      <c r="AG2026" s="150">
        <f t="shared" si="366"/>
        <v>0.19698838069945057</v>
      </c>
      <c r="AH2026" s="150" t="str">
        <f t="shared" si="367"/>
        <v/>
      </c>
      <c r="AI2026" s="150" t="str">
        <f t="shared" si="362"/>
        <v/>
      </c>
      <c r="AJ2026" s="173">
        <f t="shared" si="363"/>
        <v>0</v>
      </c>
      <c r="AK2026" s="173" t="str">
        <f t="shared" si="364"/>
        <v/>
      </c>
      <c r="AL2026" s="173" t="str">
        <f t="shared" si="365"/>
        <v/>
      </c>
      <c r="AM2026" s="173"/>
      <c r="AN2026" s="173"/>
      <c r="AO2026" s="173"/>
      <c r="AP2026" s="173"/>
      <c r="AQ2026" s="173"/>
      <c r="AR2026" s="173"/>
      <c r="AS2026" s="173"/>
      <c r="AT2026" s="153"/>
      <c r="AU2026" s="154"/>
      <c r="AV2026" s="153"/>
      <c r="AW2026" s="177"/>
      <c r="AX2026" s="178"/>
      <c r="AY2026" s="179"/>
      <c r="AZ2026" s="179"/>
      <c r="BA2026" s="180"/>
      <c r="BB2026" s="180"/>
      <c r="BC2026" s="155"/>
      <c r="BE2026" s="156">
        <v>1274</v>
      </c>
      <c r="BF2026" s="181">
        <f t="shared" si="355"/>
        <v>8.1472000000001472</v>
      </c>
      <c r="BG2026" s="182">
        <f t="shared" si="356"/>
        <v>0.31979319753464858</v>
      </c>
      <c r="BH2026" s="183">
        <f t="shared" si="357"/>
        <v>5.4841486259721295E-4</v>
      </c>
      <c r="BI2026" s="184" t="str">
        <f t="shared" si="358"/>
        <v/>
      </c>
      <c r="BJ2026" s="184" t="str">
        <f t="shared" si="354"/>
        <v/>
      </c>
    </row>
    <row r="2027" spans="3:62" ht="20.100000000000001" customHeight="1" x14ac:dyDescent="0.25">
      <c r="C2027" s="12"/>
      <c r="E2027" s="141"/>
      <c r="F2027" s="141"/>
      <c r="P2027" s="156"/>
      <c r="R2027" s="174"/>
      <c r="S2027" s="174"/>
      <c r="W2027" s="175"/>
      <c r="X2027" s="173"/>
      <c r="AC2027" s="156">
        <v>1298</v>
      </c>
      <c r="AD2027" s="150">
        <f t="shared" si="359"/>
        <v>1.1920000000000002</v>
      </c>
      <c r="AE2027" s="174">
        <f t="shared" si="360"/>
        <v>0.19605294411262605</v>
      </c>
      <c r="AF2027" s="174">
        <f t="shared" si="361"/>
        <v>0.88336937736510468</v>
      </c>
      <c r="AG2027" s="150">
        <f t="shared" si="366"/>
        <v>0.19605294411262605</v>
      </c>
      <c r="AH2027" s="150" t="str">
        <f t="shared" si="367"/>
        <v/>
      </c>
      <c r="AI2027" s="150" t="str">
        <f t="shared" si="362"/>
        <v/>
      </c>
      <c r="AJ2027" s="173">
        <f t="shared" si="363"/>
        <v>0</v>
      </c>
      <c r="AK2027" s="173" t="str">
        <f t="shared" si="364"/>
        <v/>
      </c>
      <c r="AL2027" s="173" t="str">
        <f t="shared" si="365"/>
        <v/>
      </c>
      <c r="AM2027" s="173"/>
      <c r="AN2027" s="173"/>
      <c r="AO2027" s="173"/>
      <c r="AP2027" s="173"/>
      <c r="AQ2027" s="173"/>
      <c r="AR2027" s="173"/>
      <c r="AS2027" s="173"/>
      <c r="AT2027" s="153"/>
      <c r="AU2027" s="154"/>
      <c r="AV2027" s="153"/>
      <c r="AW2027" s="177"/>
      <c r="AX2027" s="178"/>
      <c r="AY2027" s="179"/>
      <c r="AZ2027" s="179"/>
      <c r="BA2027" s="180"/>
      <c r="BB2027" s="180"/>
      <c r="BC2027" s="155"/>
      <c r="BE2027" s="156">
        <v>1275</v>
      </c>
      <c r="BF2027" s="181">
        <f t="shared" si="355"/>
        <v>8.1536000000001465</v>
      </c>
      <c r="BG2027" s="182">
        <f t="shared" si="356"/>
        <v>0.31924478267205136</v>
      </c>
      <c r="BH2027" s="183">
        <f t="shared" si="357"/>
        <v>5.4773652241696391E-4</v>
      </c>
      <c r="BI2027" s="184" t="str">
        <f t="shared" si="358"/>
        <v/>
      </c>
      <c r="BJ2027" s="184" t="str">
        <f t="shared" si="354"/>
        <v/>
      </c>
    </row>
    <row r="2028" spans="3:62" ht="20.100000000000001" customHeight="1" x14ac:dyDescent="0.25">
      <c r="C2028" s="12"/>
      <c r="E2028" s="141"/>
      <c r="F2028" s="141"/>
      <c r="P2028" s="156"/>
      <c r="R2028" s="174"/>
      <c r="S2028" s="174"/>
      <c r="W2028" s="175"/>
      <c r="X2028" s="173"/>
      <c r="AC2028" s="156">
        <v>1299</v>
      </c>
      <c r="AD2028" s="150">
        <f t="shared" si="359"/>
        <v>1.1959999999999997</v>
      </c>
      <c r="AE2028" s="174">
        <f t="shared" si="360"/>
        <v>0.19511882769715705</v>
      </c>
      <c r="AF2028" s="174">
        <f t="shared" si="361"/>
        <v>0.88415172046473456</v>
      </c>
      <c r="AG2028" s="150">
        <f t="shared" si="366"/>
        <v>0.19511882769715705</v>
      </c>
      <c r="AH2028" s="150" t="str">
        <f t="shared" si="367"/>
        <v/>
      </c>
      <c r="AI2028" s="150" t="str">
        <f t="shared" si="362"/>
        <v/>
      </c>
      <c r="AJ2028" s="173">
        <f t="shared" si="363"/>
        <v>0</v>
      </c>
      <c r="AK2028" s="173" t="str">
        <f t="shared" si="364"/>
        <v/>
      </c>
      <c r="AL2028" s="173" t="str">
        <f t="shared" si="365"/>
        <v/>
      </c>
      <c r="AM2028" s="173"/>
      <c r="AN2028" s="173"/>
      <c r="AO2028" s="173"/>
      <c r="AP2028" s="173"/>
      <c r="AQ2028" s="173"/>
      <c r="AR2028" s="173"/>
      <c r="AS2028" s="173"/>
      <c r="AT2028" s="153"/>
      <c r="AU2028" s="154"/>
      <c r="AV2028" s="153"/>
      <c r="AW2028" s="177"/>
      <c r="AX2028" s="178"/>
      <c r="AY2028" s="179"/>
      <c r="AZ2028" s="179"/>
      <c r="BA2028" s="180"/>
      <c r="BB2028" s="180"/>
      <c r="BC2028" s="155"/>
      <c r="BE2028" s="156">
        <v>1276</v>
      </c>
      <c r="BF2028" s="181">
        <f t="shared" si="355"/>
        <v>8.1600000000001458</v>
      </c>
      <c r="BG2028" s="182">
        <f t="shared" si="356"/>
        <v>0.3186970461496344</v>
      </c>
      <c r="BH2028" s="183">
        <f t="shared" si="357"/>
        <v>5.4705817931677281E-4</v>
      </c>
      <c r="BI2028" s="184" t="str">
        <f t="shared" si="358"/>
        <v/>
      </c>
      <c r="BJ2028" s="184" t="str">
        <f t="shared" si="354"/>
        <v/>
      </c>
    </row>
    <row r="2029" spans="3:62" ht="20.100000000000001" customHeight="1" x14ac:dyDescent="0.25">
      <c r="C2029" s="12"/>
      <c r="E2029" s="141"/>
      <c r="F2029" s="141"/>
      <c r="P2029" s="156"/>
      <c r="R2029" s="174"/>
      <c r="S2029" s="174"/>
      <c r="W2029" s="175"/>
      <c r="X2029" s="173"/>
      <c r="AC2029" s="156">
        <v>1300</v>
      </c>
      <c r="AD2029" s="150">
        <f t="shared" si="359"/>
        <v>1.2000000000000002</v>
      </c>
      <c r="AE2029" s="174">
        <f t="shared" si="360"/>
        <v>0.19418605498321292</v>
      </c>
      <c r="AF2029" s="174">
        <f t="shared" si="361"/>
        <v>0.88493032977829178</v>
      </c>
      <c r="AG2029" s="150">
        <f t="shared" si="366"/>
        <v>0.19418605498321292</v>
      </c>
      <c r="AH2029" s="150" t="str">
        <f t="shared" si="367"/>
        <v/>
      </c>
      <c r="AI2029" s="150" t="str">
        <f t="shared" si="362"/>
        <v/>
      </c>
      <c r="AJ2029" s="173">
        <f t="shared" si="363"/>
        <v>0</v>
      </c>
      <c r="AK2029" s="173" t="str">
        <f t="shared" si="364"/>
        <v/>
      </c>
      <c r="AL2029" s="173" t="str">
        <f t="shared" si="365"/>
        <v/>
      </c>
      <c r="AM2029" s="173"/>
      <c r="AN2029" s="173"/>
      <c r="AO2029" s="173"/>
      <c r="AP2029" s="173"/>
      <c r="AQ2029" s="173"/>
      <c r="AR2029" s="173"/>
      <c r="AS2029" s="173"/>
      <c r="AT2029" s="153"/>
      <c r="AU2029" s="154"/>
      <c r="AV2029" s="153"/>
      <c r="AW2029" s="177"/>
      <c r="AX2029" s="178"/>
      <c r="AY2029" s="179"/>
      <c r="AZ2029" s="179"/>
      <c r="BA2029" s="180"/>
      <c r="BB2029" s="180"/>
      <c r="BC2029" s="155"/>
      <c r="BE2029" s="156">
        <v>1277</v>
      </c>
      <c r="BF2029" s="181">
        <f t="shared" si="355"/>
        <v>8.1664000000001451</v>
      </c>
      <c r="BG2029" s="182">
        <f t="shared" si="356"/>
        <v>0.31814998797031763</v>
      </c>
      <c r="BH2029" s="183">
        <f t="shared" si="357"/>
        <v>5.4637983670580148E-4</v>
      </c>
      <c r="BI2029" s="184" t="str">
        <f t="shared" si="358"/>
        <v/>
      </c>
      <c r="BJ2029" s="184" t="str">
        <f t="shared" si="354"/>
        <v/>
      </c>
    </row>
    <row r="2030" spans="3:62" ht="20.100000000000001" customHeight="1" x14ac:dyDescent="0.25">
      <c r="C2030" s="12"/>
      <c r="E2030" s="141"/>
      <c r="F2030" s="141"/>
      <c r="P2030" s="156"/>
      <c r="R2030" s="174"/>
      <c r="S2030" s="174"/>
      <c r="W2030" s="175"/>
      <c r="X2030" s="173"/>
      <c r="AC2030" s="156">
        <v>1301</v>
      </c>
      <c r="AD2030" s="150">
        <f t="shared" si="359"/>
        <v>1.2039999999999997</v>
      </c>
      <c r="AE2030" s="174">
        <f t="shared" si="360"/>
        <v>0.19325464932432182</v>
      </c>
      <c r="AF2030" s="174">
        <f t="shared" si="361"/>
        <v>0.8857052107273482</v>
      </c>
      <c r="AG2030" s="150">
        <f t="shared" si="366"/>
        <v>0.19325464932432182</v>
      </c>
      <c r="AH2030" s="150" t="str">
        <f t="shared" si="367"/>
        <v/>
      </c>
      <c r="AI2030" s="150" t="str">
        <f t="shared" si="362"/>
        <v/>
      </c>
      <c r="AJ2030" s="173">
        <f t="shared" si="363"/>
        <v>0</v>
      </c>
      <c r="AK2030" s="173" t="str">
        <f t="shared" si="364"/>
        <v/>
      </c>
      <c r="AL2030" s="173" t="str">
        <f t="shared" si="365"/>
        <v/>
      </c>
      <c r="AM2030" s="173"/>
      <c r="AN2030" s="173"/>
      <c r="AO2030" s="173"/>
      <c r="AP2030" s="173"/>
      <c r="AQ2030" s="173"/>
      <c r="AR2030" s="173"/>
      <c r="AS2030" s="173"/>
      <c r="AT2030" s="153"/>
      <c r="AU2030" s="154"/>
      <c r="AV2030" s="153"/>
      <c r="AW2030" s="177"/>
      <c r="AX2030" s="178"/>
      <c r="AY2030" s="179"/>
      <c r="AZ2030" s="179"/>
      <c r="BA2030" s="180"/>
      <c r="BB2030" s="180"/>
      <c r="BC2030" s="155"/>
      <c r="BE2030" s="156">
        <v>1278</v>
      </c>
      <c r="BF2030" s="181">
        <f t="shared" si="355"/>
        <v>8.1728000000001444</v>
      </c>
      <c r="BG2030" s="182">
        <f t="shared" si="356"/>
        <v>0.31760360813361183</v>
      </c>
      <c r="BH2030" s="183">
        <f t="shared" si="357"/>
        <v>5.4570149797950052E-4</v>
      </c>
      <c r="BI2030" s="184" t="str">
        <f t="shared" si="358"/>
        <v/>
      </c>
      <c r="BJ2030" s="184" t="str">
        <f t="shared" si="354"/>
        <v/>
      </c>
    </row>
    <row r="2031" spans="3:62" ht="20.100000000000001" customHeight="1" x14ac:dyDescent="0.25">
      <c r="C2031" s="12"/>
      <c r="E2031" s="141"/>
      <c r="F2031" s="141"/>
      <c r="P2031" s="156"/>
      <c r="R2031" s="174"/>
      <c r="S2031" s="174"/>
      <c r="W2031" s="175"/>
      <c r="X2031" s="173"/>
      <c r="AC2031" s="156">
        <v>1302</v>
      </c>
      <c r="AD2031" s="150">
        <f t="shared" si="359"/>
        <v>1.2080000000000002</v>
      </c>
      <c r="AE2031" s="174">
        <f t="shared" si="360"/>
        <v>0.19232463389672244</v>
      </c>
      <c r="AF2031" s="174">
        <f t="shared" si="361"/>
        <v>0.88647636882653602</v>
      </c>
      <c r="AG2031" s="150">
        <f t="shared" si="366"/>
        <v>0.19232463389672244</v>
      </c>
      <c r="AH2031" s="150" t="str">
        <f t="shared" si="367"/>
        <v/>
      </c>
      <c r="AI2031" s="150" t="str">
        <f t="shared" si="362"/>
        <v/>
      </c>
      <c r="AJ2031" s="173">
        <f t="shared" si="363"/>
        <v>0</v>
      </c>
      <c r="AK2031" s="173" t="str">
        <f t="shared" si="364"/>
        <v/>
      </c>
      <c r="AL2031" s="173" t="str">
        <f t="shared" si="365"/>
        <v/>
      </c>
      <c r="AM2031" s="173"/>
      <c r="AN2031" s="173"/>
      <c r="AO2031" s="173"/>
      <c r="AP2031" s="173"/>
      <c r="AQ2031" s="173"/>
      <c r="AR2031" s="173"/>
      <c r="AS2031" s="173"/>
      <c r="AT2031" s="153"/>
      <c r="AU2031" s="154"/>
      <c r="AV2031" s="153"/>
      <c r="AW2031" s="177"/>
      <c r="AX2031" s="178"/>
      <c r="AY2031" s="179"/>
      <c r="AZ2031" s="179"/>
      <c r="BA2031" s="180"/>
      <c r="BB2031" s="180"/>
      <c r="BC2031" s="155"/>
      <c r="BE2031" s="156">
        <v>1279</v>
      </c>
      <c r="BF2031" s="181">
        <f t="shared" si="355"/>
        <v>8.1792000000001437</v>
      </c>
      <c r="BG2031" s="182">
        <f t="shared" si="356"/>
        <v>0.31705790663563233</v>
      </c>
      <c r="BH2031" s="183">
        <f t="shared" si="357"/>
        <v>5.4502316652282889E-4</v>
      </c>
      <c r="BI2031" s="184" t="str">
        <f t="shared" si="358"/>
        <v/>
      </c>
      <c r="BJ2031" s="184" t="str">
        <f t="shared" si="354"/>
        <v/>
      </c>
    </row>
    <row r="2032" spans="3:62" ht="20.100000000000001" customHeight="1" x14ac:dyDescent="0.25">
      <c r="C2032" s="12"/>
      <c r="E2032" s="141"/>
      <c r="F2032" s="141"/>
      <c r="P2032" s="156"/>
      <c r="R2032" s="174"/>
      <c r="S2032" s="174"/>
      <c r="W2032" s="175"/>
      <c r="X2032" s="173"/>
      <c r="AC2032" s="156">
        <v>1303</v>
      </c>
      <c r="AD2032" s="150">
        <f t="shared" si="359"/>
        <v>1.2119999999999997</v>
      </c>
      <c r="AE2032" s="174">
        <f t="shared" si="360"/>
        <v>0.19139603169873612</v>
      </c>
      <c r="AF2032" s="174">
        <f t="shared" si="361"/>
        <v>0.88724380968283612</v>
      </c>
      <c r="AG2032" s="150">
        <f t="shared" si="366"/>
        <v>0.19139603169873612</v>
      </c>
      <c r="AH2032" s="150" t="str">
        <f t="shared" si="367"/>
        <v/>
      </c>
      <c r="AI2032" s="150" t="str">
        <f t="shared" si="362"/>
        <v/>
      </c>
      <c r="AJ2032" s="173">
        <f t="shared" si="363"/>
        <v>0</v>
      </c>
      <c r="AK2032" s="173" t="str">
        <f t="shared" si="364"/>
        <v/>
      </c>
      <c r="AL2032" s="173" t="str">
        <f t="shared" si="365"/>
        <v/>
      </c>
      <c r="AM2032" s="173"/>
      <c r="AN2032" s="173"/>
      <c r="AO2032" s="173"/>
      <c r="AP2032" s="173"/>
      <c r="AQ2032" s="173"/>
      <c r="AR2032" s="173"/>
      <c r="AS2032" s="173"/>
      <c r="AT2032" s="153"/>
      <c r="AU2032" s="154"/>
      <c r="AV2032" s="153"/>
      <c r="AW2032" s="177"/>
      <c r="AX2032" s="178"/>
      <c r="AY2032" s="179"/>
      <c r="AZ2032" s="179"/>
      <c r="BA2032" s="180"/>
      <c r="BB2032" s="180"/>
      <c r="BC2032" s="155"/>
      <c r="BE2032" s="156">
        <v>1280</v>
      </c>
      <c r="BF2032" s="181">
        <f t="shared" si="355"/>
        <v>8.185600000000143</v>
      </c>
      <c r="BG2032" s="182">
        <f t="shared" si="356"/>
        <v>0.3165128834691095</v>
      </c>
      <c r="BH2032" s="183">
        <f t="shared" si="357"/>
        <v>5.4434484570686781E-4</v>
      </c>
      <c r="BI2032" s="184" t="str">
        <f t="shared" si="358"/>
        <v/>
      </c>
      <c r="BJ2032" s="184" t="str">
        <f t="shared" si="354"/>
        <v/>
      </c>
    </row>
    <row r="2033" spans="3:62" ht="20.100000000000001" customHeight="1" x14ac:dyDescent="0.25">
      <c r="C2033" s="12"/>
      <c r="E2033" s="141"/>
      <c r="F2033" s="141"/>
      <c r="P2033" s="156"/>
      <c r="R2033" s="174"/>
      <c r="S2033" s="174"/>
      <c r="W2033" s="175"/>
      <c r="X2033" s="173"/>
      <c r="AC2033" s="156">
        <v>1304</v>
      </c>
      <c r="AD2033" s="150">
        <f t="shared" si="359"/>
        <v>1.2160000000000002</v>
      </c>
      <c r="AE2033" s="174">
        <f t="shared" si="360"/>
        <v>0.19046886555015335</v>
      </c>
      <c r="AF2033" s="174">
        <f t="shared" si="361"/>
        <v>0.8880075389948664</v>
      </c>
      <c r="AG2033" s="150">
        <f t="shared" si="366"/>
        <v>0.19046886555015335</v>
      </c>
      <c r="AH2033" s="150" t="str">
        <f t="shared" si="367"/>
        <v/>
      </c>
      <c r="AI2033" s="150" t="str">
        <f t="shared" si="362"/>
        <v/>
      </c>
      <c r="AJ2033" s="173">
        <f t="shared" si="363"/>
        <v>0</v>
      </c>
      <c r="AK2033" s="173" t="str">
        <f t="shared" si="364"/>
        <v/>
      </c>
      <c r="AL2033" s="173" t="str">
        <f t="shared" si="365"/>
        <v/>
      </c>
      <c r="AM2033" s="173"/>
      <c r="AN2033" s="173"/>
      <c r="AO2033" s="173"/>
      <c r="AP2033" s="173"/>
      <c r="AQ2033" s="173"/>
      <c r="AR2033" s="173"/>
      <c r="AS2033" s="173"/>
      <c r="AT2033" s="153"/>
      <c r="AU2033" s="154"/>
      <c r="AV2033" s="153"/>
      <c r="AW2033" s="177"/>
      <c r="AX2033" s="178"/>
      <c r="AY2033" s="179"/>
      <c r="AZ2033" s="179"/>
      <c r="BA2033" s="180"/>
      <c r="BB2033" s="180"/>
      <c r="BC2033" s="155"/>
      <c r="BE2033" s="156">
        <v>1281</v>
      </c>
      <c r="BF2033" s="181">
        <f t="shared" si="355"/>
        <v>8.1920000000001423</v>
      </c>
      <c r="BG2033" s="182">
        <f t="shared" si="356"/>
        <v>0.31596853862340263</v>
      </c>
      <c r="BH2033" s="183">
        <f t="shared" si="357"/>
        <v>5.4366653889181826E-4</v>
      </c>
      <c r="BI2033" s="184" t="str">
        <f t="shared" si="358"/>
        <v/>
      </c>
      <c r="BJ2033" s="184" t="str">
        <f t="shared" ref="BJ2033:BJ2096" si="368">IF($BG2033&lt;(1-$BC$765),$BH2033,"")</f>
        <v/>
      </c>
    </row>
    <row r="2034" spans="3:62" ht="20.100000000000001" customHeight="1" x14ac:dyDescent="0.25">
      <c r="C2034" s="12"/>
      <c r="E2034" s="141"/>
      <c r="F2034" s="141"/>
      <c r="P2034" s="156"/>
      <c r="R2034" s="174"/>
      <c r="S2034" s="174"/>
      <c r="W2034" s="175"/>
      <c r="X2034" s="173"/>
      <c r="AC2034" s="156">
        <v>1305</v>
      </c>
      <c r="AD2034" s="150">
        <f t="shared" si="359"/>
        <v>1.2199999999999998</v>
      </c>
      <c r="AE2034" s="174">
        <f t="shared" si="360"/>
        <v>0.1895431580916403</v>
      </c>
      <c r="AF2034" s="174">
        <f t="shared" si="361"/>
        <v>0.88876756255216538</v>
      </c>
      <c r="AG2034" s="150">
        <f t="shared" si="366"/>
        <v>0.1895431580916403</v>
      </c>
      <c r="AH2034" s="150" t="str">
        <f t="shared" si="367"/>
        <v/>
      </c>
      <c r="AI2034" s="150" t="str">
        <f t="shared" si="362"/>
        <v/>
      </c>
      <c r="AJ2034" s="173">
        <f t="shared" si="363"/>
        <v>0</v>
      </c>
      <c r="AK2034" s="173" t="str">
        <f t="shared" si="364"/>
        <v/>
      </c>
      <c r="AL2034" s="173" t="str">
        <f t="shared" si="365"/>
        <v/>
      </c>
      <c r="AM2034" s="173"/>
      <c r="AN2034" s="173"/>
      <c r="AO2034" s="173"/>
      <c r="AP2034" s="173"/>
      <c r="AQ2034" s="173"/>
      <c r="AR2034" s="173"/>
      <c r="AS2034" s="173"/>
      <c r="AT2034" s="153"/>
      <c r="AU2034" s="154"/>
      <c r="AV2034" s="153"/>
      <c r="AW2034" s="177"/>
      <c r="AX2034" s="178"/>
      <c r="AY2034" s="179"/>
      <c r="AZ2034" s="179"/>
      <c r="BA2034" s="180"/>
      <c r="BB2034" s="180"/>
      <c r="BC2034" s="155"/>
      <c r="BE2034" s="156">
        <v>1282</v>
      </c>
      <c r="BF2034" s="181">
        <f t="shared" ref="BF2034:BF2097" si="369">BF2033+$BI$750</f>
        <v>8.1984000000001416</v>
      </c>
      <c r="BG2034" s="182">
        <f t="shared" ref="BG2034:BG2097" si="370">_xlfn.CHISQ.DIST.RT(BF2034,7)</f>
        <v>0.31542487208451081</v>
      </c>
      <c r="BH2034" s="183">
        <f t="shared" ref="BH2034:BH2097" si="371">BG2034-BG2035</f>
        <v>5.4298824942394797E-4</v>
      </c>
      <c r="BI2034" s="184" t="str">
        <f t="shared" ref="BI2034:BI2097" si="372">IF(BG2034&lt;(1-$BC$757),BH2034,"")</f>
        <v/>
      </c>
      <c r="BJ2034" s="184" t="str">
        <f t="shared" si="368"/>
        <v/>
      </c>
    </row>
    <row r="2035" spans="3:62" ht="20.100000000000001" customHeight="1" x14ac:dyDescent="0.25">
      <c r="C2035" s="12"/>
      <c r="E2035" s="141"/>
      <c r="F2035" s="141"/>
      <c r="P2035" s="156"/>
      <c r="R2035" s="174"/>
      <c r="S2035" s="174"/>
      <c r="W2035" s="175"/>
      <c r="X2035" s="173"/>
      <c r="AC2035" s="156">
        <v>1306</v>
      </c>
      <c r="AD2035" s="150">
        <f t="shared" si="359"/>
        <v>1.2240000000000002</v>
      </c>
      <c r="AE2035" s="174">
        <f t="shared" si="360"/>
        <v>0.18861893178415948</v>
      </c>
      <c r="AF2035" s="174">
        <f t="shared" si="361"/>
        <v>0.88952388623447554</v>
      </c>
      <c r="AG2035" s="150">
        <f t="shared" si="366"/>
        <v>0.18861893178415948</v>
      </c>
      <c r="AH2035" s="150" t="str">
        <f t="shared" si="367"/>
        <v/>
      </c>
      <c r="AI2035" s="150" t="str">
        <f t="shared" si="362"/>
        <v/>
      </c>
      <c r="AJ2035" s="173">
        <f t="shared" si="363"/>
        <v>0</v>
      </c>
      <c r="AK2035" s="173" t="str">
        <f t="shared" si="364"/>
        <v/>
      </c>
      <c r="AL2035" s="173" t="str">
        <f t="shared" si="365"/>
        <v/>
      </c>
      <c r="AM2035" s="173"/>
      <c r="AN2035" s="173"/>
      <c r="AO2035" s="173"/>
      <c r="AP2035" s="173"/>
      <c r="AQ2035" s="173"/>
      <c r="AR2035" s="173"/>
      <c r="AS2035" s="173"/>
      <c r="AT2035" s="153"/>
      <c r="AU2035" s="154"/>
      <c r="AV2035" s="153"/>
      <c r="AW2035" s="177"/>
      <c r="AX2035" s="178"/>
      <c r="AY2035" s="179"/>
      <c r="AZ2035" s="179"/>
      <c r="BA2035" s="180"/>
      <c r="BB2035" s="180"/>
      <c r="BC2035" s="155"/>
      <c r="BE2035" s="156">
        <v>1283</v>
      </c>
      <c r="BF2035" s="181">
        <f t="shared" si="369"/>
        <v>8.2048000000001409</v>
      </c>
      <c r="BG2035" s="182">
        <f t="shared" si="370"/>
        <v>0.31488188383508686</v>
      </c>
      <c r="BH2035" s="183">
        <f t="shared" si="371"/>
        <v>5.4230998064047631E-4</v>
      </c>
      <c r="BI2035" s="184" t="str">
        <f t="shared" si="372"/>
        <v/>
      </c>
      <c r="BJ2035" s="184" t="str">
        <f t="shared" si="368"/>
        <v/>
      </c>
    </row>
    <row r="2036" spans="3:62" ht="20.100000000000001" customHeight="1" x14ac:dyDescent="0.25">
      <c r="C2036" s="12"/>
      <c r="E2036" s="141"/>
      <c r="F2036" s="141"/>
      <c r="P2036" s="156"/>
      <c r="R2036" s="174"/>
      <c r="S2036" s="174"/>
      <c r="W2036" s="175"/>
      <c r="X2036" s="173"/>
      <c r="AC2036" s="156">
        <v>1307</v>
      </c>
      <c r="AD2036" s="150">
        <f t="shared" si="359"/>
        <v>1.2279999999999998</v>
      </c>
      <c r="AE2036" s="174">
        <f t="shared" si="360"/>
        <v>0.18769620890841079</v>
      </c>
      <c r="AF2036" s="174">
        <f t="shared" si="361"/>
        <v>0.89027651601102231</v>
      </c>
      <c r="AG2036" s="150">
        <f t="shared" si="366"/>
        <v>0.18769620890841079</v>
      </c>
      <c r="AH2036" s="150" t="str">
        <f t="shared" si="367"/>
        <v/>
      </c>
      <c r="AI2036" s="150" t="str">
        <f t="shared" si="362"/>
        <v/>
      </c>
      <c r="AJ2036" s="173">
        <f t="shared" si="363"/>
        <v>0</v>
      </c>
      <c r="AK2036" s="173" t="str">
        <f t="shared" si="364"/>
        <v/>
      </c>
      <c r="AL2036" s="173" t="str">
        <f t="shared" si="365"/>
        <v/>
      </c>
      <c r="AM2036" s="173"/>
      <c r="AN2036" s="173"/>
      <c r="AO2036" s="173"/>
      <c r="AP2036" s="173"/>
      <c r="AQ2036" s="173"/>
      <c r="AR2036" s="173"/>
      <c r="AS2036" s="173"/>
      <c r="AT2036" s="153"/>
      <c r="AU2036" s="154"/>
      <c r="AV2036" s="153"/>
      <c r="AW2036" s="177"/>
      <c r="AX2036" s="178"/>
      <c r="AY2036" s="179"/>
      <c r="AZ2036" s="179"/>
      <c r="BA2036" s="180"/>
      <c r="BB2036" s="180"/>
      <c r="BC2036" s="155"/>
      <c r="BE2036" s="156">
        <v>1284</v>
      </c>
      <c r="BF2036" s="181">
        <f t="shared" si="369"/>
        <v>8.2112000000001402</v>
      </c>
      <c r="BG2036" s="182">
        <f t="shared" si="370"/>
        <v>0.31433957385444639</v>
      </c>
      <c r="BH2036" s="183">
        <f t="shared" si="371"/>
        <v>5.4163173586313507E-4</v>
      </c>
      <c r="BI2036" s="184" t="str">
        <f t="shared" si="372"/>
        <v/>
      </c>
      <c r="BJ2036" s="184" t="str">
        <f t="shared" si="368"/>
        <v/>
      </c>
    </row>
    <row r="2037" spans="3:62" ht="20.100000000000001" customHeight="1" x14ac:dyDescent="0.25">
      <c r="C2037" s="12"/>
      <c r="E2037" s="141"/>
      <c r="F2037" s="141"/>
      <c r="P2037" s="156"/>
      <c r="R2037" s="174"/>
      <c r="S2037" s="174"/>
      <c r="W2037" s="175"/>
      <c r="X2037" s="173"/>
      <c r="AC2037" s="156">
        <v>1308</v>
      </c>
      <c r="AD2037" s="150">
        <f t="shared" si="359"/>
        <v>1.2320000000000002</v>
      </c>
      <c r="AE2037" s="174">
        <f t="shared" si="360"/>
        <v>0.18677501156428639</v>
      </c>
      <c r="AF2037" s="174">
        <f t="shared" si="361"/>
        <v>0.89102545793979304</v>
      </c>
      <c r="AG2037" s="150">
        <f t="shared" si="366"/>
        <v>0.18677501156428639</v>
      </c>
      <c r="AH2037" s="150" t="str">
        <f t="shared" si="367"/>
        <v/>
      </c>
      <c r="AI2037" s="150" t="str">
        <f t="shared" si="362"/>
        <v/>
      </c>
      <c r="AJ2037" s="173">
        <f t="shared" si="363"/>
        <v>0</v>
      </c>
      <c r="AK2037" s="173" t="str">
        <f t="shared" si="364"/>
        <v/>
      </c>
      <c r="AL2037" s="173" t="str">
        <f t="shared" si="365"/>
        <v/>
      </c>
      <c r="AM2037" s="173"/>
      <c r="AN2037" s="173"/>
      <c r="AO2037" s="173"/>
      <c r="AP2037" s="173"/>
      <c r="AQ2037" s="173"/>
      <c r="AR2037" s="173"/>
      <c r="AS2037" s="173"/>
      <c r="AT2037" s="153"/>
      <c r="AU2037" s="154"/>
      <c r="AV2037" s="153"/>
      <c r="AW2037" s="177"/>
      <c r="AX2037" s="178"/>
      <c r="AY2037" s="179"/>
      <c r="AZ2037" s="179"/>
      <c r="BA2037" s="180"/>
      <c r="BB2037" s="180"/>
      <c r="BC2037" s="155"/>
      <c r="BE2037" s="156">
        <v>1285</v>
      </c>
      <c r="BF2037" s="181">
        <f t="shared" si="369"/>
        <v>8.2176000000001395</v>
      </c>
      <c r="BG2037" s="182">
        <f t="shared" si="370"/>
        <v>0.31379794211858325</v>
      </c>
      <c r="BH2037" s="183">
        <f t="shared" si="371"/>
        <v>5.4095351840394157E-4</v>
      </c>
      <c r="BI2037" s="184" t="str">
        <f t="shared" si="372"/>
        <v/>
      </c>
      <c r="BJ2037" s="184" t="str">
        <f t="shared" si="368"/>
        <v/>
      </c>
    </row>
    <row r="2038" spans="3:62" ht="20.100000000000001" customHeight="1" x14ac:dyDescent="0.25">
      <c r="C2038" s="12"/>
      <c r="E2038" s="141"/>
      <c r="F2038" s="141"/>
      <c r="P2038" s="156"/>
      <c r="R2038" s="174"/>
      <c r="S2038" s="174"/>
      <c r="W2038" s="175"/>
      <c r="X2038" s="173"/>
      <c r="AC2038" s="156">
        <v>1309</v>
      </c>
      <c r="AD2038" s="150">
        <f t="shared" si="359"/>
        <v>1.2359999999999998</v>
      </c>
      <c r="AE2038" s="174">
        <f t="shared" si="360"/>
        <v>0.18585536167034583</v>
      </c>
      <c r="AF2038" s="174">
        <f t="shared" si="361"/>
        <v>0.89177071816681164</v>
      </c>
      <c r="AG2038" s="150">
        <f t="shared" si="366"/>
        <v>0.18585536167034583</v>
      </c>
      <c r="AH2038" s="150" t="str">
        <f t="shared" si="367"/>
        <v/>
      </c>
      <c r="AI2038" s="150" t="str">
        <f t="shared" si="362"/>
        <v/>
      </c>
      <c r="AJ2038" s="173">
        <f t="shared" si="363"/>
        <v>0</v>
      </c>
      <c r="AK2038" s="173" t="str">
        <f t="shared" si="364"/>
        <v/>
      </c>
      <c r="AL2038" s="173" t="str">
        <f t="shared" si="365"/>
        <v/>
      </c>
      <c r="AM2038" s="173"/>
      <c r="AN2038" s="173"/>
      <c r="AO2038" s="173"/>
      <c r="AP2038" s="173"/>
      <c r="AQ2038" s="173"/>
      <c r="AR2038" s="173"/>
      <c r="AS2038" s="173"/>
      <c r="AT2038" s="153"/>
      <c r="AU2038" s="154"/>
      <c r="AV2038" s="153"/>
      <c r="AW2038" s="177"/>
      <c r="AX2038" s="178"/>
      <c r="AY2038" s="179"/>
      <c r="AZ2038" s="179"/>
      <c r="BA2038" s="180"/>
      <c r="BB2038" s="180"/>
      <c r="BC2038" s="155"/>
      <c r="BE2038" s="156">
        <v>1286</v>
      </c>
      <c r="BF2038" s="181">
        <f t="shared" si="369"/>
        <v>8.2240000000001388</v>
      </c>
      <c r="BG2038" s="182">
        <f t="shared" si="370"/>
        <v>0.31325698860017931</v>
      </c>
      <c r="BH2038" s="183">
        <f t="shared" si="371"/>
        <v>5.4027533156147944E-4</v>
      </c>
      <c r="BI2038" s="184" t="str">
        <f t="shared" si="372"/>
        <v/>
      </c>
      <c r="BJ2038" s="184" t="str">
        <f t="shared" si="368"/>
        <v/>
      </c>
    </row>
    <row r="2039" spans="3:62" ht="20.100000000000001" customHeight="1" x14ac:dyDescent="0.25">
      <c r="C2039" s="12"/>
      <c r="E2039" s="141"/>
      <c r="F2039" s="141"/>
      <c r="P2039" s="156"/>
      <c r="R2039" s="174"/>
      <c r="S2039" s="174"/>
      <c r="W2039" s="175"/>
      <c r="X2039" s="173"/>
      <c r="AC2039" s="156">
        <v>1310</v>
      </c>
      <c r="AD2039" s="150">
        <f t="shared" si="359"/>
        <v>1.2400000000000002</v>
      </c>
      <c r="AE2039" s="174">
        <f t="shared" si="360"/>
        <v>0.18493728096330525</v>
      </c>
      <c r="AF2039" s="174">
        <f t="shared" si="361"/>
        <v>0.89251230292541317</v>
      </c>
      <c r="AG2039" s="150">
        <f t="shared" si="366"/>
        <v>0.18493728096330525</v>
      </c>
      <c r="AH2039" s="150" t="str">
        <f t="shared" si="367"/>
        <v/>
      </c>
      <c r="AI2039" s="150" t="str">
        <f t="shared" si="362"/>
        <v/>
      </c>
      <c r="AJ2039" s="173">
        <f t="shared" si="363"/>
        <v>0</v>
      </c>
      <c r="AK2039" s="173" t="str">
        <f t="shared" si="364"/>
        <v/>
      </c>
      <c r="AL2039" s="173" t="str">
        <f t="shared" si="365"/>
        <v/>
      </c>
      <c r="AM2039" s="173"/>
      <c r="AN2039" s="173"/>
      <c r="AO2039" s="173"/>
      <c r="AP2039" s="173"/>
      <c r="AQ2039" s="173"/>
      <c r="AR2039" s="173"/>
      <c r="AS2039" s="173"/>
      <c r="AT2039" s="153"/>
      <c r="AU2039" s="154"/>
      <c r="AV2039" s="153"/>
      <c r="AW2039" s="177"/>
      <c r="AX2039" s="178"/>
      <c r="AY2039" s="179"/>
      <c r="AZ2039" s="179"/>
      <c r="BA2039" s="180"/>
      <c r="BB2039" s="180"/>
      <c r="BC2039" s="155"/>
      <c r="BE2039" s="156">
        <v>1287</v>
      </c>
      <c r="BF2039" s="181">
        <f t="shared" si="369"/>
        <v>8.230400000000138</v>
      </c>
      <c r="BG2039" s="182">
        <f t="shared" si="370"/>
        <v>0.31271671326861783</v>
      </c>
      <c r="BH2039" s="183">
        <f t="shared" si="371"/>
        <v>5.3959717862289702E-4</v>
      </c>
      <c r="BI2039" s="184" t="str">
        <f t="shared" si="372"/>
        <v/>
      </c>
      <c r="BJ2039" s="184" t="str">
        <f t="shared" si="368"/>
        <v/>
      </c>
    </row>
    <row r="2040" spans="3:62" ht="20.100000000000001" customHeight="1" x14ac:dyDescent="0.25">
      <c r="C2040" s="12"/>
      <c r="E2040" s="141"/>
      <c r="F2040" s="141"/>
      <c r="P2040" s="156"/>
      <c r="R2040" s="174"/>
      <c r="S2040" s="174"/>
      <c r="W2040" s="175"/>
      <c r="X2040" s="173"/>
      <c r="AC2040" s="156">
        <v>1311</v>
      </c>
      <c r="AD2040" s="150">
        <f t="shared" si="359"/>
        <v>1.2439999999999998</v>
      </c>
      <c r="AE2040" s="174">
        <f t="shared" si="360"/>
        <v>0.1840207909975464</v>
      </c>
      <c r="AF2040" s="174">
        <f t="shared" si="361"/>
        <v>0.89325021853551456</v>
      </c>
      <c r="AG2040" s="150">
        <f t="shared" si="366"/>
        <v>0.1840207909975464</v>
      </c>
      <c r="AH2040" s="150" t="str">
        <f t="shared" si="367"/>
        <v/>
      </c>
      <c r="AI2040" s="150" t="str">
        <f t="shared" si="362"/>
        <v/>
      </c>
      <c r="AJ2040" s="173">
        <f t="shared" si="363"/>
        <v>0</v>
      </c>
      <c r="AK2040" s="173" t="str">
        <f t="shared" si="364"/>
        <v/>
      </c>
      <c r="AL2040" s="173" t="str">
        <f t="shared" si="365"/>
        <v/>
      </c>
      <c r="AM2040" s="173"/>
      <c r="AN2040" s="173"/>
      <c r="AO2040" s="173"/>
      <c r="AP2040" s="173"/>
      <c r="AQ2040" s="173"/>
      <c r="AR2040" s="173"/>
      <c r="AS2040" s="173"/>
      <c r="AT2040" s="153"/>
      <c r="AU2040" s="154"/>
      <c r="AV2040" s="153"/>
      <c r="AW2040" s="177"/>
      <c r="AX2040" s="178"/>
      <c r="AY2040" s="179"/>
      <c r="AZ2040" s="179"/>
      <c r="BA2040" s="180"/>
      <c r="BB2040" s="180"/>
      <c r="BC2040" s="155"/>
      <c r="BE2040" s="156">
        <v>1288</v>
      </c>
      <c r="BF2040" s="181">
        <f t="shared" si="369"/>
        <v>8.2368000000001373</v>
      </c>
      <c r="BG2040" s="182">
        <f t="shared" si="370"/>
        <v>0.31217711608999493</v>
      </c>
      <c r="BH2040" s="183">
        <f t="shared" si="371"/>
        <v>5.3891906286401836E-4</v>
      </c>
      <c r="BI2040" s="184" t="str">
        <f t="shared" si="372"/>
        <v/>
      </c>
      <c r="BJ2040" s="184" t="str">
        <f t="shared" si="368"/>
        <v/>
      </c>
    </row>
    <row r="2041" spans="3:62" ht="20.100000000000001" customHeight="1" x14ac:dyDescent="0.25">
      <c r="C2041" s="12"/>
      <c r="E2041" s="141"/>
      <c r="F2041" s="141"/>
      <c r="P2041" s="156"/>
      <c r="R2041" s="174"/>
      <c r="S2041" s="174"/>
      <c r="W2041" s="175"/>
      <c r="X2041" s="173"/>
      <c r="AC2041" s="156">
        <v>1312</v>
      </c>
      <c r="AD2041" s="150">
        <f t="shared" si="359"/>
        <v>1.2480000000000002</v>
      </c>
      <c r="AE2041" s="174">
        <f t="shared" si="360"/>
        <v>0.18310591314463986</v>
      </c>
      <c r="AF2041" s="174">
        <f t="shared" si="361"/>
        <v>0.89398447140288551</v>
      </c>
      <c r="AG2041" s="150">
        <f t="shared" si="366"/>
        <v>0.18310591314463986</v>
      </c>
      <c r="AH2041" s="150" t="str">
        <f t="shared" si="367"/>
        <v/>
      </c>
      <c r="AI2041" s="150" t="str">
        <f t="shared" si="362"/>
        <v/>
      </c>
      <c r="AJ2041" s="173">
        <f t="shared" si="363"/>
        <v>0</v>
      </c>
      <c r="AK2041" s="173" t="str">
        <f t="shared" si="364"/>
        <v/>
      </c>
      <c r="AL2041" s="173" t="str">
        <f t="shared" si="365"/>
        <v/>
      </c>
      <c r="AM2041" s="173"/>
      <c r="AN2041" s="173"/>
      <c r="AO2041" s="173"/>
      <c r="AP2041" s="173"/>
      <c r="AQ2041" s="173"/>
      <c r="AR2041" s="173"/>
      <c r="AS2041" s="173"/>
      <c r="AT2041" s="153"/>
      <c r="AU2041" s="154"/>
      <c r="AV2041" s="153"/>
      <c r="AW2041" s="177"/>
      <c r="AX2041" s="178"/>
      <c r="AY2041" s="179"/>
      <c r="AZ2041" s="179"/>
      <c r="BA2041" s="180"/>
      <c r="BB2041" s="180"/>
      <c r="BC2041" s="155"/>
      <c r="BE2041" s="156">
        <v>1289</v>
      </c>
      <c r="BF2041" s="181">
        <f t="shared" si="369"/>
        <v>8.2432000000001366</v>
      </c>
      <c r="BG2041" s="182">
        <f t="shared" si="370"/>
        <v>0.31163819702713091</v>
      </c>
      <c r="BH2041" s="183">
        <f t="shared" si="371"/>
        <v>5.3824098754667871E-4</v>
      </c>
      <c r="BI2041" s="184" t="str">
        <f t="shared" si="372"/>
        <v/>
      </c>
      <c r="BJ2041" s="184" t="str">
        <f t="shared" si="368"/>
        <v/>
      </c>
    </row>
    <row r="2042" spans="3:62" ht="20.100000000000001" customHeight="1" x14ac:dyDescent="0.25">
      <c r="C2042" s="12"/>
      <c r="E2042" s="141"/>
      <c r="F2042" s="141"/>
      <c r="P2042" s="156"/>
      <c r="R2042" s="174"/>
      <c r="S2042" s="174"/>
      <c r="W2042" s="175"/>
      <c r="X2042" s="173"/>
      <c r="AC2042" s="156">
        <v>1313</v>
      </c>
      <c r="AD2042" s="150">
        <f t="shared" si="359"/>
        <v>1.2519999999999998</v>
      </c>
      <c r="AE2042" s="174">
        <f t="shared" si="360"/>
        <v>0.18219266859288816</v>
      </c>
      <c r="AF2042" s="174">
        <f t="shared" si="361"/>
        <v>0.89471506801841472</v>
      </c>
      <c r="AG2042" s="150">
        <f t="shared" si="366"/>
        <v>0.18219266859288816</v>
      </c>
      <c r="AH2042" s="150" t="str">
        <f t="shared" si="367"/>
        <v/>
      </c>
      <c r="AI2042" s="150" t="str">
        <f t="shared" si="362"/>
        <v/>
      </c>
      <c r="AJ2042" s="173">
        <f t="shared" si="363"/>
        <v>0</v>
      </c>
      <c r="AK2042" s="173" t="str">
        <f t="shared" si="364"/>
        <v/>
      </c>
      <c r="AL2042" s="173" t="str">
        <f t="shared" si="365"/>
        <v/>
      </c>
      <c r="AM2042" s="173"/>
      <c r="AN2042" s="173"/>
      <c r="AO2042" s="173"/>
      <c r="AP2042" s="173"/>
      <c r="AQ2042" s="173"/>
      <c r="AR2042" s="173"/>
      <c r="AS2042" s="173"/>
      <c r="AT2042" s="153"/>
      <c r="AU2042" s="154"/>
      <c r="AV2042" s="153"/>
      <c r="AW2042" s="177"/>
      <c r="AX2042" s="178"/>
      <c r="AY2042" s="179"/>
      <c r="AZ2042" s="179"/>
      <c r="BA2042" s="180"/>
      <c r="BB2042" s="180"/>
      <c r="BC2042" s="155"/>
      <c r="BE2042" s="156">
        <v>1290</v>
      </c>
      <c r="BF2042" s="181">
        <f t="shared" si="369"/>
        <v>8.2496000000001359</v>
      </c>
      <c r="BG2042" s="182">
        <f t="shared" si="370"/>
        <v>0.31109995603958424</v>
      </c>
      <c r="BH2042" s="183">
        <f t="shared" si="371"/>
        <v>5.3756295592255476E-4</v>
      </c>
      <c r="BI2042" s="184" t="str">
        <f t="shared" si="372"/>
        <v/>
      </c>
      <c r="BJ2042" s="184" t="str">
        <f t="shared" si="368"/>
        <v/>
      </c>
    </row>
    <row r="2043" spans="3:62" ht="20.100000000000001" customHeight="1" x14ac:dyDescent="0.25">
      <c r="C2043" s="12"/>
      <c r="E2043" s="141"/>
      <c r="F2043" s="141"/>
      <c r="P2043" s="156"/>
      <c r="R2043" s="174"/>
      <c r="S2043" s="174"/>
      <c r="W2043" s="175"/>
      <c r="X2043" s="173"/>
      <c r="AC2043" s="156">
        <v>1314</v>
      </c>
      <c r="AD2043" s="150">
        <f t="shared" si="359"/>
        <v>1.2560000000000002</v>
      </c>
      <c r="AE2043" s="174">
        <f t="shared" si="360"/>
        <v>0.18128107834688265</v>
      </c>
      <c r="AF2043" s="174">
        <f t="shared" si="361"/>
        <v>0.89544201495737774</v>
      </c>
      <c r="AG2043" s="150">
        <f t="shared" si="366"/>
        <v>0.18128107834688265</v>
      </c>
      <c r="AH2043" s="150" t="str">
        <f t="shared" si="367"/>
        <v/>
      </c>
      <c r="AI2043" s="150" t="str">
        <f t="shared" si="362"/>
        <v/>
      </c>
      <c r="AJ2043" s="173">
        <f t="shared" si="363"/>
        <v>0</v>
      </c>
      <c r="AK2043" s="173" t="str">
        <f t="shared" si="364"/>
        <v/>
      </c>
      <c r="AL2043" s="173" t="str">
        <f t="shared" si="365"/>
        <v/>
      </c>
      <c r="AM2043" s="173"/>
      <c r="AN2043" s="173"/>
      <c r="AO2043" s="173"/>
      <c r="AP2043" s="173"/>
      <c r="AQ2043" s="173"/>
      <c r="AR2043" s="173"/>
      <c r="AS2043" s="173"/>
      <c r="AT2043" s="153"/>
      <c r="AU2043" s="154"/>
      <c r="AV2043" s="153"/>
      <c r="AW2043" s="177"/>
      <c r="AX2043" s="178"/>
      <c r="AY2043" s="179"/>
      <c r="AZ2043" s="179"/>
      <c r="BA2043" s="180"/>
      <c r="BB2043" s="180"/>
      <c r="BC2043" s="155"/>
      <c r="BE2043" s="156">
        <v>1291</v>
      </c>
      <c r="BF2043" s="181">
        <f t="shared" si="369"/>
        <v>8.2560000000001352</v>
      </c>
      <c r="BG2043" s="182">
        <f t="shared" si="370"/>
        <v>0.31056239308366168</v>
      </c>
      <c r="BH2043" s="183">
        <f t="shared" si="371"/>
        <v>5.3688497123072221E-4</v>
      </c>
      <c r="BI2043" s="184" t="str">
        <f t="shared" si="372"/>
        <v/>
      </c>
      <c r="BJ2043" s="184" t="str">
        <f t="shared" si="368"/>
        <v/>
      </c>
    </row>
    <row r="2044" spans="3:62" ht="20.100000000000001" customHeight="1" x14ac:dyDescent="0.25">
      <c r="C2044" s="12"/>
      <c r="E2044" s="141"/>
      <c r="F2044" s="141"/>
      <c r="P2044" s="156"/>
      <c r="R2044" s="174"/>
      <c r="S2044" s="174"/>
      <c r="W2044" s="175"/>
      <c r="X2044" s="173"/>
      <c r="AC2044" s="156">
        <v>1315</v>
      </c>
      <c r="AD2044" s="150">
        <f t="shared" si="359"/>
        <v>1.2599999999999998</v>
      </c>
      <c r="AE2044" s="174">
        <f t="shared" si="360"/>
        <v>0.18037116322708038</v>
      </c>
      <c r="AF2044" s="174">
        <f t="shared" si="361"/>
        <v>0.89616531887869966</v>
      </c>
      <c r="AG2044" s="150">
        <f t="shared" si="366"/>
        <v>0.18037116322708038</v>
      </c>
      <c r="AH2044" s="150" t="str">
        <f t="shared" si="367"/>
        <v/>
      </c>
      <c r="AI2044" s="150" t="str">
        <f t="shared" si="362"/>
        <v/>
      </c>
      <c r="AJ2044" s="173">
        <f t="shared" si="363"/>
        <v>0</v>
      </c>
      <c r="AK2044" s="173" t="str">
        <f t="shared" si="364"/>
        <v/>
      </c>
      <c r="AL2044" s="173" t="str">
        <f t="shared" si="365"/>
        <v/>
      </c>
      <c r="AM2044" s="173"/>
      <c r="AN2044" s="173"/>
      <c r="AO2044" s="173"/>
      <c r="AP2044" s="173"/>
      <c r="AQ2044" s="173"/>
      <c r="AR2044" s="173"/>
      <c r="AS2044" s="173"/>
      <c r="AT2044" s="153"/>
      <c r="AU2044" s="154"/>
      <c r="AV2044" s="153"/>
      <c r="AW2044" s="177"/>
      <c r="AX2044" s="178"/>
      <c r="AY2044" s="179"/>
      <c r="AZ2044" s="179"/>
      <c r="BA2044" s="180"/>
      <c r="BB2044" s="180"/>
      <c r="BC2044" s="155"/>
      <c r="BE2044" s="156">
        <v>1292</v>
      </c>
      <c r="BF2044" s="181">
        <f t="shared" si="369"/>
        <v>8.2624000000001345</v>
      </c>
      <c r="BG2044" s="182">
        <f t="shared" si="370"/>
        <v>0.31002550811243096</v>
      </c>
      <c r="BH2044" s="183">
        <f t="shared" si="371"/>
        <v>5.3620703669804426E-4</v>
      </c>
      <c r="BI2044" s="184" t="str">
        <f t="shared" si="372"/>
        <v/>
      </c>
      <c r="BJ2044" s="184" t="str">
        <f t="shared" si="368"/>
        <v/>
      </c>
    </row>
    <row r="2045" spans="3:62" ht="20.100000000000001" customHeight="1" x14ac:dyDescent="0.25">
      <c r="C2045" s="12"/>
      <c r="E2045" s="141"/>
      <c r="F2045" s="141"/>
      <c r="P2045" s="156"/>
      <c r="R2045" s="174"/>
      <c r="S2045" s="174"/>
      <c r="W2045" s="175"/>
      <c r="X2045" s="173"/>
      <c r="AC2045" s="156">
        <v>1316</v>
      </c>
      <c r="AD2045" s="150">
        <f t="shared" si="359"/>
        <v>1.2640000000000002</v>
      </c>
      <c r="AE2045" s="174">
        <f t="shared" si="360"/>
        <v>0.17946294386939476</v>
      </c>
      <c r="AF2045" s="174">
        <f t="shared" si="361"/>
        <v>0.89688498652421877</v>
      </c>
      <c r="AG2045" s="150">
        <f t="shared" si="366"/>
        <v>0.17946294386939476</v>
      </c>
      <c r="AH2045" s="150" t="str">
        <f t="shared" si="367"/>
        <v/>
      </c>
      <c r="AI2045" s="150" t="str">
        <f t="shared" si="362"/>
        <v/>
      </c>
      <c r="AJ2045" s="173">
        <f t="shared" si="363"/>
        <v>0</v>
      </c>
      <c r="AK2045" s="173" t="str">
        <f t="shared" si="364"/>
        <v/>
      </c>
      <c r="AL2045" s="173" t="str">
        <f t="shared" si="365"/>
        <v/>
      </c>
      <c r="AM2045" s="173"/>
      <c r="AN2045" s="173"/>
      <c r="AO2045" s="173"/>
      <c r="AP2045" s="173"/>
      <c r="AQ2045" s="173"/>
      <c r="AR2045" s="173"/>
      <c r="AS2045" s="173"/>
      <c r="AT2045" s="153"/>
      <c r="AU2045" s="154"/>
      <c r="AV2045" s="153"/>
      <c r="AW2045" s="177"/>
      <c r="AX2045" s="178"/>
      <c r="AY2045" s="179"/>
      <c r="AZ2045" s="179"/>
      <c r="BA2045" s="180"/>
      <c r="BB2045" s="180"/>
      <c r="BC2045" s="155"/>
      <c r="BE2045" s="156">
        <v>1293</v>
      </c>
      <c r="BF2045" s="181">
        <f t="shared" si="369"/>
        <v>8.2688000000001338</v>
      </c>
      <c r="BG2045" s="182">
        <f t="shared" si="370"/>
        <v>0.30948930107573291</v>
      </c>
      <c r="BH2045" s="183">
        <f t="shared" si="371"/>
        <v>5.3552915553961578E-4</v>
      </c>
      <c r="BI2045" s="184" t="str">
        <f t="shared" si="372"/>
        <v/>
      </c>
      <c r="BJ2045" s="184" t="str">
        <f t="shared" si="368"/>
        <v/>
      </c>
    </row>
    <row r="2046" spans="3:62" ht="20.100000000000001" customHeight="1" x14ac:dyDescent="0.25">
      <c r="C2046" s="12"/>
      <c r="E2046" s="141"/>
      <c r="F2046" s="141"/>
      <c r="P2046" s="156"/>
      <c r="R2046" s="174"/>
      <c r="S2046" s="174"/>
      <c r="W2046" s="175"/>
      <c r="X2046" s="173"/>
      <c r="AC2046" s="156">
        <v>1317</v>
      </c>
      <c r="AD2046" s="150">
        <f t="shared" si="359"/>
        <v>1.2679999999999998</v>
      </c>
      <c r="AE2046" s="174">
        <f t="shared" si="360"/>
        <v>0.178556440724806</v>
      </c>
      <c r="AF2046" s="174">
        <f t="shared" si="361"/>
        <v>0.89760102471794712</v>
      </c>
      <c r="AG2046" s="150">
        <f t="shared" si="366"/>
        <v>0.178556440724806</v>
      </c>
      <c r="AH2046" s="150" t="str">
        <f t="shared" si="367"/>
        <v/>
      </c>
      <c r="AI2046" s="150" t="str">
        <f t="shared" si="362"/>
        <v/>
      </c>
      <c r="AJ2046" s="173">
        <f t="shared" si="363"/>
        <v>0</v>
      </c>
      <c r="AK2046" s="173" t="str">
        <f t="shared" si="364"/>
        <v/>
      </c>
      <c r="AL2046" s="173" t="str">
        <f t="shared" si="365"/>
        <v/>
      </c>
      <c r="AM2046" s="173"/>
      <c r="AN2046" s="173"/>
      <c r="AO2046" s="173"/>
      <c r="AP2046" s="173"/>
      <c r="AQ2046" s="173"/>
      <c r="AR2046" s="173"/>
      <c r="AS2046" s="173"/>
      <c r="AT2046" s="153"/>
      <c r="AU2046" s="154"/>
      <c r="AV2046" s="153"/>
      <c r="AW2046" s="177"/>
      <c r="AX2046" s="178"/>
      <c r="AY2046" s="179"/>
      <c r="AZ2046" s="179"/>
      <c r="BA2046" s="180"/>
      <c r="BB2046" s="180"/>
      <c r="BC2046" s="155"/>
      <c r="BE2046" s="156">
        <v>1294</v>
      </c>
      <c r="BF2046" s="181">
        <f t="shared" si="369"/>
        <v>8.2752000000001331</v>
      </c>
      <c r="BG2046" s="182">
        <f t="shared" si="370"/>
        <v>0.3089537719201933</v>
      </c>
      <c r="BH2046" s="183">
        <f t="shared" si="371"/>
        <v>5.3485133095909632E-4</v>
      </c>
      <c r="BI2046" s="184" t="str">
        <f t="shared" si="372"/>
        <v/>
      </c>
      <c r="BJ2046" s="184" t="str">
        <f t="shared" si="368"/>
        <v/>
      </c>
    </row>
    <row r="2047" spans="3:62" ht="20.100000000000001" customHeight="1" x14ac:dyDescent="0.25">
      <c r="C2047" s="12"/>
      <c r="E2047" s="141"/>
      <c r="F2047" s="141"/>
      <c r="P2047" s="156"/>
      <c r="R2047" s="174"/>
      <c r="S2047" s="174"/>
      <c r="W2047" s="175"/>
      <c r="X2047" s="173"/>
      <c r="AC2047" s="156">
        <v>1318</v>
      </c>
      <c r="AD2047" s="150">
        <f t="shared" si="359"/>
        <v>1.2720000000000002</v>
      </c>
      <c r="AE2047" s="174">
        <f t="shared" si="360"/>
        <v>0.1776516740589851</v>
      </c>
      <c r="AF2047" s="174">
        <f t="shared" si="361"/>
        <v>0.89831344036533045</v>
      </c>
      <c r="AG2047" s="150">
        <f t="shared" si="366"/>
        <v>0.1776516740589851</v>
      </c>
      <c r="AH2047" s="150" t="str">
        <f t="shared" si="367"/>
        <v/>
      </c>
      <c r="AI2047" s="150" t="str">
        <f t="shared" si="362"/>
        <v/>
      </c>
      <c r="AJ2047" s="173">
        <f t="shared" si="363"/>
        <v>0</v>
      </c>
      <c r="AK2047" s="173" t="str">
        <f t="shared" si="364"/>
        <v/>
      </c>
      <c r="AL2047" s="173" t="str">
        <f t="shared" si="365"/>
        <v/>
      </c>
      <c r="AM2047" s="173"/>
      <c r="AN2047" s="173"/>
      <c r="AO2047" s="173"/>
      <c r="AP2047" s="173"/>
      <c r="AQ2047" s="173"/>
      <c r="AR2047" s="173"/>
      <c r="AS2047" s="173"/>
      <c r="AT2047" s="153"/>
      <c r="AU2047" s="154"/>
      <c r="AV2047" s="153"/>
      <c r="AW2047" s="177"/>
      <c r="AX2047" s="178"/>
      <c r="AY2047" s="179"/>
      <c r="AZ2047" s="179"/>
      <c r="BA2047" s="180"/>
      <c r="BB2047" s="180"/>
      <c r="BC2047" s="155"/>
      <c r="BE2047" s="156">
        <v>1295</v>
      </c>
      <c r="BF2047" s="181">
        <f t="shared" si="369"/>
        <v>8.2816000000001324</v>
      </c>
      <c r="BG2047" s="182">
        <f t="shared" si="370"/>
        <v>0.3084189205892342</v>
      </c>
      <c r="BH2047" s="183">
        <f t="shared" si="371"/>
        <v>5.3417356614804401E-4</v>
      </c>
      <c r="BI2047" s="184" t="str">
        <f t="shared" si="372"/>
        <v/>
      </c>
      <c r="BJ2047" s="184" t="str">
        <f t="shared" si="368"/>
        <v/>
      </c>
    </row>
    <row r="2048" spans="3:62" ht="20.100000000000001" customHeight="1" x14ac:dyDescent="0.25">
      <c r="C2048" s="12"/>
      <c r="E2048" s="141"/>
      <c r="F2048" s="141"/>
      <c r="P2048" s="156"/>
      <c r="R2048" s="174"/>
      <c r="S2048" s="174"/>
      <c r="W2048" s="175"/>
      <c r="X2048" s="173"/>
      <c r="AC2048" s="156">
        <v>1319</v>
      </c>
      <c r="AD2048" s="150">
        <f t="shared" si="359"/>
        <v>1.2759999999999998</v>
      </c>
      <c r="AE2048" s="174">
        <f t="shared" si="360"/>
        <v>0.17674866395193792</v>
      </c>
      <c r="AF2048" s="174">
        <f t="shared" si="361"/>
        <v>0.89902224045250567</v>
      </c>
      <c r="AG2048" s="150">
        <f t="shared" si="366"/>
        <v>0.17674866395193792</v>
      </c>
      <c r="AH2048" s="150" t="str">
        <f t="shared" si="367"/>
        <v/>
      </c>
      <c r="AI2048" s="150" t="str">
        <f t="shared" si="362"/>
        <v/>
      </c>
      <c r="AJ2048" s="173">
        <f t="shared" si="363"/>
        <v>0</v>
      </c>
      <c r="AK2048" s="173" t="str">
        <f t="shared" si="364"/>
        <v/>
      </c>
      <c r="AL2048" s="173" t="str">
        <f t="shared" si="365"/>
        <v/>
      </c>
      <c r="AM2048" s="173"/>
      <c r="AN2048" s="173"/>
      <c r="AO2048" s="173"/>
      <c r="AP2048" s="173"/>
      <c r="AQ2048" s="173"/>
      <c r="AR2048" s="173"/>
      <c r="AS2048" s="173"/>
      <c r="AT2048" s="153"/>
      <c r="AU2048" s="154"/>
      <c r="AV2048" s="153"/>
      <c r="AW2048" s="177"/>
      <c r="AX2048" s="178"/>
      <c r="AY2048" s="179"/>
      <c r="AZ2048" s="179"/>
      <c r="BA2048" s="180"/>
      <c r="BB2048" s="180"/>
      <c r="BC2048" s="155"/>
      <c r="BE2048" s="156">
        <v>1296</v>
      </c>
      <c r="BF2048" s="181">
        <f t="shared" si="369"/>
        <v>8.2880000000001317</v>
      </c>
      <c r="BG2048" s="182">
        <f t="shared" si="370"/>
        <v>0.30788474702308616</v>
      </c>
      <c r="BH2048" s="183">
        <f t="shared" si="371"/>
        <v>5.3349586428491635E-4</v>
      </c>
      <c r="BI2048" s="184" t="str">
        <f t="shared" si="372"/>
        <v/>
      </c>
      <c r="BJ2048" s="184" t="str">
        <f t="shared" si="368"/>
        <v/>
      </c>
    </row>
    <row r="2049" spans="3:62" ht="20.100000000000001" customHeight="1" x14ac:dyDescent="0.25">
      <c r="C2049" s="12"/>
      <c r="E2049" s="141"/>
      <c r="F2049" s="141"/>
      <c r="P2049" s="156"/>
      <c r="R2049" s="174"/>
      <c r="S2049" s="174"/>
      <c r="W2049" s="175"/>
      <c r="X2049" s="173"/>
      <c r="AC2049" s="156">
        <v>1320</v>
      </c>
      <c r="AD2049" s="150">
        <f t="shared" si="359"/>
        <v>1.2800000000000002</v>
      </c>
      <c r="AE2049" s="174">
        <f t="shared" si="360"/>
        <v>0.17584743029766231</v>
      </c>
      <c r="AF2049" s="174">
        <f t="shared" si="361"/>
        <v>0.89972743204555794</v>
      </c>
      <c r="AG2049" s="150">
        <f t="shared" si="366"/>
        <v>0.17584743029766231</v>
      </c>
      <c r="AH2049" s="150" t="str">
        <f t="shared" si="367"/>
        <v/>
      </c>
      <c r="AI2049" s="150" t="str">
        <f t="shared" si="362"/>
        <v/>
      </c>
      <c r="AJ2049" s="173">
        <f t="shared" si="363"/>
        <v>0</v>
      </c>
      <c r="AK2049" s="173" t="str">
        <f t="shared" si="364"/>
        <v/>
      </c>
      <c r="AL2049" s="173" t="str">
        <f t="shared" si="365"/>
        <v/>
      </c>
      <c r="AM2049" s="173"/>
      <c r="AN2049" s="173"/>
      <c r="AO2049" s="173"/>
      <c r="AP2049" s="173"/>
      <c r="AQ2049" s="173"/>
      <c r="AR2049" s="173"/>
      <c r="AS2049" s="173"/>
      <c r="AT2049" s="153"/>
      <c r="AU2049" s="154"/>
      <c r="AV2049" s="153"/>
      <c r="AW2049" s="177"/>
      <c r="AX2049" s="178"/>
      <c r="AY2049" s="179"/>
      <c r="AZ2049" s="179"/>
      <c r="BA2049" s="180"/>
      <c r="BB2049" s="180"/>
      <c r="BC2049" s="155"/>
      <c r="BE2049" s="156">
        <v>1297</v>
      </c>
      <c r="BF2049" s="181">
        <f t="shared" si="369"/>
        <v>8.294400000000131</v>
      </c>
      <c r="BG2049" s="182">
        <f t="shared" si="370"/>
        <v>0.30735125115880124</v>
      </c>
      <c r="BH2049" s="183">
        <f t="shared" si="371"/>
        <v>5.3281822853840088E-4</v>
      </c>
      <c r="BI2049" s="184" t="str">
        <f t="shared" si="372"/>
        <v/>
      </c>
      <c r="BJ2049" s="184" t="str">
        <f t="shared" si="368"/>
        <v/>
      </c>
    </row>
    <row r="2050" spans="3:62" ht="20.100000000000001" customHeight="1" x14ac:dyDescent="0.25">
      <c r="C2050" s="12"/>
      <c r="E2050" s="141"/>
      <c r="F2050" s="141"/>
      <c r="P2050" s="156"/>
      <c r="R2050" s="174"/>
      <c r="S2050" s="174"/>
      <c r="W2050" s="175"/>
      <c r="X2050" s="173"/>
      <c r="AC2050" s="156">
        <v>1321</v>
      </c>
      <c r="AD2050" s="150">
        <f t="shared" si="359"/>
        <v>1.2839999999999998</v>
      </c>
      <c r="AE2050" s="174">
        <f t="shared" si="360"/>
        <v>0.1749479928038255</v>
      </c>
      <c r="AF2050" s="174">
        <f t="shared" si="361"/>
        <v>0.90042902228977573</v>
      </c>
      <c r="AG2050" s="150">
        <f t="shared" si="366"/>
        <v>0.1749479928038255</v>
      </c>
      <c r="AH2050" s="150" t="str">
        <f t="shared" si="367"/>
        <v/>
      </c>
      <c r="AI2050" s="150" t="str">
        <f t="shared" si="362"/>
        <v/>
      </c>
      <c r="AJ2050" s="173">
        <f t="shared" si="363"/>
        <v>0</v>
      </c>
      <c r="AK2050" s="173" t="str">
        <f t="shared" si="364"/>
        <v/>
      </c>
      <c r="AL2050" s="173" t="str">
        <f t="shared" si="365"/>
        <v/>
      </c>
      <c r="AM2050" s="173"/>
      <c r="AN2050" s="173"/>
      <c r="AO2050" s="173"/>
      <c r="AP2050" s="173"/>
      <c r="AQ2050" s="173"/>
      <c r="AR2050" s="173"/>
      <c r="AS2050" s="173"/>
      <c r="AT2050" s="153"/>
      <c r="AU2050" s="154"/>
      <c r="AV2050" s="153"/>
      <c r="AW2050" s="177"/>
      <c r="AX2050" s="178"/>
      <c r="AY2050" s="179"/>
      <c r="AZ2050" s="179"/>
      <c r="BA2050" s="180"/>
      <c r="BB2050" s="180"/>
      <c r="BC2050" s="155"/>
      <c r="BE2050" s="156">
        <v>1298</v>
      </c>
      <c r="BF2050" s="181">
        <f t="shared" si="369"/>
        <v>8.3008000000001303</v>
      </c>
      <c r="BG2050" s="182">
        <f t="shared" si="370"/>
        <v>0.30681843293026284</v>
      </c>
      <c r="BH2050" s="183">
        <f t="shared" si="371"/>
        <v>5.3214066206452859E-4</v>
      </c>
      <c r="BI2050" s="184" t="str">
        <f t="shared" si="372"/>
        <v/>
      </c>
      <c r="BJ2050" s="184" t="str">
        <f t="shared" si="368"/>
        <v/>
      </c>
    </row>
    <row r="2051" spans="3:62" ht="20.100000000000001" customHeight="1" x14ac:dyDescent="0.25">
      <c r="C2051" s="12"/>
      <c r="E2051" s="141"/>
      <c r="F2051" s="141"/>
      <c r="P2051" s="156"/>
      <c r="R2051" s="174"/>
      <c r="S2051" s="174"/>
      <c r="W2051" s="175"/>
      <c r="X2051" s="173"/>
      <c r="AC2051" s="156">
        <v>1322</v>
      </c>
      <c r="AD2051" s="150">
        <f t="shared" si="359"/>
        <v>1.2880000000000003</v>
      </c>
      <c r="AE2051" s="174">
        <f t="shared" si="360"/>
        <v>0.17405037099145421</v>
      </c>
      <c r="AF2051" s="174">
        <f t="shared" si="361"/>
        <v>0.90112701840890552</v>
      </c>
      <c r="AG2051" s="150">
        <f t="shared" si="366"/>
        <v>0.17405037099145421</v>
      </c>
      <c r="AH2051" s="150" t="str">
        <f t="shared" si="367"/>
        <v/>
      </c>
      <c r="AI2051" s="150" t="str">
        <f t="shared" si="362"/>
        <v/>
      </c>
      <c r="AJ2051" s="173">
        <f t="shared" si="363"/>
        <v>0</v>
      </c>
      <c r="AK2051" s="173" t="str">
        <f t="shared" si="364"/>
        <v/>
      </c>
      <c r="AL2051" s="173" t="str">
        <f t="shared" si="365"/>
        <v/>
      </c>
      <c r="AM2051" s="173"/>
      <c r="AN2051" s="173"/>
      <c r="AO2051" s="173"/>
      <c r="AP2051" s="173"/>
      <c r="AQ2051" s="173"/>
      <c r="AR2051" s="173"/>
      <c r="AS2051" s="173"/>
      <c r="AT2051" s="153"/>
      <c r="AU2051" s="154"/>
      <c r="AV2051" s="153"/>
      <c r="AW2051" s="177"/>
      <c r="AX2051" s="178"/>
      <c r="AY2051" s="179"/>
      <c r="AZ2051" s="179"/>
      <c r="BA2051" s="180"/>
      <c r="BB2051" s="180"/>
      <c r="BC2051" s="155"/>
      <c r="BE2051" s="156">
        <v>1299</v>
      </c>
      <c r="BF2051" s="181">
        <f t="shared" si="369"/>
        <v>8.3072000000001296</v>
      </c>
      <c r="BG2051" s="182">
        <f t="shared" si="370"/>
        <v>0.30628629226819831</v>
      </c>
      <c r="BH2051" s="183">
        <f t="shared" si="371"/>
        <v>5.3146316800584126E-4</v>
      </c>
      <c r="BI2051" s="184" t="str">
        <f t="shared" si="372"/>
        <v/>
      </c>
      <c r="BJ2051" s="184" t="str">
        <f t="shared" si="368"/>
        <v/>
      </c>
    </row>
    <row r="2052" spans="3:62" ht="20.100000000000001" customHeight="1" x14ac:dyDescent="0.25">
      <c r="C2052" s="12"/>
      <c r="E2052" s="141"/>
      <c r="F2052" s="141"/>
      <c r="P2052" s="156"/>
      <c r="R2052" s="174"/>
      <c r="S2052" s="174"/>
      <c r="W2052" s="175"/>
      <c r="X2052" s="173"/>
      <c r="AC2052" s="156">
        <v>1323</v>
      </c>
      <c r="AD2052" s="150">
        <f t="shared" si="359"/>
        <v>1.2919999999999998</v>
      </c>
      <c r="AE2052" s="174">
        <f t="shared" si="360"/>
        <v>0.17315458419464502</v>
      </c>
      <c r="AF2052" s="174">
        <f t="shared" si="361"/>
        <v>0.90182142770440321</v>
      </c>
      <c r="AG2052" s="150">
        <f t="shared" si="366"/>
        <v>0.17315458419464502</v>
      </c>
      <c r="AH2052" s="150" t="str">
        <f t="shared" si="367"/>
        <v/>
      </c>
      <c r="AI2052" s="150" t="str">
        <f t="shared" si="362"/>
        <v/>
      </c>
      <c r="AJ2052" s="173">
        <f t="shared" si="363"/>
        <v>0</v>
      </c>
      <c r="AK2052" s="173" t="str">
        <f t="shared" si="364"/>
        <v/>
      </c>
      <c r="AL2052" s="173" t="str">
        <f t="shared" si="365"/>
        <v/>
      </c>
      <c r="AM2052" s="173"/>
      <c r="AN2052" s="173"/>
      <c r="AO2052" s="173"/>
      <c r="AP2052" s="173"/>
      <c r="AQ2052" s="173"/>
      <c r="AR2052" s="173"/>
      <c r="AS2052" s="173"/>
      <c r="AT2052" s="153"/>
      <c r="AU2052" s="154"/>
      <c r="AV2052" s="153"/>
      <c r="AW2052" s="177"/>
      <c r="AX2052" s="178"/>
      <c r="AY2052" s="179"/>
      <c r="AZ2052" s="179"/>
      <c r="BA2052" s="180"/>
      <c r="BB2052" s="180"/>
      <c r="BC2052" s="155"/>
      <c r="BE2052" s="156">
        <v>1300</v>
      </c>
      <c r="BF2052" s="181">
        <f t="shared" si="369"/>
        <v>8.3136000000001289</v>
      </c>
      <c r="BG2052" s="182">
        <f t="shared" si="370"/>
        <v>0.30575482910019247</v>
      </c>
      <c r="BH2052" s="183">
        <f t="shared" si="371"/>
        <v>5.3078574949655399E-4</v>
      </c>
      <c r="BI2052" s="184" t="str">
        <f t="shared" si="372"/>
        <v/>
      </c>
      <c r="BJ2052" s="184" t="str">
        <f t="shared" si="368"/>
        <v/>
      </c>
    </row>
    <row r="2053" spans="3:62" ht="20.100000000000001" customHeight="1" x14ac:dyDescent="0.25">
      <c r="C2053" s="12"/>
      <c r="E2053" s="141"/>
      <c r="F2053" s="141"/>
      <c r="P2053" s="156"/>
      <c r="R2053" s="174"/>
      <c r="S2053" s="174"/>
      <c r="W2053" s="175"/>
      <c r="X2053" s="173"/>
      <c r="AC2053" s="156">
        <v>1324</v>
      </c>
      <c r="AD2053" s="150">
        <f t="shared" si="359"/>
        <v>1.2960000000000003</v>
      </c>
      <c r="AE2053" s="174">
        <f t="shared" si="360"/>
        <v>0.17226065156028758</v>
      </c>
      <c r="AF2053" s="174">
        <f t="shared" si="361"/>
        <v>0.90251225755468756</v>
      </c>
      <c r="AG2053" s="150">
        <f t="shared" si="366"/>
        <v>0.17226065156028758</v>
      </c>
      <c r="AH2053" s="150" t="str">
        <f t="shared" si="367"/>
        <v/>
      </c>
      <c r="AI2053" s="150" t="str">
        <f t="shared" si="362"/>
        <v/>
      </c>
      <c r="AJ2053" s="173">
        <f t="shared" si="363"/>
        <v>0</v>
      </c>
      <c r="AK2053" s="173" t="str">
        <f t="shared" si="364"/>
        <v/>
      </c>
      <c r="AL2053" s="173" t="str">
        <f t="shared" si="365"/>
        <v/>
      </c>
      <c r="AM2053" s="173"/>
      <c r="AN2053" s="173"/>
      <c r="AO2053" s="173"/>
      <c r="AP2053" s="173"/>
      <c r="AQ2053" s="173"/>
      <c r="AR2053" s="173"/>
      <c r="AS2053" s="173"/>
      <c r="AT2053" s="153"/>
      <c r="AU2053" s="154"/>
      <c r="AV2053" s="153"/>
      <c r="AW2053" s="177"/>
      <c r="AX2053" s="178"/>
      <c r="AY2053" s="179"/>
      <c r="AZ2053" s="179"/>
      <c r="BA2053" s="180"/>
      <c r="BB2053" s="180"/>
      <c r="BC2053" s="155"/>
      <c r="BE2053" s="156">
        <v>1301</v>
      </c>
      <c r="BF2053" s="181">
        <f t="shared" si="369"/>
        <v>8.3200000000001282</v>
      </c>
      <c r="BG2053" s="182">
        <f t="shared" si="370"/>
        <v>0.30522404335069592</v>
      </c>
      <c r="BH2053" s="183">
        <f t="shared" si="371"/>
        <v>5.3010840965550532E-4</v>
      </c>
      <c r="BI2053" s="184" t="str">
        <f t="shared" si="372"/>
        <v/>
      </c>
      <c r="BJ2053" s="184" t="str">
        <f t="shared" si="368"/>
        <v/>
      </c>
    </row>
    <row r="2054" spans="3:62" ht="20.100000000000001" customHeight="1" x14ac:dyDescent="0.25">
      <c r="C2054" s="12"/>
      <c r="E2054" s="141"/>
      <c r="F2054" s="141"/>
      <c r="P2054" s="156"/>
      <c r="R2054" s="174"/>
      <c r="S2054" s="174"/>
      <c r="W2054" s="175"/>
      <c r="X2054" s="173"/>
      <c r="AC2054" s="156">
        <v>1325</v>
      </c>
      <c r="AD2054" s="150">
        <f t="shared" si="359"/>
        <v>1.2999999999999998</v>
      </c>
      <c r="AE2054" s="174">
        <f t="shared" si="360"/>
        <v>0.17136859204780741</v>
      </c>
      <c r="AF2054" s="174">
        <f t="shared" si="361"/>
        <v>0.9031995154143897</v>
      </c>
      <c r="AG2054" s="150">
        <f t="shared" si="366"/>
        <v>0.17136859204780741</v>
      </c>
      <c r="AH2054" s="150" t="str">
        <f t="shared" si="367"/>
        <v/>
      </c>
      <c r="AI2054" s="150" t="str">
        <f t="shared" si="362"/>
        <v/>
      </c>
      <c r="AJ2054" s="173">
        <f t="shared" si="363"/>
        <v>0</v>
      </c>
      <c r="AK2054" s="173" t="str">
        <f t="shared" si="364"/>
        <v/>
      </c>
      <c r="AL2054" s="173" t="str">
        <f t="shared" si="365"/>
        <v/>
      </c>
      <c r="AM2054" s="173"/>
      <c r="AN2054" s="173"/>
      <c r="AO2054" s="173"/>
      <c r="AP2054" s="173"/>
      <c r="AQ2054" s="173"/>
      <c r="AR2054" s="173"/>
      <c r="AS2054" s="173"/>
      <c r="AT2054" s="153"/>
      <c r="AU2054" s="154"/>
      <c r="AV2054" s="153"/>
      <c r="AW2054" s="177"/>
      <c r="AX2054" s="178"/>
      <c r="AY2054" s="179"/>
      <c r="AZ2054" s="179"/>
      <c r="BA2054" s="180"/>
      <c r="BB2054" s="180"/>
      <c r="BC2054" s="155"/>
      <c r="BE2054" s="156">
        <v>1302</v>
      </c>
      <c r="BF2054" s="181">
        <f t="shared" si="369"/>
        <v>8.3264000000001275</v>
      </c>
      <c r="BG2054" s="182">
        <f t="shared" si="370"/>
        <v>0.30469393494104041</v>
      </c>
      <c r="BH2054" s="183">
        <f t="shared" si="371"/>
        <v>5.2943115159220788E-4</v>
      </c>
      <c r="BI2054" s="184" t="str">
        <f t="shared" si="372"/>
        <v/>
      </c>
      <c r="BJ2054" s="184" t="str">
        <f t="shared" si="368"/>
        <v/>
      </c>
    </row>
    <row r="2055" spans="3:62" ht="20.100000000000001" customHeight="1" x14ac:dyDescent="0.25">
      <c r="C2055" s="12"/>
      <c r="E2055" s="141"/>
      <c r="F2055" s="141"/>
      <c r="P2055" s="156"/>
      <c r="R2055" s="174"/>
      <c r="S2055" s="174"/>
      <c r="W2055" s="175"/>
      <c r="X2055" s="173"/>
      <c r="AC2055" s="156">
        <v>1326</v>
      </c>
      <c r="AD2055" s="150">
        <f t="shared" si="359"/>
        <v>1.3040000000000003</v>
      </c>
      <c r="AE2055" s="174">
        <f t="shared" si="360"/>
        <v>0.17047842442892194</v>
      </c>
      <c r="AF2055" s="174">
        <f t="shared" si="361"/>
        <v>0.90388320881360318</v>
      </c>
      <c r="AG2055" s="150">
        <f t="shared" si="366"/>
        <v>0.17047842442892194</v>
      </c>
      <c r="AH2055" s="150" t="str">
        <f t="shared" si="367"/>
        <v/>
      </c>
      <c r="AI2055" s="150" t="str">
        <f t="shared" si="362"/>
        <v/>
      </c>
      <c r="AJ2055" s="173">
        <f t="shared" si="363"/>
        <v>0</v>
      </c>
      <c r="AK2055" s="173" t="str">
        <f t="shared" si="364"/>
        <v/>
      </c>
      <c r="AL2055" s="173" t="str">
        <f t="shared" si="365"/>
        <v/>
      </c>
      <c r="AM2055" s="173"/>
      <c r="AN2055" s="173"/>
      <c r="AO2055" s="173"/>
      <c r="AP2055" s="173"/>
      <c r="AQ2055" s="173"/>
      <c r="AR2055" s="173"/>
      <c r="AS2055" s="173"/>
      <c r="AT2055" s="153"/>
      <c r="AU2055" s="154"/>
      <c r="AV2055" s="153"/>
      <c r="AW2055" s="177"/>
      <c r="AX2055" s="178"/>
      <c r="AY2055" s="179"/>
      <c r="AZ2055" s="179"/>
      <c r="BA2055" s="180"/>
      <c r="BB2055" s="180"/>
      <c r="BC2055" s="155"/>
      <c r="BE2055" s="156">
        <v>1303</v>
      </c>
      <c r="BF2055" s="181">
        <f t="shared" si="369"/>
        <v>8.3328000000001268</v>
      </c>
      <c r="BG2055" s="182">
        <f t="shared" si="370"/>
        <v>0.3041645037894482</v>
      </c>
      <c r="BH2055" s="183">
        <f t="shared" si="371"/>
        <v>5.2875397840351779E-4</v>
      </c>
      <c r="BI2055" s="184" t="str">
        <f t="shared" si="372"/>
        <v/>
      </c>
      <c r="BJ2055" s="184" t="str">
        <f t="shared" si="368"/>
        <v/>
      </c>
    </row>
    <row r="2056" spans="3:62" ht="20.100000000000001" customHeight="1" x14ac:dyDescent="0.25">
      <c r="C2056" s="12"/>
      <c r="E2056" s="141"/>
      <c r="F2056" s="141"/>
      <c r="P2056" s="156"/>
      <c r="R2056" s="174"/>
      <c r="S2056" s="174"/>
      <c r="W2056" s="175"/>
      <c r="X2056" s="173"/>
      <c r="AC2056" s="156">
        <v>1327</v>
      </c>
      <c r="AD2056" s="150">
        <f t="shared" si="359"/>
        <v>1.3079999999999998</v>
      </c>
      <c r="AE2056" s="174">
        <f t="shared" si="360"/>
        <v>0.16959016728741586</v>
      </c>
      <c r="AF2056" s="174">
        <f t="shared" si="361"/>
        <v>0.90456334535713256</v>
      </c>
      <c r="AG2056" s="150">
        <f t="shared" si="366"/>
        <v>0.16959016728741586</v>
      </c>
      <c r="AH2056" s="150" t="str">
        <f t="shared" si="367"/>
        <v/>
      </c>
      <c r="AI2056" s="150" t="str">
        <f t="shared" si="362"/>
        <v/>
      </c>
      <c r="AJ2056" s="173">
        <f t="shared" si="363"/>
        <v>0</v>
      </c>
      <c r="AK2056" s="173" t="str">
        <f t="shared" si="364"/>
        <v/>
      </c>
      <c r="AL2056" s="173" t="str">
        <f t="shared" si="365"/>
        <v/>
      </c>
      <c r="AM2056" s="173"/>
      <c r="AN2056" s="173"/>
      <c r="AO2056" s="173"/>
      <c r="AP2056" s="173"/>
      <c r="AQ2056" s="173"/>
      <c r="AR2056" s="173"/>
      <c r="AS2056" s="173"/>
      <c r="AT2056" s="153"/>
      <c r="AU2056" s="154"/>
      <c r="AV2056" s="153"/>
      <c r="AW2056" s="177"/>
      <c r="AX2056" s="178"/>
      <c r="AY2056" s="179"/>
      <c r="AZ2056" s="179"/>
      <c r="BA2056" s="180"/>
      <c r="BB2056" s="180"/>
      <c r="BC2056" s="155"/>
      <c r="BE2056" s="156">
        <v>1304</v>
      </c>
      <c r="BF2056" s="181">
        <f t="shared" si="369"/>
        <v>8.3392000000001261</v>
      </c>
      <c r="BG2056" s="182">
        <f t="shared" si="370"/>
        <v>0.30363574981104469</v>
      </c>
      <c r="BH2056" s="183">
        <f t="shared" si="371"/>
        <v>5.2807689317485584E-4</v>
      </c>
      <c r="BI2056" s="184" t="str">
        <f t="shared" si="372"/>
        <v/>
      </c>
      <c r="BJ2056" s="184" t="str">
        <f t="shared" si="368"/>
        <v/>
      </c>
    </row>
    <row r="2057" spans="3:62" ht="20.100000000000001" customHeight="1" x14ac:dyDescent="0.25">
      <c r="C2057" s="12"/>
      <c r="E2057" s="141"/>
      <c r="F2057" s="141"/>
      <c r="P2057" s="156"/>
      <c r="R2057" s="174"/>
      <c r="S2057" s="174"/>
      <c r="W2057" s="175"/>
      <c r="X2057" s="173"/>
      <c r="AC2057" s="156">
        <v>1328</v>
      </c>
      <c r="AD2057" s="150">
        <f t="shared" si="359"/>
        <v>1.3120000000000003</v>
      </c>
      <c r="AE2057" s="174">
        <f t="shared" si="360"/>
        <v>0.16870383901892946</v>
      </c>
      <c r="AF2057" s="174">
        <f t="shared" si="361"/>
        <v>0.90523993272374159</v>
      </c>
      <c r="AG2057" s="150">
        <f t="shared" si="366"/>
        <v>0.16870383901892946</v>
      </c>
      <c r="AH2057" s="150" t="str">
        <f t="shared" si="367"/>
        <v/>
      </c>
      <c r="AI2057" s="150" t="str">
        <f t="shared" si="362"/>
        <v/>
      </c>
      <c r="AJ2057" s="173">
        <f t="shared" si="363"/>
        <v>0</v>
      </c>
      <c r="AK2057" s="173" t="str">
        <f t="shared" si="364"/>
        <v/>
      </c>
      <c r="AL2057" s="173" t="str">
        <f t="shared" si="365"/>
        <v/>
      </c>
      <c r="AM2057" s="173"/>
      <c r="AN2057" s="173"/>
      <c r="AO2057" s="173"/>
      <c r="AP2057" s="173"/>
      <c r="AQ2057" s="173"/>
      <c r="AR2057" s="173"/>
      <c r="AS2057" s="173"/>
      <c r="AT2057" s="153"/>
      <c r="AU2057" s="154"/>
      <c r="AV2057" s="153"/>
      <c r="AW2057" s="177"/>
      <c r="AX2057" s="178"/>
      <c r="AY2057" s="179"/>
      <c r="AZ2057" s="179"/>
      <c r="BA2057" s="180"/>
      <c r="BB2057" s="180"/>
      <c r="BC2057" s="155"/>
      <c r="BE2057" s="156">
        <v>1305</v>
      </c>
      <c r="BF2057" s="181">
        <f t="shared" si="369"/>
        <v>8.3456000000001254</v>
      </c>
      <c r="BG2057" s="182">
        <f t="shared" si="370"/>
        <v>0.30310767291786983</v>
      </c>
      <c r="BH2057" s="183">
        <f t="shared" si="371"/>
        <v>5.2739989897970796E-4</v>
      </c>
      <c r="BI2057" s="184" t="str">
        <f t="shared" si="372"/>
        <v/>
      </c>
      <c r="BJ2057" s="184" t="str">
        <f t="shared" si="368"/>
        <v/>
      </c>
    </row>
    <row r="2058" spans="3:62" ht="20.100000000000001" customHeight="1" x14ac:dyDescent="0.25">
      <c r="C2058" s="12"/>
      <c r="E2058" s="141"/>
      <c r="F2058" s="141"/>
      <c r="P2058" s="156"/>
      <c r="R2058" s="174"/>
      <c r="S2058" s="174"/>
      <c r="W2058" s="175"/>
      <c r="X2058" s="173"/>
      <c r="AC2058" s="156">
        <v>1329</v>
      </c>
      <c r="AD2058" s="150">
        <f t="shared" si="359"/>
        <v>1.3159999999999998</v>
      </c>
      <c r="AE2058" s="174">
        <f t="shared" si="360"/>
        <v>0.16781945783076629</v>
      </c>
      <c r="AF2058" s="174">
        <f t="shared" si="361"/>
        <v>0.90591297866539944</v>
      </c>
      <c r="AG2058" s="150">
        <f t="shared" si="366"/>
        <v>0.16781945783076629</v>
      </c>
      <c r="AH2058" s="150" t="str">
        <f t="shared" si="367"/>
        <v/>
      </c>
      <c r="AI2058" s="150" t="str">
        <f t="shared" si="362"/>
        <v/>
      </c>
      <c r="AJ2058" s="173">
        <f t="shared" si="363"/>
        <v>0</v>
      </c>
      <c r="AK2058" s="173" t="str">
        <f t="shared" si="364"/>
        <v/>
      </c>
      <c r="AL2058" s="173" t="str">
        <f t="shared" si="365"/>
        <v/>
      </c>
      <c r="AM2058" s="173"/>
      <c r="AN2058" s="173"/>
      <c r="AO2058" s="173"/>
      <c r="AP2058" s="173"/>
      <c r="AQ2058" s="173"/>
      <c r="AR2058" s="173"/>
      <c r="AS2058" s="173"/>
      <c r="AT2058" s="153"/>
      <c r="AU2058" s="154"/>
      <c r="AV2058" s="153"/>
      <c r="AW2058" s="177"/>
      <c r="AX2058" s="178"/>
      <c r="AY2058" s="179"/>
      <c r="AZ2058" s="179"/>
      <c r="BA2058" s="180"/>
      <c r="BB2058" s="180"/>
      <c r="BC2058" s="155"/>
      <c r="BE2058" s="156">
        <v>1306</v>
      </c>
      <c r="BF2058" s="181">
        <f t="shared" si="369"/>
        <v>8.3520000000001247</v>
      </c>
      <c r="BG2058" s="182">
        <f t="shared" si="370"/>
        <v>0.30258027301889012</v>
      </c>
      <c r="BH2058" s="183">
        <f t="shared" si="371"/>
        <v>5.2672299888023577E-4</v>
      </c>
      <c r="BI2058" s="184" t="str">
        <f t="shared" si="372"/>
        <v/>
      </c>
      <c r="BJ2058" s="184" t="str">
        <f t="shared" si="368"/>
        <v/>
      </c>
    </row>
    <row r="2059" spans="3:62" ht="20.100000000000001" customHeight="1" x14ac:dyDescent="0.25">
      <c r="C2059" s="12"/>
      <c r="E2059" s="141"/>
      <c r="F2059" s="141"/>
      <c r="P2059" s="156"/>
      <c r="R2059" s="174"/>
      <c r="S2059" s="174"/>
      <c r="W2059" s="175"/>
      <c r="X2059" s="173"/>
      <c r="AC2059" s="156">
        <v>1330</v>
      </c>
      <c r="AD2059" s="150">
        <f t="shared" si="359"/>
        <v>1.3200000000000003</v>
      </c>
      <c r="AE2059" s="174">
        <f t="shared" si="360"/>
        <v>0.16693704174171375</v>
      </c>
      <c r="AF2059" s="174">
        <f t="shared" si="361"/>
        <v>0.90658249100652832</v>
      </c>
      <c r="AG2059" s="150">
        <f t="shared" si="366"/>
        <v>0.16693704174171375</v>
      </c>
      <c r="AH2059" s="150" t="str">
        <f t="shared" si="367"/>
        <v/>
      </c>
      <c r="AI2059" s="150" t="str">
        <f t="shared" si="362"/>
        <v/>
      </c>
      <c r="AJ2059" s="173">
        <f t="shared" si="363"/>
        <v>0</v>
      </c>
      <c r="AK2059" s="173" t="str">
        <f t="shared" si="364"/>
        <v/>
      </c>
      <c r="AL2059" s="173" t="str">
        <f t="shared" si="365"/>
        <v/>
      </c>
      <c r="AM2059" s="173"/>
      <c r="AN2059" s="173"/>
      <c r="AO2059" s="173"/>
      <c r="AP2059" s="173"/>
      <c r="AQ2059" s="173"/>
      <c r="AR2059" s="173"/>
      <c r="AS2059" s="173"/>
      <c r="AT2059" s="153"/>
      <c r="AU2059" s="154"/>
      <c r="AV2059" s="153"/>
      <c r="AW2059" s="177"/>
      <c r="AX2059" s="178"/>
      <c r="AY2059" s="179"/>
      <c r="AZ2059" s="179"/>
      <c r="BA2059" s="180"/>
      <c r="BB2059" s="180"/>
      <c r="BC2059" s="155"/>
      <c r="BE2059" s="156">
        <v>1307</v>
      </c>
      <c r="BF2059" s="181">
        <f t="shared" si="369"/>
        <v>8.358400000000124</v>
      </c>
      <c r="BG2059" s="182">
        <f t="shared" si="370"/>
        <v>0.30205355002000989</v>
      </c>
      <c r="BH2059" s="183">
        <f t="shared" si="371"/>
        <v>5.2604619592677704E-4</v>
      </c>
      <c r="BI2059" s="184" t="str">
        <f t="shared" si="372"/>
        <v/>
      </c>
      <c r="BJ2059" s="184" t="str">
        <f t="shared" si="368"/>
        <v/>
      </c>
    </row>
    <row r="2060" spans="3:62" ht="20.100000000000001" customHeight="1" x14ac:dyDescent="0.25">
      <c r="C2060" s="12"/>
      <c r="E2060" s="141"/>
      <c r="F2060" s="141"/>
      <c r="P2060" s="156"/>
      <c r="R2060" s="174"/>
      <c r="S2060" s="174"/>
      <c r="W2060" s="175"/>
      <c r="X2060" s="173"/>
      <c r="AC2060" s="156">
        <v>1331</v>
      </c>
      <c r="AD2060" s="150">
        <f t="shared" si="359"/>
        <v>1.3239999999999998</v>
      </c>
      <c r="AE2060" s="174">
        <f t="shared" si="360"/>
        <v>0.16605660858188256</v>
      </c>
      <c r="AF2060" s="174">
        <f t="shared" si="361"/>
        <v>0.90724847764324723</v>
      </c>
      <c r="AG2060" s="150">
        <f t="shared" si="366"/>
        <v>0.16605660858188256</v>
      </c>
      <c r="AH2060" s="150" t="str">
        <f t="shared" si="367"/>
        <v/>
      </c>
      <c r="AI2060" s="150" t="str">
        <f t="shared" si="362"/>
        <v/>
      </c>
      <c r="AJ2060" s="173">
        <f t="shared" si="363"/>
        <v>0</v>
      </c>
      <c r="AK2060" s="173" t="str">
        <f t="shared" si="364"/>
        <v/>
      </c>
      <c r="AL2060" s="173" t="str">
        <f t="shared" si="365"/>
        <v/>
      </c>
      <c r="AM2060" s="173"/>
      <c r="AN2060" s="173"/>
      <c r="AO2060" s="173"/>
      <c r="AP2060" s="173"/>
      <c r="AQ2060" s="173"/>
      <c r="AR2060" s="173"/>
      <c r="AS2060" s="173"/>
      <c r="AT2060" s="153"/>
      <c r="AU2060" s="154"/>
      <c r="AV2060" s="153"/>
      <c r="AW2060" s="177"/>
      <c r="AX2060" s="178"/>
      <c r="AY2060" s="179"/>
      <c r="AZ2060" s="179"/>
      <c r="BA2060" s="180"/>
      <c r="BB2060" s="180"/>
      <c r="BC2060" s="155"/>
      <c r="BE2060" s="156">
        <v>1308</v>
      </c>
      <c r="BF2060" s="181">
        <f t="shared" si="369"/>
        <v>8.3648000000001232</v>
      </c>
      <c r="BG2060" s="182">
        <f t="shared" si="370"/>
        <v>0.30152750382408311</v>
      </c>
      <c r="BH2060" s="183">
        <f t="shared" si="371"/>
        <v>5.2536949315717951E-4</v>
      </c>
      <c r="BI2060" s="184" t="str">
        <f t="shared" si="372"/>
        <v/>
      </c>
      <c r="BJ2060" s="184" t="str">
        <f t="shared" si="368"/>
        <v/>
      </c>
    </row>
    <row r="2061" spans="3:62" ht="20.100000000000001" customHeight="1" x14ac:dyDescent="0.25">
      <c r="C2061" s="12"/>
      <c r="E2061" s="141"/>
      <c r="F2061" s="141"/>
      <c r="P2061" s="156"/>
      <c r="R2061" s="174"/>
      <c r="S2061" s="174"/>
      <c r="W2061" s="175"/>
      <c r="X2061" s="173"/>
      <c r="AC2061" s="156">
        <v>1332</v>
      </c>
      <c r="AD2061" s="150">
        <f t="shared" si="359"/>
        <v>1.3280000000000003</v>
      </c>
      <c r="AE2061" s="174">
        <f t="shared" si="360"/>
        <v>0.16517817599255935</v>
      </c>
      <c r="AF2061" s="174">
        <f t="shared" si="361"/>
        <v>0.90791094654261906</v>
      </c>
      <c r="AG2061" s="150">
        <f t="shared" si="366"/>
        <v>0.16517817599255935</v>
      </c>
      <c r="AH2061" s="150" t="str">
        <f t="shared" si="367"/>
        <v/>
      </c>
      <c r="AI2061" s="150" t="str">
        <f t="shared" si="362"/>
        <v/>
      </c>
      <c r="AJ2061" s="173">
        <f t="shared" si="363"/>
        <v>0</v>
      </c>
      <c r="AK2061" s="173" t="str">
        <f t="shared" si="364"/>
        <v/>
      </c>
      <c r="AL2061" s="173" t="str">
        <f t="shared" si="365"/>
        <v/>
      </c>
      <c r="AM2061" s="173"/>
      <c r="AN2061" s="173"/>
      <c r="AO2061" s="173"/>
      <c r="AP2061" s="173"/>
      <c r="AQ2061" s="173"/>
      <c r="AR2061" s="173"/>
      <c r="AS2061" s="173"/>
      <c r="AT2061" s="153"/>
      <c r="AU2061" s="154"/>
      <c r="AV2061" s="153"/>
      <c r="AW2061" s="177"/>
      <c r="AX2061" s="178"/>
      <c r="AY2061" s="179"/>
      <c r="AZ2061" s="179"/>
      <c r="BA2061" s="180"/>
      <c r="BB2061" s="180"/>
      <c r="BC2061" s="155"/>
      <c r="BE2061" s="156">
        <v>1309</v>
      </c>
      <c r="BF2061" s="181">
        <f t="shared" si="369"/>
        <v>8.3712000000001225</v>
      </c>
      <c r="BG2061" s="182">
        <f t="shared" si="370"/>
        <v>0.30100213433092593</v>
      </c>
      <c r="BH2061" s="183">
        <f t="shared" si="371"/>
        <v>5.2469289359946547E-4</v>
      </c>
      <c r="BI2061" s="184" t="str">
        <f t="shared" si="372"/>
        <v/>
      </c>
      <c r="BJ2061" s="184" t="str">
        <f t="shared" si="368"/>
        <v/>
      </c>
    </row>
    <row r="2062" spans="3:62" ht="20.100000000000001" customHeight="1" x14ac:dyDescent="0.25">
      <c r="C2062" s="12"/>
      <c r="E2062" s="141"/>
      <c r="F2062" s="141"/>
      <c r="P2062" s="156"/>
      <c r="R2062" s="174"/>
      <c r="S2062" s="174"/>
      <c r="W2062" s="175"/>
      <c r="X2062" s="173"/>
      <c r="AC2062" s="156">
        <v>1333</v>
      </c>
      <c r="AD2062" s="150">
        <f t="shared" si="359"/>
        <v>1.3319999999999999</v>
      </c>
      <c r="AE2062" s="174">
        <f t="shared" si="360"/>
        <v>0.16430176142607786</v>
      </c>
      <c r="AF2062" s="174">
        <f t="shared" si="361"/>
        <v>0.90856990574189322</v>
      </c>
      <c r="AG2062" s="150">
        <f t="shared" si="366"/>
        <v>0.16430176142607786</v>
      </c>
      <c r="AH2062" s="150" t="str">
        <f t="shared" si="367"/>
        <v/>
      </c>
      <c r="AI2062" s="150" t="str">
        <f t="shared" si="362"/>
        <v/>
      </c>
      <c r="AJ2062" s="173">
        <f t="shared" si="363"/>
        <v>0</v>
      </c>
      <c r="AK2062" s="173" t="str">
        <f t="shared" si="364"/>
        <v/>
      </c>
      <c r="AL2062" s="173" t="str">
        <f t="shared" si="365"/>
        <v/>
      </c>
      <c r="AM2062" s="173"/>
      <c r="AN2062" s="173"/>
      <c r="AO2062" s="173"/>
      <c r="AP2062" s="173"/>
      <c r="AQ2062" s="173"/>
      <c r="AR2062" s="173"/>
      <c r="AS2062" s="173"/>
      <c r="AT2062" s="153"/>
      <c r="AU2062" s="154"/>
      <c r="AV2062" s="153"/>
      <c r="AW2062" s="177"/>
      <c r="AX2062" s="178"/>
      <c r="AY2062" s="179"/>
      <c r="AZ2062" s="179"/>
      <c r="BA2062" s="180"/>
      <c r="BB2062" s="180"/>
      <c r="BC2062" s="155"/>
      <c r="BE2062" s="156">
        <v>1310</v>
      </c>
      <c r="BF2062" s="181">
        <f t="shared" si="369"/>
        <v>8.3776000000001218</v>
      </c>
      <c r="BG2062" s="182">
        <f t="shared" si="370"/>
        <v>0.30047744143732646</v>
      </c>
      <c r="BH2062" s="183">
        <f t="shared" si="371"/>
        <v>5.2401640026883411E-4</v>
      </c>
      <c r="BI2062" s="184" t="str">
        <f t="shared" si="372"/>
        <v/>
      </c>
      <c r="BJ2062" s="184" t="str">
        <f t="shared" si="368"/>
        <v/>
      </c>
    </row>
    <row r="2063" spans="3:62" ht="20.100000000000001" customHeight="1" x14ac:dyDescent="0.25">
      <c r="C2063" s="12"/>
      <c r="E2063" s="141"/>
      <c r="F2063" s="141"/>
      <c r="P2063" s="156"/>
      <c r="R2063" s="174"/>
      <c r="S2063" s="174"/>
      <c r="W2063" s="175"/>
      <c r="X2063" s="173"/>
      <c r="AC2063" s="156">
        <v>1334</v>
      </c>
      <c r="AD2063" s="150">
        <f t="shared" si="359"/>
        <v>1.3360000000000003</v>
      </c>
      <c r="AE2063" s="174">
        <f t="shared" si="360"/>
        <v>0.16342738214570313</v>
      </c>
      <c r="AF2063" s="174">
        <f t="shared" si="361"/>
        <v>0.90922536334775095</v>
      </c>
      <c r="AG2063" s="150">
        <f t="shared" si="366"/>
        <v>0.16342738214570313</v>
      </c>
      <c r="AH2063" s="150" t="str">
        <f t="shared" si="367"/>
        <v/>
      </c>
      <c r="AI2063" s="150" t="str">
        <f t="shared" si="362"/>
        <v/>
      </c>
      <c r="AJ2063" s="173">
        <f t="shared" si="363"/>
        <v>0</v>
      </c>
      <c r="AK2063" s="173" t="str">
        <f t="shared" si="364"/>
        <v/>
      </c>
      <c r="AL2063" s="173" t="str">
        <f t="shared" si="365"/>
        <v/>
      </c>
      <c r="AM2063" s="173"/>
      <c r="AN2063" s="173"/>
      <c r="AO2063" s="173"/>
      <c r="AP2063" s="173"/>
      <c r="AQ2063" s="173"/>
      <c r="AR2063" s="173"/>
      <c r="AS2063" s="173"/>
      <c r="AT2063" s="153"/>
      <c r="AU2063" s="154"/>
      <c r="AV2063" s="153"/>
      <c r="AW2063" s="177"/>
      <c r="AX2063" s="178"/>
      <c r="AY2063" s="179"/>
      <c r="AZ2063" s="179"/>
      <c r="BA2063" s="180"/>
      <c r="BB2063" s="180"/>
      <c r="BC2063" s="155"/>
      <c r="BE2063" s="156">
        <v>1311</v>
      </c>
      <c r="BF2063" s="181">
        <f t="shared" si="369"/>
        <v>8.3840000000001211</v>
      </c>
      <c r="BG2063" s="182">
        <f t="shared" si="370"/>
        <v>0.29995342503705763</v>
      </c>
      <c r="BH2063" s="183">
        <f t="shared" si="371"/>
        <v>5.2334001616938242E-4</v>
      </c>
      <c r="BI2063" s="184" t="str">
        <f t="shared" si="372"/>
        <v/>
      </c>
      <c r="BJ2063" s="184" t="str">
        <f t="shared" si="368"/>
        <v/>
      </c>
    </row>
    <row r="2064" spans="3:62" ht="20.100000000000001" customHeight="1" x14ac:dyDescent="0.25">
      <c r="C2064" s="12"/>
      <c r="E2064" s="141"/>
      <c r="F2064" s="141"/>
      <c r="P2064" s="156"/>
      <c r="R2064" s="174"/>
      <c r="S2064" s="174"/>
      <c r="W2064" s="175"/>
      <c r="X2064" s="173"/>
      <c r="AC2064" s="156">
        <v>1335</v>
      </c>
      <c r="AD2064" s="150">
        <f t="shared" si="359"/>
        <v>1.3399999999999999</v>
      </c>
      <c r="AE2064" s="174">
        <f t="shared" si="360"/>
        <v>0.16255505522553418</v>
      </c>
      <c r="AF2064" s="174">
        <f t="shared" si="361"/>
        <v>0.90987732753554751</v>
      </c>
      <c r="AG2064" s="150">
        <f t="shared" si="366"/>
        <v>0.16255505522553418</v>
      </c>
      <c r="AH2064" s="150" t="str">
        <f t="shared" si="367"/>
        <v/>
      </c>
      <c r="AI2064" s="150" t="str">
        <f t="shared" si="362"/>
        <v/>
      </c>
      <c r="AJ2064" s="173">
        <f t="shared" si="363"/>
        <v>0</v>
      </c>
      <c r="AK2064" s="173" t="str">
        <f t="shared" si="364"/>
        <v/>
      </c>
      <c r="AL2064" s="173" t="str">
        <f t="shared" si="365"/>
        <v/>
      </c>
      <c r="AM2064" s="173"/>
      <c r="AN2064" s="173"/>
      <c r="AO2064" s="173"/>
      <c r="AP2064" s="173"/>
      <c r="AQ2064" s="173"/>
      <c r="AR2064" s="173"/>
      <c r="AS2064" s="173"/>
      <c r="AT2064" s="153"/>
      <c r="AU2064" s="154"/>
      <c r="AV2064" s="153"/>
      <c r="AW2064" s="177"/>
      <c r="AX2064" s="178"/>
      <c r="AY2064" s="179"/>
      <c r="AZ2064" s="179"/>
      <c r="BA2064" s="180"/>
      <c r="BB2064" s="180"/>
      <c r="BC2064" s="155"/>
      <c r="BE2064" s="156">
        <v>1312</v>
      </c>
      <c r="BF2064" s="181">
        <f t="shared" si="369"/>
        <v>8.3904000000001204</v>
      </c>
      <c r="BG2064" s="182">
        <f t="shared" si="370"/>
        <v>0.29943008502088825</v>
      </c>
      <c r="BH2064" s="183">
        <f t="shared" si="371"/>
        <v>5.2266374429343898E-4</v>
      </c>
      <c r="BI2064" s="184" t="str">
        <f t="shared" si="372"/>
        <v/>
      </c>
      <c r="BJ2064" s="184" t="str">
        <f t="shared" si="368"/>
        <v/>
      </c>
    </row>
    <row r="2065" spans="3:62" ht="20.100000000000001" customHeight="1" x14ac:dyDescent="0.25">
      <c r="C2065" s="12"/>
      <c r="E2065" s="141"/>
      <c r="F2065" s="141"/>
      <c r="P2065" s="156"/>
      <c r="R2065" s="174"/>
      <c r="S2065" s="174"/>
      <c r="W2065" s="175"/>
      <c r="X2065" s="173"/>
      <c r="AC2065" s="156">
        <v>1336</v>
      </c>
      <c r="AD2065" s="150">
        <f t="shared" si="359"/>
        <v>1.3440000000000003</v>
      </c>
      <c r="AE2065" s="174">
        <f t="shared" si="360"/>
        <v>0.1616847975504194</v>
      </c>
      <c r="AF2065" s="174">
        <f t="shared" si="361"/>
        <v>0.91052580654855697</v>
      </c>
      <c r="AG2065" s="150">
        <f t="shared" si="366"/>
        <v>0.1616847975504194</v>
      </c>
      <c r="AH2065" s="150" t="str">
        <f t="shared" si="367"/>
        <v/>
      </c>
      <c r="AI2065" s="150" t="str">
        <f t="shared" si="362"/>
        <v/>
      </c>
      <c r="AJ2065" s="173">
        <f t="shared" si="363"/>
        <v>0</v>
      </c>
      <c r="AK2065" s="173" t="str">
        <f t="shared" si="364"/>
        <v/>
      </c>
      <c r="AL2065" s="173" t="str">
        <f t="shared" si="365"/>
        <v/>
      </c>
      <c r="AM2065" s="173"/>
      <c r="AN2065" s="173"/>
      <c r="AO2065" s="173"/>
      <c r="AP2065" s="173"/>
      <c r="AQ2065" s="173"/>
      <c r="AR2065" s="173"/>
      <c r="AS2065" s="173"/>
      <c r="AT2065" s="153"/>
      <c r="AU2065" s="154"/>
      <c r="AV2065" s="153"/>
      <c r="AW2065" s="177"/>
      <c r="AX2065" s="178"/>
      <c r="AY2065" s="179"/>
      <c r="AZ2065" s="179"/>
      <c r="BA2065" s="180"/>
      <c r="BB2065" s="180"/>
      <c r="BC2065" s="155"/>
      <c r="BE2065" s="156">
        <v>1313</v>
      </c>
      <c r="BF2065" s="181">
        <f t="shared" si="369"/>
        <v>8.3968000000001197</v>
      </c>
      <c r="BG2065" s="182">
        <f t="shared" si="370"/>
        <v>0.29890742127659481</v>
      </c>
      <c r="BH2065" s="183">
        <f t="shared" si="371"/>
        <v>5.2198758762139752E-4</v>
      </c>
      <c r="BI2065" s="184" t="str">
        <f t="shared" si="372"/>
        <v/>
      </c>
      <c r="BJ2065" s="184" t="str">
        <f t="shared" si="368"/>
        <v/>
      </c>
    </row>
    <row r="2066" spans="3:62" ht="20.100000000000001" customHeight="1" x14ac:dyDescent="0.25">
      <c r="C2066" s="12"/>
      <c r="E2066" s="141"/>
      <c r="F2066" s="141"/>
      <c r="P2066" s="156"/>
      <c r="R2066" s="174"/>
      <c r="S2066" s="174"/>
      <c r="W2066" s="175"/>
      <c r="X2066" s="173"/>
      <c r="AC2066" s="156">
        <v>1337</v>
      </c>
      <c r="AD2066" s="150">
        <f t="shared" si="359"/>
        <v>1.3479999999999999</v>
      </c>
      <c r="AE2066" s="174">
        <f t="shared" si="360"/>
        <v>0.16081662581589054</v>
      </c>
      <c r="AF2066" s="174">
        <f t="shared" si="361"/>
        <v>0.91117080869721345</v>
      </c>
      <c r="AG2066" s="150">
        <f t="shared" si="366"/>
        <v>0.16081662581589054</v>
      </c>
      <c r="AH2066" s="150" t="str">
        <f t="shared" si="367"/>
        <v/>
      </c>
      <c r="AI2066" s="150" t="str">
        <f t="shared" si="362"/>
        <v/>
      </c>
      <c r="AJ2066" s="173">
        <f t="shared" si="363"/>
        <v>0</v>
      </c>
      <c r="AK2066" s="173" t="str">
        <f t="shared" si="364"/>
        <v/>
      </c>
      <c r="AL2066" s="173" t="str">
        <f t="shared" si="365"/>
        <v/>
      </c>
      <c r="AM2066" s="173"/>
      <c r="AN2066" s="173"/>
      <c r="AO2066" s="173"/>
      <c r="AP2066" s="173"/>
      <c r="AQ2066" s="173"/>
      <c r="AR2066" s="173"/>
      <c r="AS2066" s="173"/>
      <c r="AT2066" s="153"/>
      <c r="AU2066" s="154"/>
      <c r="AV2066" s="153"/>
      <c r="AW2066" s="177"/>
      <c r="AX2066" s="178"/>
      <c r="AY2066" s="179"/>
      <c r="AZ2066" s="179"/>
      <c r="BA2066" s="180"/>
      <c r="BB2066" s="180"/>
      <c r="BC2066" s="155"/>
      <c r="BE2066" s="156">
        <v>1314</v>
      </c>
      <c r="BF2066" s="181">
        <f t="shared" si="369"/>
        <v>8.403200000000119</v>
      </c>
      <c r="BG2066" s="182">
        <f t="shared" si="370"/>
        <v>0.29838543368897341</v>
      </c>
      <c r="BH2066" s="183">
        <f t="shared" si="371"/>
        <v>5.2131154912332667E-4</v>
      </c>
      <c r="BI2066" s="184" t="str">
        <f t="shared" si="372"/>
        <v/>
      </c>
      <c r="BJ2066" s="184" t="str">
        <f t="shared" si="368"/>
        <v/>
      </c>
    </row>
    <row r="2067" spans="3:62" ht="20.100000000000001" customHeight="1" x14ac:dyDescent="0.25">
      <c r="C2067" s="12"/>
      <c r="E2067" s="141"/>
      <c r="F2067" s="141"/>
      <c r="P2067" s="156"/>
      <c r="R2067" s="174"/>
      <c r="S2067" s="174"/>
      <c r="W2067" s="175"/>
      <c r="X2067" s="173"/>
      <c r="AC2067" s="156">
        <v>1338</v>
      </c>
      <c r="AD2067" s="150">
        <f t="shared" si="359"/>
        <v>1.3520000000000003</v>
      </c>
      <c r="AE2067" s="174">
        <f t="shared" si="360"/>
        <v>0.15995055652810899</v>
      </c>
      <c r="AF2067" s="174">
        <f t="shared" si="361"/>
        <v>0.91181234235835484</v>
      </c>
      <c r="AG2067" s="150">
        <f t="shared" si="366"/>
        <v>0.15995055652810899</v>
      </c>
      <c r="AH2067" s="150" t="str">
        <f t="shared" si="367"/>
        <v/>
      </c>
      <c r="AI2067" s="150" t="str">
        <f t="shared" si="362"/>
        <v/>
      </c>
      <c r="AJ2067" s="173">
        <f t="shared" si="363"/>
        <v>0</v>
      </c>
      <c r="AK2067" s="173" t="str">
        <f t="shared" si="364"/>
        <v/>
      </c>
      <c r="AL2067" s="173" t="str">
        <f t="shared" si="365"/>
        <v/>
      </c>
      <c r="AM2067" s="173"/>
      <c r="AN2067" s="173"/>
      <c r="AO2067" s="173"/>
      <c r="AP2067" s="173"/>
      <c r="AQ2067" s="173"/>
      <c r="AR2067" s="173"/>
      <c r="AS2067" s="173"/>
      <c r="AT2067" s="153"/>
      <c r="AU2067" s="154"/>
      <c r="AV2067" s="153"/>
      <c r="AW2067" s="177"/>
      <c r="AX2067" s="178"/>
      <c r="AY2067" s="179"/>
      <c r="AZ2067" s="179"/>
      <c r="BA2067" s="180"/>
      <c r="BB2067" s="180"/>
      <c r="BC2067" s="155"/>
      <c r="BE2067" s="156">
        <v>1315</v>
      </c>
      <c r="BF2067" s="181">
        <f t="shared" si="369"/>
        <v>8.4096000000001183</v>
      </c>
      <c r="BG2067" s="182">
        <f t="shared" si="370"/>
        <v>0.29786412213985008</v>
      </c>
      <c r="BH2067" s="183">
        <f t="shared" si="371"/>
        <v>5.2063563175691607E-4</v>
      </c>
      <c r="BI2067" s="184" t="str">
        <f t="shared" si="372"/>
        <v/>
      </c>
      <c r="BJ2067" s="184" t="str">
        <f t="shared" si="368"/>
        <v/>
      </c>
    </row>
    <row r="2068" spans="3:62" ht="20.100000000000001" customHeight="1" x14ac:dyDescent="0.25">
      <c r="C2068" s="12"/>
      <c r="E2068" s="141"/>
      <c r="F2068" s="141"/>
      <c r="P2068" s="156"/>
      <c r="R2068" s="174"/>
      <c r="S2068" s="174"/>
      <c r="W2068" s="175"/>
      <c r="X2068" s="173"/>
      <c r="AC2068" s="156">
        <v>1339</v>
      </c>
      <c r="AD2068" s="150">
        <f t="shared" si="359"/>
        <v>1.3559999999999999</v>
      </c>
      <c r="AE2068" s="174">
        <f t="shared" si="360"/>
        <v>0.15908660600383065</v>
      </c>
      <c r="AF2068" s="174">
        <f t="shared" si="361"/>
        <v>0.91245041597446463</v>
      </c>
      <c r="AG2068" s="150">
        <f t="shared" si="366"/>
        <v>0.15908660600383065</v>
      </c>
      <c r="AH2068" s="150" t="str">
        <f t="shared" si="367"/>
        <v/>
      </c>
      <c r="AI2068" s="150" t="str">
        <f t="shared" si="362"/>
        <v/>
      </c>
      <c r="AJ2068" s="173">
        <f t="shared" si="363"/>
        <v>0</v>
      </c>
      <c r="AK2068" s="173" t="str">
        <f t="shared" si="364"/>
        <v/>
      </c>
      <c r="AL2068" s="173" t="str">
        <f t="shared" si="365"/>
        <v/>
      </c>
      <c r="AM2068" s="173"/>
      <c r="AN2068" s="173"/>
      <c r="AO2068" s="173"/>
      <c r="AP2068" s="173"/>
      <c r="AQ2068" s="173"/>
      <c r="AR2068" s="173"/>
      <c r="AS2068" s="173"/>
      <c r="AT2068" s="153"/>
      <c r="AU2068" s="154"/>
      <c r="AV2068" s="153"/>
      <c r="AW2068" s="177"/>
      <c r="AX2068" s="178"/>
      <c r="AY2068" s="179"/>
      <c r="AZ2068" s="179"/>
      <c r="BA2068" s="180"/>
      <c r="BB2068" s="180"/>
      <c r="BC2068" s="155"/>
      <c r="BE2068" s="156">
        <v>1316</v>
      </c>
      <c r="BF2068" s="181">
        <f t="shared" si="369"/>
        <v>8.4160000000001176</v>
      </c>
      <c r="BG2068" s="182">
        <f t="shared" si="370"/>
        <v>0.29734348650809317</v>
      </c>
      <c r="BH2068" s="183">
        <f t="shared" si="371"/>
        <v>5.1995983846869764E-4</v>
      </c>
      <c r="BI2068" s="184" t="str">
        <f t="shared" si="372"/>
        <v/>
      </c>
      <c r="BJ2068" s="184" t="str">
        <f t="shared" si="368"/>
        <v/>
      </c>
    </row>
    <row r="2069" spans="3:62" ht="20.100000000000001" customHeight="1" x14ac:dyDescent="0.25">
      <c r="C2069" s="12"/>
      <c r="E2069" s="141"/>
      <c r="F2069" s="141"/>
      <c r="P2069" s="156"/>
      <c r="R2069" s="174"/>
      <c r="S2069" s="174"/>
      <c r="W2069" s="175"/>
      <c r="X2069" s="173"/>
      <c r="AC2069" s="156">
        <v>1340</v>
      </c>
      <c r="AD2069" s="150">
        <f t="shared" si="359"/>
        <v>1.3600000000000003</v>
      </c>
      <c r="AE2069" s="174">
        <f t="shared" si="360"/>
        <v>0.15822479037038298</v>
      </c>
      <c r="AF2069" s="174">
        <f t="shared" si="361"/>
        <v>0.91308503805291497</v>
      </c>
      <c r="AG2069" s="150">
        <f t="shared" si="366"/>
        <v>0.15822479037038298</v>
      </c>
      <c r="AH2069" s="150" t="str">
        <f t="shared" si="367"/>
        <v/>
      </c>
      <c r="AI2069" s="150" t="str">
        <f t="shared" si="362"/>
        <v/>
      </c>
      <c r="AJ2069" s="173">
        <f t="shared" si="363"/>
        <v>0</v>
      </c>
      <c r="AK2069" s="173" t="str">
        <f t="shared" si="364"/>
        <v/>
      </c>
      <c r="AL2069" s="173" t="str">
        <f t="shared" si="365"/>
        <v/>
      </c>
      <c r="AM2069" s="173"/>
      <c r="AN2069" s="173"/>
      <c r="AO2069" s="173"/>
      <c r="AP2069" s="173"/>
      <c r="AQ2069" s="173"/>
      <c r="AR2069" s="173"/>
      <c r="AS2069" s="173"/>
      <c r="AT2069" s="153"/>
      <c r="AU2069" s="154"/>
      <c r="AV2069" s="153"/>
      <c r="AW2069" s="177"/>
      <c r="AX2069" s="178"/>
      <c r="AY2069" s="179"/>
      <c r="AZ2069" s="179"/>
      <c r="BA2069" s="180"/>
      <c r="BB2069" s="180"/>
      <c r="BC2069" s="155"/>
      <c r="BE2069" s="156">
        <v>1317</v>
      </c>
      <c r="BF2069" s="181">
        <f t="shared" si="369"/>
        <v>8.4224000000001169</v>
      </c>
      <c r="BG2069" s="182">
        <f t="shared" si="370"/>
        <v>0.29682352666962447</v>
      </c>
      <c r="BH2069" s="183">
        <f t="shared" si="371"/>
        <v>5.1928417219321288E-4</v>
      </c>
      <c r="BI2069" s="184" t="str">
        <f t="shared" si="372"/>
        <v/>
      </c>
      <c r="BJ2069" s="184" t="str">
        <f t="shared" si="368"/>
        <v/>
      </c>
    </row>
    <row r="2070" spans="3:62" ht="20.100000000000001" customHeight="1" x14ac:dyDescent="0.25">
      <c r="C2070" s="12"/>
      <c r="E2070" s="141"/>
      <c r="F2070" s="141"/>
      <c r="P2070" s="156"/>
      <c r="R2070" s="174"/>
      <c r="S2070" s="174"/>
      <c r="W2070" s="175"/>
      <c r="X2070" s="173"/>
      <c r="AC2070" s="156">
        <v>1341</v>
      </c>
      <c r="AD2070" s="150">
        <f t="shared" si="359"/>
        <v>1.3639999999999999</v>
      </c>
      <c r="AE2070" s="174">
        <f t="shared" si="360"/>
        <v>0.15736512556566029</v>
      </c>
      <c r="AF2070" s="174">
        <f t="shared" si="361"/>
        <v>0.91371621716520779</v>
      </c>
      <c r="AG2070" s="150">
        <f t="shared" si="366"/>
        <v>0.15736512556566029</v>
      </c>
      <c r="AH2070" s="150" t="str">
        <f t="shared" si="367"/>
        <v/>
      </c>
      <c r="AI2070" s="150" t="str">
        <f t="shared" si="362"/>
        <v/>
      </c>
      <c r="AJ2070" s="173">
        <f t="shared" si="363"/>
        <v>0</v>
      </c>
      <c r="AK2070" s="173" t="str">
        <f t="shared" si="364"/>
        <v/>
      </c>
      <c r="AL2070" s="173" t="str">
        <f t="shared" si="365"/>
        <v/>
      </c>
      <c r="AM2070" s="173"/>
      <c r="AN2070" s="173"/>
      <c r="AO2070" s="173"/>
      <c r="AP2070" s="173"/>
      <c r="AQ2070" s="173"/>
      <c r="AR2070" s="173"/>
      <c r="AS2070" s="173"/>
      <c r="AT2070" s="153"/>
      <c r="AU2070" s="154"/>
      <c r="AV2070" s="153"/>
      <c r="AW2070" s="177"/>
      <c r="AX2070" s="178"/>
      <c r="AY2070" s="179"/>
      <c r="AZ2070" s="179"/>
      <c r="BA2070" s="180"/>
      <c r="BB2070" s="180"/>
      <c r="BC2070" s="155"/>
      <c r="BE2070" s="156">
        <v>1318</v>
      </c>
      <c r="BF2070" s="181">
        <f t="shared" si="369"/>
        <v>8.4288000000001162</v>
      </c>
      <c r="BG2070" s="182">
        <f t="shared" si="370"/>
        <v>0.29630424249743126</v>
      </c>
      <c r="BH2070" s="183">
        <f t="shared" si="371"/>
        <v>5.1860863585490025E-4</v>
      </c>
      <c r="BI2070" s="184" t="str">
        <f t="shared" si="372"/>
        <v/>
      </c>
      <c r="BJ2070" s="184" t="str">
        <f t="shared" si="368"/>
        <v/>
      </c>
    </row>
    <row r="2071" spans="3:62" ht="20.100000000000001" customHeight="1" x14ac:dyDescent="0.25">
      <c r="C2071" s="12"/>
      <c r="E2071" s="141"/>
      <c r="F2071" s="141"/>
      <c r="P2071" s="156"/>
      <c r="R2071" s="174"/>
      <c r="S2071" s="174"/>
      <c r="W2071" s="175"/>
      <c r="X2071" s="173"/>
      <c r="AC2071" s="156">
        <v>1342</v>
      </c>
      <c r="AD2071" s="150">
        <f t="shared" si="359"/>
        <v>1.3680000000000003</v>
      </c>
      <c r="AE2071" s="174">
        <f t="shared" si="360"/>
        <v>0.15650762733813126</v>
      </c>
      <c r="AF2071" s="174">
        <f t="shared" si="361"/>
        <v>0.91434396194621836</v>
      </c>
      <c r="AG2071" s="150">
        <f t="shared" si="366"/>
        <v>0.15650762733813126</v>
      </c>
      <c r="AH2071" s="150" t="str">
        <f t="shared" si="367"/>
        <v/>
      </c>
      <c r="AI2071" s="150" t="str">
        <f t="shared" si="362"/>
        <v/>
      </c>
      <c r="AJ2071" s="173">
        <f t="shared" si="363"/>
        <v>0</v>
      </c>
      <c r="AK2071" s="173" t="str">
        <f t="shared" si="364"/>
        <v/>
      </c>
      <c r="AL2071" s="173" t="str">
        <f t="shared" si="365"/>
        <v/>
      </c>
      <c r="AM2071" s="173"/>
      <c r="AN2071" s="173"/>
      <c r="AO2071" s="173"/>
      <c r="AP2071" s="173"/>
      <c r="AQ2071" s="173"/>
      <c r="AR2071" s="173"/>
      <c r="AS2071" s="173"/>
      <c r="AT2071" s="153"/>
      <c r="AU2071" s="154"/>
      <c r="AV2071" s="153"/>
      <c r="AW2071" s="177"/>
      <c r="AX2071" s="178"/>
      <c r="AY2071" s="179"/>
      <c r="AZ2071" s="179"/>
      <c r="BA2071" s="180"/>
      <c r="BB2071" s="180"/>
      <c r="BC2071" s="155"/>
      <c r="BE2071" s="156">
        <v>1319</v>
      </c>
      <c r="BF2071" s="181">
        <f t="shared" si="369"/>
        <v>8.4352000000001155</v>
      </c>
      <c r="BG2071" s="182">
        <f t="shared" si="370"/>
        <v>0.29578563386157636</v>
      </c>
      <c r="BH2071" s="183">
        <f t="shared" si="371"/>
        <v>5.1793323236509758E-4</v>
      </c>
      <c r="BI2071" s="184" t="str">
        <f t="shared" si="372"/>
        <v/>
      </c>
      <c r="BJ2071" s="184" t="str">
        <f t="shared" si="368"/>
        <v/>
      </c>
    </row>
    <row r="2072" spans="3:62" ht="20.100000000000001" customHeight="1" x14ac:dyDescent="0.25">
      <c r="C2072" s="12"/>
      <c r="E2072" s="141"/>
      <c r="F2072" s="141"/>
      <c r="P2072" s="156"/>
      <c r="R2072" s="174"/>
      <c r="S2072" s="174"/>
      <c r="W2072" s="175"/>
      <c r="X2072" s="173"/>
      <c r="AC2072" s="156">
        <v>1343</v>
      </c>
      <c r="AD2072" s="150">
        <f t="shared" si="359"/>
        <v>1.3719999999999999</v>
      </c>
      <c r="AE2072" s="174">
        <f t="shared" si="360"/>
        <v>0.15565231124686443</v>
      </c>
      <c r="AF2072" s="174">
        <f t="shared" si="361"/>
        <v>0.91496828109343631</v>
      </c>
      <c r="AG2072" s="150">
        <f t="shared" si="366"/>
        <v>0.15565231124686443</v>
      </c>
      <c r="AH2072" s="150" t="str">
        <f t="shared" si="367"/>
        <v/>
      </c>
      <c r="AI2072" s="150" t="str">
        <f t="shared" si="362"/>
        <v/>
      </c>
      <c r="AJ2072" s="173">
        <f t="shared" si="363"/>
        <v>0</v>
      </c>
      <c r="AK2072" s="173" t="str">
        <f t="shared" si="364"/>
        <v/>
      </c>
      <c r="AL2072" s="173" t="str">
        <f t="shared" si="365"/>
        <v/>
      </c>
      <c r="AM2072" s="173"/>
      <c r="AN2072" s="173"/>
      <c r="AO2072" s="173"/>
      <c r="AP2072" s="173"/>
      <c r="AQ2072" s="173"/>
      <c r="AR2072" s="173"/>
      <c r="AS2072" s="173"/>
      <c r="AT2072" s="153"/>
      <c r="AU2072" s="154"/>
      <c r="AV2072" s="153"/>
      <c r="AW2072" s="177"/>
      <c r="AX2072" s="178"/>
      <c r="AY2072" s="179"/>
      <c r="AZ2072" s="179"/>
      <c r="BA2072" s="180"/>
      <c r="BB2072" s="180"/>
      <c r="BC2072" s="155"/>
      <c r="BE2072" s="156">
        <v>1320</v>
      </c>
      <c r="BF2072" s="181">
        <f t="shared" si="369"/>
        <v>8.4416000000001148</v>
      </c>
      <c r="BG2072" s="182">
        <f t="shared" si="370"/>
        <v>0.29526770062921126</v>
      </c>
      <c r="BH2072" s="183">
        <f t="shared" si="371"/>
        <v>5.1725796462487317E-4</v>
      </c>
      <c r="BI2072" s="184" t="str">
        <f t="shared" si="372"/>
        <v/>
      </c>
      <c r="BJ2072" s="184" t="str">
        <f t="shared" si="368"/>
        <v/>
      </c>
    </row>
    <row r="2073" spans="3:62" ht="20.100000000000001" customHeight="1" x14ac:dyDescent="0.25">
      <c r="C2073" s="12"/>
      <c r="E2073" s="141"/>
      <c r="F2073" s="141"/>
      <c r="P2073" s="156"/>
      <c r="R2073" s="174"/>
      <c r="S2073" s="174"/>
      <c r="W2073" s="175"/>
      <c r="X2073" s="173"/>
      <c r="AC2073" s="156">
        <v>1344</v>
      </c>
      <c r="AD2073" s="150">
        <f t="shared" ref="AD2073:AD2136" si="373">AD$723+(AC2073*AD$726)</f>
        <v>1.3760000000000003</v>
      </c>
      <c r="AE2073" s="174">
        <f t="shared" ref="AE2073:AE2136" si="374">_xlfn.NORM.DIST(AD2073,AD$720,AD$721,0)</f>
        <v>0.15479919266156569</v>
      </c>
      <c r="AF2073" s="174">
        <f t="shared" ref="AF2073:AF2136" si="375">_xlfn.NORM.DIST(AD2073,AD$720,AD$721,1)</f>
        <v>0.91558918336620965</v>
      </c>
      <c r="AG2073" s="150">
        <f t="shared" si="366"/>
        <v>0.15479919266156569</v>
      </c>
      <c r="AH2073" s="150" t="str">
        <f t="shared" si="367"/>
        <v/>
      </c>
      <c r="AI2073" s="150" t="str">
        <f t="shared" ref="AI2073:AI2136" si="376">IF(AE2073=MAX(AE$729:AE$2729),AE2073,"")</f>
        <v/>
      </c>
      <c r="AJ2073" s="173">
        <f t="shared" ref="AJ2073:AJ2136" si="377">_xlfn.NORM.DIST(AC2073,AH$721,AH$722,0)</f>
        <v>0</v>
      </c>
      <c r="AK2073" s="173" t="str">
        <f t="shared" ref="AK2073:AK2136" si="378">IF(AJ2073=MAX(AJ$729:AJ$2729),AE2073,"")</f>
        <v/>
      </c>
      <c r="AL2073" s="173" t="str">
        <f t="shared" ref="AL2073:AL2136" si="379">IF(AK2073=MIN(AK$729:AK$2729),AK2073,"")</f>
        <v/>
      </c>
      <c r="AM2073" s="173"/>
      <c r="AN2073" s="173"/>
      <c r="AO2073" s="173"/>
      <c r="AP2073" s="173"/>
      <c r="AQ2073" s="173"/>
      <c r="AR2073" s="173"/>
      <c r="AS2073" s="173"/>
      <c r="AT2073" s="153"/>
      <c r="AU2073" s="154"/>
      <c r="AV2073" s="153"/>
      <c r="AW2073" s="177"/>
      <c r="AX2073" s="178"/>
      <c r="AY2073" s="179"/>
      <c r="AZ2073" s="179"/>
      <c r="BA2073" s="180"/>
      <c r="BB2073" s="180"/>
      <c r="BC2073" s="155"/>
      <c r="BE2073" s="156">
        <v>1321</v>
      </c>
      <c r="BF2073" s="181">
        <f t="shared" si="369"/>
        <v>8.4480000000001141</v>
      </c>
      <c r="BG2073" s="182">
        <f t="shared" si="370"/>
        <v>0.29475044266458639</v>
      </c>
      <c r="BH2073" s="183">
        <f t="shared" si="371"/>
        <v>5.1658283552458162E-4</v>
      </c>
      <c r="BI2073" s="184" t="str">
        <f t="shared" si="372"/>
        <v/>
      </c>
      <c r="BJ2073" s="184" t="str">
        <f t="shared" si="368"/>
        <v/>
      </c>
    </row>
    <row r="2074" spans="3:62" ht="20.100000000000001" customHeight="1" x14ac:dyDescent="0.25">
      <c r="C2074" s="12"/>
      <c r="E2074" s="141"/>
      <c r="F2074" s="141"/>
      <c r="P2074" s="156"/>
      <c r="R2074" s="174"/>
      <c r="S2074" s="174"/>
      <c r="W2074" s="175"/>
      <c r="X2074" s="173"/>
      <c r="AC2074" s="156">
        <v>1345</v>
      </c>
      <c r="AD2074" s="150">
        <f t="shared" si="373"/>
        <v>1.38</v>
      </c>
      <c r="AE2074" s="174">
        <f t="shared" si="374"/>
        <v>0.15394828676263372</v>
      </c>
      <c r="AF2074" s="174">
        <f t="shared" si="375"/>
        <v>0.91620667758498575</v>
      </c>
      <c r="AG2074" s="150">
        <f t="shared" ref="AG2074:AG2137" si="380">IF(OR(AF2074&lt;$AH$725,AF2074&gt;$AH$726),AE2074,"")</f>
        <v>0.15394828676263372</v>
      </c>
      <c r="AH2074" s="150" t="str">
        <f t="shared" ref="AH2074:AH2137" si="381">IF(AND(AF2074&gt;$AH$725,AF2074&lt;$AH$726),AE2074,"")</f>
        <v/>
      </c>
      <c r="AI2074" s="150" t="str">
        <f t="shared" si="376"/>
        <v/>
      </c>
      <c r="AJ2074" s="173">
        <f t="shared" si="377"/>
        <v>0</v>
      </c>
      <c r="AK2074" s="173" t="str">
        <f t="shared" si="378"/>
        <v/>
      </c>
      <c r="AL2074" s="173" t="str">
        <f t="shared" si="379"/>
        <v/>
      </c>
      <c r="AM2074" s="173"/>
      <c r="AN2074" s="173"/>
      <c r="AO2074" s="173"/>
      <c r="AP2074" s="173"/>
      <c r="AQ2074" s="173"/>
      <c r="AR2074" s="173"/>
      <c r="AS2074" s="173"/>
      <c r="AT2074" s="153"/>
      <c r="AU2074" s="154"/>
      <c r="AV2074" s="153"/>
      <c r="AW2074" s="177"/>
      <c r="AX2074" s="178"/>
      <c r="AY2074" s="179"/>
      <c r="AZ2074" s="179"/>
      <c r="BA2074" s="180"/>
      <c r="BB2074" s="180"/>
      <c r="BC2074" s="155"/>
      <c r="BE2074" s="156">
        <v>1322</v>
      </c>
      <c r="BF2074" s="181">
        <f t="shared" si="369"/>
        <v>8.4544000000001134</v>
      </c>
      <c r="BG2074" s="182">
        <f t="shared" si="370"/>
        <v>0.29423385982906181</v>
      </c>
      <c r="BH2074" s="183">
        <f t="shared" si="371"/>
        <v>5.1590784794125488E-4</v>
      </c>
      <c r="BI2074" s="184" t="str">
        <f t="shared" si="372"/>
        <v/>
      </c>
      <c r="BJ2074" s="184" t="str">
        <f t="shared" si="368"/>
        <v/>
      </c>
    </row>
    <row r="2075" spans="3:62" ht="20.100000000000001" customHeight="1" x14ac:dyDescent="0.25">
      <c r="C2075" s="12"/>
      <c r="E2075" s="141"/>
      <c r="F2075" s="141"/>
      <c r="P2075" s="156"/>
      <c r="R2075" s="174"/>
      <c r="S2075" s="174"/>
      <c r="W2075" s="175"/>
      <c r="X2075" s="173"/>
      <c r="AC2075" s="156">
        <v>1346</v>
      </c>
      <c r="AD2075" s="150">
        <f t="shared" si="373"/>
        <v>1.3840000000000003</v>
      </c>
      <c r="AE2075" s="174">
        <f t="shared" si="374"/>
        <v>0.1530996085412272</v>
      </c>
      <c r="AF2075" s="174">
        <f t="shared" si="375"/>
        <v>0.91682077263055572</v>
      </c>
      <c r="AG2075" s="150">
        <f t="shared" si="380"/>
        <v>0.1530996085412272</v>
      </c>
      <c r="AH2075" s="150" t="str">
        <f t="shared" si="381"/>
        <v/>
      </c>
      <c r="AI2075" s="150" t="str">
        <f t="shared" si="376"/>
        <v/>
      </c>
      <c r="AJ2075" s="173">
        <f t="shared" si="377"/>
        <v>0</v>
      </c>
      <c r="AK2075" s="173" t="str">
        <f t="shared" si="378"/>
        <v/>
      </c>
      <c r="AL2075" s="173" t="str">
        <f t="shared" si="379"/>
        <v/>
      </c>
      <c r="AM2075" s="173"/>
      <c r="AN2075" s="173"/>
      <c r="AO2075" s="173"/>
      <c r="AP2075" s="173"/>
      <c r="AQ2075" s="173"/>
      <c r="AR2075" s="173"/>
      <c r="AS2075" s="173"/>
      <c r="AT2075" s="153"/>
      <c r="AU2075" s="154"/>
      <c r="AV2075" s="153"/>
      <c r="AW2075" s="177"/>
      <c r="AX2075" s="178"/>
      <c r="AY2075" s="179"/>
      <c r="AZ2075" s="179"/>
      <c r="BA2075" s="180"/>
      <c r="BB2075" s="180"/>
      <c r="BC2075" s="155"/>
      <c r="BE2075" s="156">
        <v>1323</v>
      </c>
      <c r="BF2075" s="181">
        <f t="shared" si="369"/>
        <v>8.4608000000001127</v>
      </c>
      <c r="BG2075" s="182">
        <f t="shared" si="370"/>
        <v>0.29371795198112055</v>
      </c>
      <c r="BH2075" s="183">
        <f t="shared" si="371"/>
        <v>5.1523300474221045E-4</v>
      </c>
      <c r="BI2075" s="184" t="str">
        <f t="shared" si="372"/>
        <v/>
      </c>
      <c r="BJ2075" s="184" t="str">
        <f t="shared" si="368"/>
        <v/>
      </c>
    </row>
    <row r="2076" spans="3:62" ht="20.100000000000001" customHeight="1" x14ac:dyDescent="0.25">
      <c r="C2076" s="12"/>
      <c r="E2076" s="141"/>
      <c r="F2076" s="141"/>
      <c r="P2076" s="156"/>
      <c r="R2076" s="174"/>
      <c r="S2076" s="174"/>
      <c r="W2076" s="175"/>
      <c r="X2076" s="173"/>
      <c r="AC2076" s="156">
        <v>1347</v>
      </c>
      <c r="AD2076" s="150">
        <f t="shared" si="373"/>
        <v>1.3879999999999999</v>
      </c>
      <c r="AE2076" s="174">
        <f t="shared" si="374"/>
        <v>0.15225317279934966</v>
      </c>
      <c r="AF2076" s="174">
        <f t="shared" si="375"/>
        <v>0.91743147744329667</v>
      </c>
      <c r="AG2076" s="150">
        <f t="shared" si="380"/>
        <v>0.15225317279934966</v>
      </c>
      <c r="AH2076" s="150" t="str">
        <f t="shared" si="381"/>
        <v/>
      </c>
      <c r="AI2076" s="150" t="str">
        <f t="shared" si="376"/>
        <v/>
      </c>
      <c r="AJ2076" s="173">
        <f t="shared" si="377"/>
        <v>0</v>
      </c>
      <c r="AK2076" s="173" t="str">
        <f t="shared" si="378"/>
        <v/>
      </c>
      <c r="AL2076" s="173" t="str">
        <f t="shared" si="379"/>
        <v/>
      </c>
      <c r="AM2076" s="173"/>
      <c r="AN2076" s="173"/>
      <c r="AO2076" s="173"/>
      <c r="AP2076" s="173"/>
      <c r="AQ2076" s="173"/>
      <c r="AR2076" s="173"/>
      <c r="AS2076" s="173"/>
      <c r="AT2076" s="153"/>
      <c r="AU2076" s="154"/>
      <c r="AV2076" s="153"/>
      <c r="AW2076" s="177"/>
      <c r="AX2076" s="178"/>
      <c r="AY2076" s="179"/>
      <c r="AZ2076" s="179"/>
      <c r="BA2076" s="180"/>
      <c r="BB2076" s="180"/>
      <c r="BC2076" s="155"/>
      <c r="BE2076" s="156">
        <v>1324</v>
      </c>
      <c r="BF2076" s="181">
        <f t="shared" si="369"/>
        <v>8.467200000000112</v>
      </c>
      <c r="BG2076" s="182">
        <f t="shared" si="370"/>
        <v>0.29320271897637834</v>
      </c>
      <c r="BH2076" s="183">
        <f t="shared" si="371"/>
        <v>5.1455830878294195E-4</v>
      </c>
      <c r="BI2076" s="184" t="str">
        <f t="shared" si="372"/>
        <v/>
      </c>
      <c r="BJ2076" s="184" t="str">
        <f t="shared" si="368"/>
        <v/>
      </c>
    </row>
    <row r="2077" spans="3:62" ht="20.100000000000001" customHeight="1" x14ac:dyDescent="0.25">
      <c r="C2077" s="12"/>
      <c r="E2077" s="141"/>
      <c r="F2077" s="141"/>
      <c r="P2077" s="156"/>
      <c r="R2077" s="174"/>
      <c r="S2077" s="174"/>
      <c r="W2077" s="175"/>
      <c r="X2077" s="173"/>
      <c r="AC2077" s="156">
        <v>1348</v>
      </c>
      <c r="AD2077" s="150">
        <f t="shared" si="373"/>
        <v>1.3920000000000003</v>
      </c>
      <c r="AE2077" s="174">
        <f t="shared" si="374"/>
        <v>0.15140899414994616</v>
      </c>
      <c r="AF2077" s="174">
        <f t="shared" si="375"/>
        <v>0.91803880102241564</v>
      </c>
      <c r="AG2077" s="150">
        <f t="shared" si="380"/>
        <v>0.15140899414994616</v>
      </c>
      <c r="AH2077" s="150" t="str">
        <f t="shared" si="381"/>
        <v/>
      </c>
      <c r="AI2077" s="150" t="str">
        <f t="shared" si="376"/>
        <v/>
      </c>
      <c r="AJ2077" s="173">
        <f t="shared" si="377"/>
        <v>0</v>
      </c>
      <c r="AK2077" s="173" t="str">
        <f t="shared" si="378"/>
        <v/>
      </c>
      <c r="AL2077" s="173" t="str">
        <f t="shared" si="379"/>
        <v/>
      </c>
      <c r="AM2077" s="173"/>
      <c r="AN2077" s="173"/>
      <c r="AO2077" s="173"/>
      <c r="AP2077" s="173"/>
      <c r="AQ2077" s="173"/>
      <c r="AR2077" s="173"/>
      <c r="AS2077" s="173"/>
      <c r="AT2077" s="153"/>
      <c r="AU2077" s="154"/>
      <c r="AV2077" s="153"/>
      <c r="AW2077" s="177"/>
      <c r="AX2077" s="178"/>
      <c r="AY2077" s="179"/>
      <c r="AZ2077" s="179"/>
      <c r="BA2077" s="180"/>
      <c r="BB2077" s="180"/>
      <c r="BC2077" s="155"/>
      <c r="BE2077" s="156">
        <v>1325</v>
      </c>
      <c r="BF2077" s="181">
        <f t="shared" si="369"/>
        <v>8.4736000000001113</v>
      </c>
      <c r="BG2077" s="182">
        <f t="shared" si="370"/>
        <v>0.2926881606675954</v>
      </c>
      <c r="BH2077" s="183">
        <f t="shared" si="371"/>
        <v>5.1388376290806281E-4</v>
      </c>
      <c r="BI2077" s="184" t="str">
        <f t="shared" si="372"/>
        <v/>
      </c>
      <c r="BJ2077" s="184" t="str">
        <f t="shared" si="368"/>
        <v/>
      </c>
    </row>
    <row r="2078" spans="3:62" ht="20.100000000000001" customHeight="1" x14ac:dyDescent="0.25">
      <c r="C2078" s="12"/>
      <c r="E2078" s="141"/>
      <c r="F2078" s="141"/>
      <c r="P2078" s="156"/>
      <c r="R2078" s="174"/>
      <c r="S2078" s="174"/>
      <c r="W2078" s="175"/>
      <c r="X2078" s="173"/>
      <c r="AC2078" s="156">
        <v>1349</v>
      </c>
      <c r="AD2078" s="150">
        <f t="shared" si="373"/>
        <v>1.3959999999999999</v>
      </c>
      <c r="AE2078" s="174">
        <f t="shared" si="374"/>
        <v>0.15056708701701729</v>
      </c>
      <c r="AF2078" s="174">
        <f t="shared" si="375"/>
        <v>0.91864275242519322</v>
      </c>
      <c r="AG2078" s="150">
        <f t="shared" si="380"/>
        <v>0.15056708701701729</v>
      </c>
      <c r="AH2078" s="150" t="str">
        <f t="shared" si="381"/>
        <v/>
      </c>
      <c r="AI2078" s="150" t="str">
        <f t="shared" si="376"/>
        <v/>
      </c>
      <c r="AJ2078" s="173">
        <f t="shared" si="377"/>
        <v>0</v>
      </c>
      <c r="AK2078" s="173" t="str">
        <f t="shared" si="378"/>
        <v/>
      </c>
      <c r="AL2078" s="173" t="str">
        <f t="shared" si="379"/>
        <v/>
      </c>
      <c r="AM2078" s="173"/>
      <c r="AN2078" s="173"/>
      <c r="AO2078" s="173"/>
      <c r="AP2078" s="173"/>
      <c r="AQ2078" s="173"/>
      <c r="AR2078" s="173"/>
      <c r="AS2078" s="173"/>
      <c r="AT2078" s="153"/>
      <c r="AU2078" s="154"/>
      <c r="AV2078" s="153"/>
      <c r="AW2078" s="177"/>
      <c r="AX2078" s="178"/>
      <c r="AY2078" s="179"/>
      <c r="AZ2078" s="179"/>
      <c r="BA2078" s="180"/>
      <c r="BB2078" s="180"/>
      <c r="BC2078" s="155"/>
      <c r="BE2078" s="156">
        <v>1326</v>
      </c>
      <c r="BF2078" s="181">
        <f t="shared" si="369"/>
        <v>8.4800000000001106</v>
      </c>
      <c r="BG2078" s="182">
        <f t="shared" si="370"/>
        <v>0.29217427690468734</v>
      </c>
      <c r="BH2078" s="183">
        <f t="shared" si="371"/>
        <v>5.1320936995025157E-4</v>
      </c>
      <c r="BI2078" s="184" t="str">
        <f t="shared" si="372"/>
        <v/>
      </c>
      <c r="BJ2078" s="184" t="str">
        <f t="shared" si="368"/>
        <v/>
      </c>
    </row>
    <row r="2079" spans="3:62" ht="20.100000000000001" customHeight="1" x14ac:dyDescent="0.25">
      <c r="C2079" s="12"/>
      <c r="E2079" s="141"/>
      <c r="F2079" s="141"/>
      <c r="P2079" s="156"/>
      <c r="R2079" s="174"/>
      <c r="S2079" s="174"/>
      <c r="W2079" s="175"/>
      <c r="X2079" s="173"/>
      <c r="AC2079" s="156">
        <v>1350</v>
      </c>
      <c r="AD2079" s="150">
        <f t="shared" si="373"/>
        <v>1.4000000000000004</v>
      </c>
      <c r="AE2079" s="174">
        <f t="shared" si="374"/>
        <v>0.14972746563574479</v>
      </c>
      <c r="AF2079" s="174">
        <f t="shared" si="375"/>
        <v>0.91924334076622904</v>
      </c>
      <c r="AG2079" s="150">
        <f t="shared" si="380"/>
        <v>0.14972746563574479</v>
      </c>
      <c r="AH2079" s="150" t="str">
        <f t="shared" si="381"/>
        <v/>
      </c>
      <c r="AI2079" s="150" t="str">
        <f t="shared" si="376"/>
        <v/>
      </c>
      <c r="AJ2079" s="173">
        <f t="shared" si="377"/>
        <v>0</v>
      </c>
      <c r="AK2079" s="173" t="str">
        <f t="shared" si="378"/>
        <v/>
      </c>
      <c r="AL2079" s="173" t="str">
        <f t="shared" si="379"/>
        <v/>
      </c>
      <c r="AM2079" s="173"/>
      <c r="AN2079" s="173"/>
      <c r="AO2079" s="173"/>
      <c r="AP2079" s="173"/>
      <c r="AQ2079" s="173"/>
      <c r="AR2079" s="173"/>
      <c r="AS2079" s="173"/>
      <c r="AT2079" s="153"/>
      <c r="AU2079" s="154"/>
      <c r="AV2079" s="153"/>
      <c r="AW2079" s="177"/>
      <c r="AX2079" s="178"/>
      <c r="AY2079" s="179"/>
      <c r="AZ2079" s="179"/>
      <c r="BA2079" s="180"/>
      <c r="BB2079" s="180"/>
      <c r="BC2079" s="155"/>
      <c r="BE2079" s="156">
        <v>1327</v>
      </c>
      <c r="BF2079" s="181">
        <f t="shared" si="369"/>
        <v>8.4864000000001099</v>
      </c>
      <c r="BG2079" s="182">
        <f t="shared" si="370"/>
        <v>0.29166106753473708</v>
      </c>
      <c r="BH2079" s="183">
        <f t="shared" si="371"/>
        <v>5.1253513273086249E-4</v>
      </c>
      <c r="BI2079" s="184" t="str">
        <f t="shared" si="372"/>
        <v/>
      </c>
      <c r="BJ2079" s="184" t="str">
        <f t="shared" si="368"/>
        <v/>
      </c>
    </row>
    <row r="2080" spans="3:62" ht="20.100000000000001" customHeight="1" x14ac:dyDescent="0.25">
      <c r="C2080" s="12"/>
      <c r="E2080" s="141"/>
      <c r="F2080" s="141"/>
      <c r="P2080" s="156"/>
      <c r="R2080" s="174"/>
      <c r="S2080" s="174"/>
      <c r="W2080" s="175"/>
      <c r="X2080" s="173"/>
      <c r="AC2080" s="156">
        <v>1351</v>
      </c>
      <c r="AD2080" s="150">
        <f t="shared" si="373"/>
        <v>1.4039999999999999</v>
      </c>
      <c r="AE2080" s="174">
        <f t="shared" si="374"/>
        <v>0.14889014405263437</v>
      </c>
      <c r="AF2080" s="174">
        <f t="shared" si="375"/>
        <v>0.91984057521668516</v>
      </c>
      <c r="AG2080" s="150">
        <f t="shared" si="380"/>
        <v>0.14889014405263437</v>
      </c>
      <c r="AH2080" s="150" t="str">
        <f t="shared" si="381"/>
        <v/>
      </c>
      <c r="AI2080" s="150" t="str">
        <f t="shared" si="376"/>
        <v/>
      </c>
      <c r="AJ2080" s="173">
        <f t="shared" si="377"/>
        <v>0</v>
      </c>
      <c r="AK2080" s="173" t="str">
        <f t="shared" si="378"/>
        <v/>
      </c>
      <c r="AL2080" s="173" t="str">
        <f t="shared" si="379"/>
        <v/>
      </c>
      <c r="AM2080" s="173"/>
      <c r="AN2080" s="173"/>
      <c r="AO2080" s="173"/>
      <c r="AP2080" s="173"/>
      <c r="AQ2080" s="173"/>
      <c r="AR2080" s="173"/>
      <c r="AS2080" s="173"/>
      <c r="AT2080" s="153"/>
      <c r="AU2080" s="154"/>
      <c r="AV2080" s="153"/>
      <c r="AW2080" s="177"/>
      <c r="AX2080" s="178"/>
      <c r="AY2080" s="179"/>
      <c r="AZ2080" s="179"/>
      <c r="BA2080" s="180"/>
      <c r="BB2080" s="180"/>
      <c r="BC2080" s="155"/>
      <c r="BE2080" s="156">
        <v>1328</v>
      </c>
      <c r="BF2080" s="181">
        <f t="shared" si="369"/>
        <v>8.4928000000001092</v>
      </c>
      <c r="BG2080" s="182">
        <f t="shared" si="370"/>
        <v>0.29114853240200622</v>
      </c>
      <c r="BH2080" s="183">
        <f t="shared" si="371"/>
        <v>5.1186105406181293E-4</v>
      </c>
      <c r="BI2080" s="184" t="str">
        <f t="shared" si="372"/>
        <v/>
      </c>
      <c r="BJ2080" s="184" t="str">
        <f t="shared" si="368"/>
        <v/>
      </c>
    </row>
    <row r="2081" spans="3:62" ht="20.100000000000001" customHeight="1" x14ac:dyDescent="0.25">
      <c r="C2081" s="12"/>
      <c r="E2081" s="141"/>
      <c r="F2081" s="141"/>
      <c r="P2081" s="156"/>
      <c r="R2081" s="174"/>
      <c r="S2081" s="174"/>
      <c r="W2081" s="175"/>
      <c r="X2081" s="173"/>
      <c r="AC2081" s="156">
        <v>1352</v>
      </c>
      <c r="AD2081" s="150">
        <f t="shared" si="373"/>
        <v>1.4080000000000004</v>
      </c>
      <c r="AE2081" s="174">
        <f t="shared" si="374"/>
        <v>0.14805513612567003</v>
      </c>
      <c r="AF2081" s="174">
        <f t="shared" si="375"/>
        <v>0.92043446500353332</v>
      </c>
      <c r="AG2081" s="150">
        <f t="shared" si="380"/>
        <v>0.14805513612567003</v>
      </c>
      <c r="AH2081" s="150" t="str">
        <f t="shared" si="381"/>
        <v/>
      </c>
      <c r="AI2081" s="150" t="str">
        <f t="shared" si="376"/>
        <v/>
      </c>
      <c r="AJ2081" s="173">
        <f t="shared" si="377"/>
        <v>0</v>
      </c>
      <c r="AK2081" s="173" t="str">
        <f t="shared" si="378"/>
        <v/>
      </c>
      <c r="AL2081" s="173" t="str">
        <f t="shared" si="379"/>
        <v/>
      </c>
      <c r="AM2081" s="173"/>
      <c r="AN2081" s="173"/>
      <c r="AO2081" s="173"/>
      <c r="AP2081" s="173"/>
      <c r="AQ2081" s="173"/>
      <c r="AR2081" s="173"/>
      <c r="AS2081" s="173"/>
      <c r="AT2081" s="153"/>
      <c r="AU2081" s="154"/>
      <c r="AV2081" s="153"/>
      <c r="AW2081" s="177"/>
      <c r="AX2081" s="178"/>
      <c r="AY2081" s="179"/>
      <c r="AZ2081" s="179"/>
      <c r="BA2081" s="180"/>
      <c r="BB2081" s="180"/>
      <c r="BC2081" s="155"/>
      <c r="BE2081" s="156">
        <v>1329</v>
      </c>
      <c r="BF2081" s="181">
        <f t="shared" si="369"/>
        <v>8.4992000000001084</v>
      </c>
      <c r="BG2081" s="182">
        <f t="shared" si="370"/>
        <v>0.29063667134794441</v>
      </c>
      <c r="BH2081" s="183">
        <f t="shared" si="371"/>
        <v>5.1118713674158656E-4</v>
      </c>
      <c r="BI2081" s="184" t="str">
        <f t="shared" si="372"/>
        <v/>
      </c>
      <c r="BJ2081" s="184" t="str">
        <f t="shared" si="368"/>
        <v/>
      </c>
    </row>
    <row r="2082" spans="3:62" ht="20.100000000000001" customHeight="1" x14ac:dyDescent="0.25">
      <c r="C2082" s="12"/>
      <c r="E2082" s="141"/>
      <c r="F2082" s="141"/>
      <c r="P2082" s="156"/>
      <c r="R2082" s="174"/>
      <c r="S2082" s="174"/>
      <c r="W2082" s="175"/>
      <c r="X2082" s="173"/>
      <c r="AC2082" s="156">
        <v>1353</v>
      </c>
      <c r="AD2082" s="150">
        <f t="shared" si="373"/>
        <v>1.4119999999999999</v>
      </c>
      <c r="AE2082" s="174">
        <f t="shared" si="374"/>
        <v>0.14722245552448529</v>
      </c>
      <c r="AF2082" s="174">
        <f t="shared" si="375"/>
        <v>0.92102501940879988</v>
      </c>
      <c r="AG2082" s="150">
        <f t="shared" si="380"/>
        <v>0.14722245552448529</v>
      </c>
      <c r="AH2082" s="150" t="str">
        <f t="shared" si="381"/>
        <v/>
      </c>
      <c r="AI2082" s="150" t="str">
        <f t="shared" si="376"/>
        <v/>
      </c>
      <c r="AJ2082" s="173">
        <f t="shared" si="377"/>
        <v>0</v>
      </c>
      <c r="AK2082" s="173" t="str">
        <f t="shared" si="378"/>
        <v/>
      </c>
      <c r="AL2082" s="173" t="str">
        <f t="shared" si="379"/>
        <v/>
      </c>
      <c r="AM2082" s="173"/>
      <c r="AN2082" s="173"/>
      <c r="AO2082" s="173"/>
      <c r="AP2082" s="173"/>
      <c r="AQ2082" s="173"/>
      <c r="AR2082" s="173"/>
      <c r="AS2082" s="173"/>
      <c r="AT2082" s="153"/>
      <c r="AU2082" s="154"/>
      <c r="AV2082" s="153"/>
      <c r="AW2082" s="177"/>
      <c r="AX2082" s="178"/>
      <c r="AY2082" s="179"/>
      <c r="AZ2082" s="179"/>
      <c r="BA2082" s="180"/>
      <c r="BB2082" s="180"/>
      <c r="BC2082" s="155"/>
      <c r="BE2082" s="156">
        <v>1330</v>
      </c>
      <c r="BF2082" s="181">
        <f t="shared" si="369"/>
        <v>8.5056000000001077</v>
      </c>
      <c r="BG2082" s="182">
        <f t="shared" si="370"/>
        <v>0.29012548421120282</v>
      </c>
      <c r="BH2082" s="183">
        <f t="shared" si="371"/>
        <v>5.1051338355856402E-4</v>
      </c>
      <c r="BI2082" s="184" t="str">
        <f t="shared" si="372"/>
        <v/>
      </c>
      <c r="BJ2082" s="184" t="str">
        <f t="shared" si="368"/>
        <v/>
      </c>
    </row>
    <row r="2083" spans="3:62" ht="20.100000000000001" customHeight="1" x14ac:dyDescent="0.25">
      <c r="C2083" s="12"/>
      <c r="E2083" s="141"/>
      <c r="F2083" s="141"/>
      <c r="P2083" s="156"/>
      <c r="R2083" s="174"/>
      <c r="S2083" s="174"/>
      <c r="W2083" s="175"/>
      <c r="X2083" s="173"/>
      <c r="AC2083" s="156">
        <v>1354</v>
      </c>
      <c r="AD2083" s="150">
        <f t="shared" si="373"/>
        <v>1.4160000000000004</v>
      </c>
      <c r="AE2083" s="174">
        <f t="shared" si="374"/>
        <v>0.1463921157305455</v>
      </c>
      <c r="AF2083" s="174">
        <f t="shared" si="375"/>
        <v>0.9216122477688139</v>
      </c>
      <c r="AG2083" s="150">
        <f t="shared" si="380"/>
        <v>0.1463921157305455</v>
      </c>
      <c r="AH2083" s="150" t="str">
        <f t="shared" si="381"/>
        <v/>
      </c>
      <c r="AI2083" s="150" t="str">
        <f t="shared" si="376"/>
        <v/>
      </c>
      <c r="AJ2083" s="173">
        <f t="shared" si="377"/>
        <v>0</v>
      </c>
      <c r="AK2083" s="173" t="str">
        <f t="shared" si="378"/>
        <v/>
      </c>
      <c r="AL2083" s="173" t="str">
        <f t="shared" si="379"/>
        <v/>
      </c>
      <c r="AM2083" s="173"/>
      <c r="AN2083" s="173"/>
      <c r="AO2083" s="173"/>
      <c r="AP2083" s="173"/>
      <c r="AQ2083" s="173"/>
      <c r="AR2083" s="173"/>
      <c r="AS2083" s="173"/>
      <c r="AT2083" s="153"/>
      <c r="AU2083" s="154"/>
      <c r="AV2083" s="153"/>
      <c r="AW2083" s="177"/>
      <c r="AX2083" s="178"/>
      <c r="AY2083" s="179"/>
      <c r="AZ2083" s="179"/>
      <c r="BA2083" s="180"/>
      <c r="BB2083" s="180"/>
      <c r="BC2083" s="155"/>
      <c r="BE2083" s="156">
        <v>1331</v>
      </c>
      <c r="BF2083" s="181">
        <f t="shared" si="369"/>
        <v>8.512000000000107</v>
      </c>
      <c r="BG2083" s="182">
        <f t="shared" si="370"/>
        <v>0.28961497082764426</v>
      </c>
      <c r="BH2083" s="183">
        <f t="shared" si="371"/>
        <v>5.0983979729019024E-4</v>
      </c>
      <c r="BI2083" s="184" t="str">
        <f t="shared" si="372"/>
        <v/>
      </c>
      <c r="BJ2083" s="184" t="str">
        <f t="shared" si="368"/>
        <v/>
      </c>
    </row>
    <row r="2084" spans="3:62" ht="20.100000000000001" customHeight="1" x14ac:dyDescent="0.25">
      <c r="C2084" s="12"/>
      <c r="E2084" s="141"/>
      <c r="F2084" s="141"/>
      <c r="P2084" s="156"/>
      <c r="R2084" s="174"/>
      <c r="S2084" s="174"/>
      <c r="W2084" s="175"/>
      <c r="X2084" s="173"/>
      <c r="AC2084" s="156">
        <v>1355</v>
      </c>
      <c r="AD2084" s="150">
        <f t="shared" si="373"/>
        <v>1.42</v>
      </c>
      <c r="AE2084" s="174">
        <f t="shared" si="374"/>
        <v>0.14556413003734761</v>
      </c>
      <c r="AF2084" s="174">
        <f t="shared" si="375"/>
        <v>0.92219615947345368</v>
      </c>
      <c r="AG2084" s="150">
        <f t="shared" si="380"/>
        <v>0.14556413003734761</v>
      </c>
      <c r="AH2084" s="150" t="str">
        <f t="shared" si="381"/>
        <v/>
      </c>
      <c r="AI2084" s="150" t="str">
        <f t="shared" si="376"/>
        <v/>
      </c>
      <c r="AJ2084" s="173">
        <f t="shared" si="377"/>
        <v>0</v>
      </c>
      <c r="AK2084" s="173" t="str">
        <f t="shared" si="378"/>
        <v/>
      </c>
      <c r="AL2084" s="173" t="str">
        <f t="shared" si="379"/>
        <v/>
      </c>
      <c r="AM2084" s="173"/>
      <c r="AN2084" s="173"/>
      <c r="AO2084" s="173"/>
      <c r="AP2084" s="173"/>
      <c r="AQ2084" s="173"/>
      <c r="AR2084" s="173"/>
      <c r="AS2084" s="173"/>
      <c r="AT2084" s="153"/>
      <c r="AU2084" s="154"/>
      <c r="AV2084" s="153"/>
      <c r="AW2084" s="177"/>
      <c r="AX2084" s="178"/>
      <c r="AY2084" s="179"/>
      <c r="AZ2084" s="179"/>
      <c r="BA2084" s="180"/>
      <c r="BB2084" s="180"/>
      <c r="BC2084" s="155"/>
      <c r="BE2084" s="156">
        <v>1332</v>
      </c>
      <c r="BF2084" s="181">
        <f t="shared" si="369"/>
        <v>8.5184000000001063</v>
      </c>
      <c r="BG2084" s="182">
        <f t="shared" si="370"/>
        <v>0.28910513103035407</v>
      </c>
      <c r="BH2084" s="183">
        <f t="shared" si="371"/>
        <v>5.0916638070236386E-4</v>
      </c>
      <c r="BI2084" s="184" t="str">
        <f t="shared" si="372"/>
        <v/>
      </c>
      <c r="BJ2084" s="184" t="str">
        <f t="shared" si="368"/>
        <v/>
      </c>
    </row>
    <row r="2085" spans="3:62" ht="20.100000000000001" customHeight="1" x14ac:dyDescent="0.25">
      <c r="C2085" s="12"/>
      <c r="E2085" s="141"/>
      <c r="F2085" s="141"/>
      <c r="P2085" s="156"/>
      <c r="R2085" s="174"/>
      <c r="S2085" s="174"/>
      <c r="W2085" s="175"/>
      <c r="X2085" s="173"/>
      <c r="AC2085" s="156">
        <v>1356</v>
      </c>
      <c r="AD2085" s="150">
        <f t="shared" si="373"/>
        <v>1.4240000000000004</v>
      </c>
      <c r="AE2085" s="174">
        <f t="shared" si="374"/>
        <v>0.14473851155063003</v>
      </c>
      <c r="AF2085" s="174">
        <f t="shared" si="375"/>
        <v>0.92277676396539632</v>
      </c>
      <c r="AG2085" s="150">
        <f t="shared" si="380"/>
        <v>0.14473851155063003</v>
      </c>
      <c r="AH2085" s="150" t="str">
        <f t="shared" si="381"/>
        <v/>
      </c>
      <c r="AI2085" s="150" t="str">
        <f t="shared" si="376"/>
        <v/>
      </c>
      <c r="AJ2085" s="173">
        <f t="shared" si="377"/>
        <v>0</v>
      </c>
      <c r="AK2085" s="173" t="str">
        <f t="shared" si="378"/>
        <v/>
      </c>
      <c r="AL2085" s="173" t="str">
        <f t="shared" si="379"/>
        <v/>
      </c>
      <c r="AM2085" s="173"/>
      <c r="AN2085" s="173"/>
      <c r="AO2085" s="173"/>
      <c r="AP2085" s="173"/>
      <c r="AQ2085" s="173"/>
      <c r="AR2085" s="173"/>
      <c r="AS2085" s="173"/>
      <c r="AT2085" s="153"/>
      <c r="AU2085" s="154"/>
      <c r="AV2085" s="153"/>
      <c r="AW2085" s="177"/>
      <c r="AX2085" s="178"/>
      <c r="AY2085" s="179"/>
      <c r="AZ2085" s="179"/>
      <c r="BA2085" s="180"/>
      <c r="BB2085" s="180"/>
      <c r="BC2085" s="155"/>
      <c r="BE2085" s="156">
        <v>1333</v>
      </c>
      <c r="BF2085" s="181">
        <f t="shared" si="369"/>
        <v>8.5248000000001056</v>
      </c>
      <c r="BG2085" s="182">
        <f t="shared" si="370"/>
        <v>0.2885959646496517</v>
      </c>
      <c r="BH2085" s="183">
        <f t="shared" si="371"/>
        <v>5.0849313654999229E-4</v>
      </c>
      <c r="BI2085" s="184" t="str">
        <f t="shared" si="372"/>
        <v/>
      </c>
      <c r="BJ2085" s="184" t="str">
        <f t="shared" si="368"/>
        <v/>
      </c>
    </row>
    <row r="2086" spans="3:62" ht="20.100000000000001" customHeight="1" x14ac:dyDescent="0.25">
      <c r="C2086" s="12"/>
      <c r="E2086" s="141"/>
      <c r="F2086" s="141"/>
      <c r="P2086" s="156"/>
      <c r="R2086" s="174"/>
      <c r="S2086" s="174"/>
      <c r="W2086" s="175"/>
      <c r="X2086" s="173"/>
      <c r="AC2086" s="156">
        <v>1357</v>
      </c>
      <c r="AD2086" s="150">
        <f t="shared" si="373"/>
        <v>1.4279999999999999</v>
      </c>
      <c r="AE2086" s="174">
        <f t="shared" si="374"/>
        <v>0.1439152731885999</v>
      </c>
      <c r="AF2086" s="174">
        <f t="shared" si="375"/>
        <v>0.92335407073936659</v>
      </c>
      <c r="AG2086" s="150">
        <f t="shared" si="380"/>
        <v>0.1439152731885999</v>
      </c>
      <c r="AH2086" s="150" t="str">
        <f t="shared" si="381"/>
        <v/>
      </c>
      <c r="AI2086" s="150" t="str">
        <f t="shared" si="376"/>
        <v/>
      </c>
      <c r="AJ2086" s="173">
        <f t="shared" si="377"/>
        <v>0</v>
      </c>
      <c r="AK2086" s="173" t="str">
        <f t="shared" si="378"/>
        <v/>
      </c>
      <c r="AL2086" s="173" t="str">
        <f t="shared" si="379"/>
        <v/>
      </c>
      <c r="AM2086" s="173"/>
      <c r="AN2086" s="173"/>
      <c r="AO2086" s="173"/>
      <c r="AP2086" s="173"/>
      <c r="AQ2086" s="173"/>
      <c r="AR2086" s="173"/>
      <c r="AS2086" s="173"/>
      <c r="AT2086" s="153"/>
      <c r="AU2086" s="154"/>
      <c r="AV2086" s="153"/>
      <c r="AW2086" s="177"/>
      <c r="AX2086" s="178"/>
      <c r="AY2086" s="179"/>
      <c r="AZ2086" s="179"/>
      <c r="BA2086" s="180"/>
      <c r="BB2086" s="180"/>
      <c r="BC2086" s="155"/>
      <c r="BE2086" s="156">
        <v>1334</v>
      </c>
      <c r="BF2086" s="181">
        <f t="shared" si="369"/>
        <v>8.5312000000001049</v>
      </c>
      <c r="BG2086" s="182">
        <f t="shared" si="370"/>
        <v>0.28808747151310171</v>
      </c>
      <c r="BH2086" s="183">
        <f t="shared" si="371"/>
        <v>5.0782006757693621E-4</v>
      </c>
      <c r="BI2086" s="184" t="str">
        <f t="shared" si="372"/>
        <v/>
      </c>
      <c r="BJ2086" s="184" t="str">
        <f t="shared" si="368"/>
        <v/>
      </c>
    </row>
    <row r="2087" spans="3:62" ht="20.100000000000001" customHeight="1" x14ac:dyDescent="0.25">
      <c r="C2087" s="12"/>
      <c r="E2087" s="141"/>
      <c r="F2087" s="141"/>
      <c r="P2087" s="156"/>
      <c r="R2087" s="174"/>
      <c r="S2087" s="174"/>
      <c r="W2087" s="175"/>
      <c r="X2087" s="173"/>
      <c r="AC2087" s="156">
        <v>1358</v>
      </c>
      <c r="AD2087" s="150">
        <f t="shared" si="373"/>
        <v>1.4320000000000004</v>
      </c>
      <c r="AE2087" s="174">
        <f t="shared" si="374"/>
        <v>0.14309442768217082</v>
      </c>
      <c r="AF2087" s="174">
        <f t="shared" si="375"/>
        <v>0.92392808934138759</v>
      </c>
      <c r="AG2087" s="150">
        <f t="shared" si="380"/>
        <v>0.14309442768217082</v>
      </c>
      <c r="AH2087" s="150" t="str">
        <f t="shared" si="381"/>
        <v/>
      </c>
      <c r="AI2087" s="150" t="str">
        <f t="shared" si="376"/>
        <v/>
      </c>
      <c r="AJ2087" s="173">
        <f t="shared" si="377"/>
        <v>0</v>
      </c>
      <c r="AK2087" s="173" t="str">
        <f t="shared" si="378"/>
        <v/>
      </c>
      <c r="AL2087" s="173" t="str">
        <f t="shared" si="379"/>
        <v/>
      </c>
      <c r="AM2087" s="173"/>
      <c r="AN2087" s="173"/>
      <c r="AO2087" s="173"/>
      <c r="AP2087" s="173"/>
      <c r="AQ2087" s="173"/>
      <c r="AR2087" s="173"/>
      <c r="AS2087" s="173"/>
      <c r="AT2087" s="153"/>
      <c r="AU2087" s="154"/>
      <c r="AV2087" s="153"/>
      <c r="AW2087" s="177"/>
      <c r="AX2087" s="178"/>
      <c r="AY2087" s="179"/>
      <c r="AZ2087" s="179"/>
      <c r="BA2087" s="180"/>
      <c r="BB2087" s="180"/>
      <c r="BC2087" s="155"/>
      <c r="BE2087" s="156">
        <v>1335</v>
      </c>
      <c r="BF2087" s="181">
        <f t="shared" si="369"/>
        <v>8.5376000000001042</v>
      </c>
      <c r="BG2087" s="182">
        <f t="shared" si="370"/>
        <v>0.28757965144552478</v>
      </c>
      <c r="BH2087" s="183">
        <f t="shared" si="371"/>
        <v>5.0714717651595409E-4</v>
      </c>
      <c r="BI2087" s="184" t="str">
        <f t="shared" si="372"/>
        <v/>
      </c>
      <c r="BJ2087" s="184" t="str">
        <f t="shared" si="368"/>
        <v/>
      </c>
    </row>
    <row r="2088" spans="3:62" ht="20.100000000000001" customHeight="1" x14ac:dyDescent="0.25">
      <c r="C2088" s="12"/>
      <c r="E2088" s="141"/>
      <c r="F2088" s="141"/>
      <c r="P2088" s="156"/>
      <c r="R2088" s="174"/>
      <c r="S2088" s="174"/>
      <c r="W2088" s="175"/>
      <c r="X2088" s="173"/>
      <c r="AC2088" s="156">
        <v>1359</v>
      </c>
      <c r="AD2088" s="150">
        <f t="shared" si="373"/>
        <v>1.4359999999999999</v>
      </c>
      <c r="AE2088" s="174">
        <f t="shared" si="374"/>
        <v>0.14227598757521709</v>
      </c>
      <c r="AF2088" s="174">
        <f t="shared" si="375"/>
        <v>0.92449882936803152</v>
      </c>
      <c r="AG2088" s="150">
        <f t="shared" si="380"/>
        <v>0.14227598757521709</v>
      </c>
      <c r="AH2088" s="150" t="str">
        <f t="shared" si="381"/>
        <v/>
      </c>
      <c r="AI2088" s="150" t="str">
        <f t="shared" si="376"/>
        <v/>
      </c>
      <c r="AJ2088" s="173">
        <f t="shared" si="377"/>
        <v>0</v>
      </c>
      <c r="AK2088" s="173" t="str">
        <f t="shared" si="378"/>
        <v/>
      </c>
      <c r="AL2088" s="173" t="str">
        <f t="shared" si="379"/>
        <v/>
      </c>
      <c r="AM2088" s="173"/>
      <c r="AN2088" s="173"/>
      <c r="AO2088" s="173"/>
      <c r="AP2088" s="173"/>
      <c r="AQ2088" s="173"/>
      <c r="AR2088" s="173"/>
      <c r="AS2088" s="173"/>
      <c r="AT2088" s="153"/>
      <c r="AU2088" s="154"/>
      <c r="AV2088" s="153"/>
      <c r="AW2088" s="177"/>
      <c r="AX2088" s="178"/>
      <c r="AY2088" s="179"/>
      <c r="AZ2088" s="179"/>
      <c r="BA2088" s="180"/>
      <c r="BB2088" s="180"/>
      <c r="BC2088" s="155"/>
      <c r="BE2088" s="156">
        <v>1336</v>
      </c>
      <c r="BF2088" s="181">
        <f t="shared" si="369"/>
        <v>8.5440000000001035</v>
      </c>
      <c r="BG2088" s="182">
        <f t="shared" si="370"/>
        <v>0.28707250426900882</v>
      </c>
      <c r="BH2088" s="183">
        <f t="shared" si="371"/>
        <v>5.0647446608897972E-4</v>
      </c>
      <c r="BI2088" s="184" t="str">
        <f t="shared" si="372"/>
        <v/>
      </c>
      <c r="BJ2088" s="184" t="str">
        <f t="shared" si="368"/>
        <v/>
      </c>
    </row>
    <row r="2089" spans="3:62" ht="20.100000000000001" customHeight="1" x14ac:dyDescent="0.25">
      <c r="C2089" s="12"/>
      <c r="E2089" s="141"/>
      <c r="F2089" s="141"/>
      <c r="P2089" s="156"/>
      <c r="R2089" s="174"/>
      <c r="S2089" s="174"/>
      <c r="W2089" s="175"/>
      <c r="X2089" s="173"/>
      <c r="AC2089" s="156">
        <v>1360</v>
      </c>
      <c r="AD2089" s="150">
        <f t="shared" si="373"/>
        <v>1.4400000000000004</v>
      </c>
      <c r="AE2089" s="174">
        <f t="shared" si="374"/>
        <v>0.1414599652248387</v>
      </c>
      <c r="AF2089" s="174">
        <f t="shared" si="375"/>
        <v>0.92506630046567306</v>
      </c>
      <c r="AG2089" s="150">
        <f t="shared" si="380"/>
        <v>0.1414599652248387</v>
      </c>
      <c r="AH2089" s="150" t="str">
        <f t="shared" si="381"/>
        <v/>
      </c>
      <c r="AI2089" s="150" t="str">
        <f t="shared" si="376"/>
        <v/>
      </c>
      <c r="AJ2089" s="173">
        <f t="shared" si="377"/>
        <v>0</v>
      </c>
      <c r="AK2089" s="173" t="str">
        <f t="shared" si="378"/>
        <v/>
      </c>
      <c r="AL2089" s="173" t="str">
        <f t="shared" si="379"/>
        <v/>
      </c>
      <c r="AM2089" s="173"/>
      <c r="AN2089" s="173"/>
      <c r="AO2089" s="173"/>
      <c r="AP2089" s="173"/>
      <c r="AQ2089" s="173"/>
      <c r="AR2089" s="173"/>
      <c r="AS2089" s="173"/>
      <c r="AT2089" s="153"/>
      <c r="AU2089" s="154"/>
      <c r="AV2089" s="153"/>
      <c r="AW2089" s="177"/>
      <c r="AX2089" s="178"/>
      <c r="AY2089" s="179"/>
      <c r="AZ2089" s="179"/>
      <c r="BA2089" s="180"/>
      <c r="BB2089" s="180"/>
      <c r="BC2089" s="155"/>
      <c r="BE2089" s="156">
        <v>1337</v>
      </c>
      <c r="BF2089" s="181">
        <f t="shared" si="369"/>
        <v>8.5504000000001028</v>
      </c>
      <c r="BG2089" s="182">
        <f t="shared" si="370"/>
        <v>0.28656602980291984</v>
      </c>
      <c r="BH2089" s="183">
        <f t="shared" si="371"/>
        <v>5.0580193900684467E-4</v>
      </c>
      <c r="BI2089" s="184" t="str">
        <f t="shared" si="372"/>
        <v/>
      </c>
      <c r="BJ2089" s="184" t="str">
        <f t="shared" si="368"/>
        <v/>
      </c>
    </row>
    <row r="2090" spans="3:62" ht="20.100000000000001" customHeight="1" x14ac:dyDescent="0.25">
      <c r="C2090" s="12"/>
      <c r="E2090" s="141"/>
      <c r="F2090" s="141"/>
      <c r="P2090" s="156"/>
      <c r="R2090" s="174"/>
      <c r="S2090" s="174"/>
      <c r="W2090" s="175"/>
      <c r="X2090" s="173"/>
      <c r="AC2090" s="156">
        <v>1361</v>
      </c>
      <c r="AD2090" s="150">
        <f t="shared" si="373"/>
        <v>1.444</v>
      </c>
      <c r="AE2090" s="174">
        <f t="shared" si="374"/>
        <v>0.14064637280164224</v>
      </c>
      <c r="AF2090" s="174">
        <f t="shared" si="375"/>
        <v>0.92563051232974147</v>
      </c>
      <c r="AG2090" s="150">
        <f t="shared" si="380"/>
        <v>0.14064637280164224</v>
      </c>
      <c r="AH2090" s="150" t="str">
        <f t="shared" si="381"/>
        <v/>
      </c>
      <c r="AI2090" s="150" t="str">
        <f t="shared" si="376"/>
        <v/>
      </c>
      <c r="AJ2090" s="173">
        <f t="shared" si="377"/>
        <v>0</v>
      </c>
      <c r="AK2090" s="173" t="str">
        <f t="shared" si="378"/>
        <v/>
      </c>
      <c r="AL2090" s="173" t="str">
        <f t="shared" si="379"/>
        <v/>
      </c>
      <c r="AM2090" s="173"/>
      <c r="AN2090" s="173"/>
      <c r="AO2090" s="173"/>
      <c r="AP2090" s="173"/>
      <c r="AQ2090" s="173"/>
      <c r="AR2090" s="173"/>
      <c r="AS2090" s="173"/>
      <c r="AT2090" s="153"/>
      <c r="AU2090" s="154"/>
      <c r="AV2090" s="153"/>
      <c r="AW2090" s="177"/>
      <c r="AX2090" s="178"/>
      <c r="AY2090" s="179"/>
      <c r="AZ2090" s="179"/>
      <c r="BA2090" s="180"/>
      <c r="BB2090" s="180"/>
      <c r="BC2090" s="155"/>
      <c r="BE2090" s="156">
        <v>1338</v>
      </c>
      <c r="BF2090" s="181">
        <f t="shared" si="369"/>
        <v>8.5568000000001021</v>
      </c>
      <c r="BG2090" s="182">
        <f t="shared" si="370"/>
        <v>0.286060227863913</v>
      </c>
      <c r="BH2090" s="183">
        <f t="shared" si="371"/>
        <v>5.0512959796883417E-4</v>
      </c>
      <c r="BI2090" s="184" t="str">
        <f t="shared" si="372"/>
        <v/>
      </c>
      <c r="BJ2090" s="184" t="str">
        <f t="shared" si="368"/>
        <v/>
      </c>
    </row>
    <row r="2091" spans="3:62" ht="20.100000000000001" customHeight="1" x14ac:dyDescent="0.25">
      <c r="C2091" s="12"/>
      <c r="E2091" s="141"/>
      <c r="F2091" s="141"/>
      <c r="P2091" s="156"/>
      <c r="R2091" s="174"/>
      <c r="S2091" s="174"/>
      <c r="W2091" s="175"/>
      <c r="X2091" s="173"/>
      <c r="AC2091" s="156">
        <v>1362</v>
      </c>
      <c r="AD2091" s="150">
        <f t="shared" si="373"/>
        <v>1.4480000000000004</v>
      </c>
      <c r="AE2091" s="174">
        <f t="shared" si="374"/>
        <v>0.13983522229003253</v>
      </c>
      <c r="AF2091" s="174">
        <f t="shared" si="375"/>
        <v>0.92619147470397656</v>
      </c>
      <c r="AG2091" s="150">
        <f t="shared" si="380"/>
        <v>0.13983522229003253</v>
      </c>
      <c r="AH2091" s="150" t="str">
        <f t="shared" si="381"/>
        <v/>
      </c>
      <c r="AI2091" s="150" t="str">
        <f t="shared" si="376"/>
        <v/>
      </c>
      <c r="AJ2091" s="173">
        <f t="shared" si="377"/>
        <v>0</v>
      </c>
      <c r="AK2091" s="173" t="str">
        <f t="shared" si="378"/>
        <v/>
      </c>
      <c r="AL2091" s="173" t="str">
        <f t="shared" si="379"/>
        <v/>
      </c>
      <c r="AM2091" s="173"/>
      <c r="AN2091" s="173"/>
      <c r="AO2091" s="173"/>
      <c r="AP2091" s="173"/>
      <c r="AQ2091" s="173"/>
      <c r="AR2091" s="173"/>
      <c r="AS2091" s="173"/>
      <c r="AT2091" s="153"/>
      <c r="AU2091" s="154"/>
      <c r="AV2091" s="153"/>
      <c r="AW2091" s="177"/>
      <c r="AX2091" s="178"/>
      <c r="AY2091" s="179"/>
      <c r="AZ2091" s="179"/>
      <c r="BA2091" s="180"/>
      <c r="BB2091" s="180"/>
      <c r="BC2091" s="155"/>
      <c r="BE2091" s="156">
        <v>1339</v>
      </c>
      <c r="BF2091" s="181">
        <f t="shared" si="369"/>
        <v>8.5632000000001014</v>
      </c>
      <c r="BG2091" s="182">
        <f t="shared" si="370"/>
        <v>0.28555509826594416</v>
      </c>
      <c r="BH2091" s="183">
        <f t="shared" si="371"/>
        <v>5.0445744566440798E-4</v>
      </c>
      <c r="BI2091" s="184" t="str">
        <f t="shared" si="372"/>
        <v/>
      </c>
      <c r="BJ2091" s="184" t="str">
        <f t="shared" si="368"/>
        <v/>
      </c>
    </row>
    <row r="2092" spans="3:62" ht="20.100000000000001" customHeight="1" x14ac:dyDescent="0.25">
      <c r="C2092" s="12"/>
      <c r="E2092" s="141"/>
      <c r="F2092" s="141"/>
      <c r="P2092" s="156"/>
      <c r="R2092" s="174"/>
      <c r="S2092" s="174"/>
      <c r="W2092" s="175"/>
      <c r="X2092" s="173"/>
      <c r="AC2092" s="156">
        <v>1363</v>
      </c>
      <c r="AD2092" s="150">
        <f t="shared" si="373"/>
        <v>1.452</v>
      </c>
      <c r="AE2092" s="174">
        <f t="shared" si="374"/>
        <v>0.13902652548852024</v>
      </c>
      <c r="AF2092" s="174">
        <f t="shared" si="375"/>
        <v>0.92674919737968342</v>
      </c>
      <c r="AG2092" s="150">
        <f t="shared" si="380"/>
        <v>0.13902652548852024</v>
      </c>
      <c r="AH2092" s="150" t="str">
        <f t="shared" si="381"/>
        <v/>
      </c>
      <c r="AI2092" s="150" t="str">
        <f t="shared" si="376"/>
        <v/>
      </c>
      <c r="AJ2092" s="173">
        <f t="shared" si="377"/>
        <v>0</v>
      </c>
      <c r="AK2092" s="173" t="str">
        <f t="shared" si="378"/>
        <v/>
      </c>
      <c r="AL2092" s="173" t="str">
        <f t="shared" si="379"/>
        <v/>
      </c>
      <c r="AM2092" s="173"/>
      <c r="AN2092" s="173"/>
      <c r="AO2092" s="173"/>
      <c r="AP2092" s="173"/>
      <c r="AQ2092" s="173"/>
      <c r="AR2092" s="173"/>
      <c r="AS2092" s="173"/>
      <c r="AT2092" s="153"/>
      <c r="AU2092" s="154"/>
      <c r="AV2092" s="153"/>
      <c r="AW2092" s="177"/>
      <c r="AX2092" s="178"/>
      <c r="AY2092" s="179"/>
      <c r="AZ2092" s="179"/>
      <c r="BA2092" s="180"/>
      <c r="BB2092" s="180"/>
      <c r="BC2092" s="155"/>
      <c r="BE2092" s="156">
        <v>1340</v>
      </c>
      <c r="BF2092" s="181">
        <f t="shared" si="369"/>
        <v>8.5696000000001007</v>
      </c>
      <c r="BG2092" s="182">
        <f t="shared" si="370"/>
        <v>0.28505064082027975</v>
      </c>
      <c r="BH2092" s="183">
        <f t="shared" si="371"/>
        <v>5.03785484771202E-4</v>
      </c>
      <c r="BI2092" s="184" t="str">
        <f t="shared" si="372"/>
        <v/>
      </c>
      <c r="BJ2092" s="184" t="str">
        <f t="shared" si="368"/>
        <v/>
      </c>
    </row>
    <row r="2093" spans="3:62" ht="20.100000000000001" customHeight="1" x14ac:dyDescent="0.25">
      <c r="C2093" s="12"/>
      <c r="E2093" s="141"/>
      <c r="F2093" s="141"/>
      <c r="P2093" s="156"/>
      <c r="R2093" s="174"/>
      <c r="S2093" s="174"/>
      <c r="W2093" s="175"/>
      <c r="X2093" s="173"/>
      <c r="AC2093" s="156">
        <v>1364</v>
      </c>
      <c r="AD2093" s="150">
        <f t="shared" si="373"/>
        <v>1.4560000000000004</v>
      </c>
      <c r="AE2093" s="174">
        <f t="shared" si="374"/>
        <v>0.13822029401003955</v>
      </c>
      <c r="AF2093" s="174">
        <f t="shared" si="375"/>
        <v>0.92730369019499026</v>
      </c>
      <c r="AG2093" s="150">
        <f t="shared" si="380"/>
        <v>0.13822029401003955</v>
      </c>
      <c r="AH2093" s="150" t="str">
        <f t="shared" si="381"/>
        <v/>
      </c>
      <c r="AI2093" s="150" t="str">
        <f t="shared" si="376"/>
        <v/>
      </c>
      <c r="AJ2093" s="173">
        <f t="shared" si="377"/>
        <v>0</v>
      </c>
      <c r="AK2093" s="173" t="str">
        <f t="shared" si="378"/>
        <v/>
      </c>
      <c r="AL2093" s="173" t="str">
        <f t="shared" si="379"/>
        <v/>
      </c>
      <c r="AM2093" s="173"/>
      <c r="AN2093" s="173"/>
      <c r="AO2093" s="173"/>
      <c r="AP2093" s="173"/>
      <c r="AQ2093" s="173"/>
      <c r="AR2093" s="173"/>
      <c r="AS2093" s="173"/>
      <c r="AT2093" s="153"/>
      <c r="AU2093" s="154"/>
      <c r="AV2093" s="153"/>
      <c r="AW2093" s="177"/>
      <c r="AX2093" s="178"/>
      <c r="AY2093" s="179"/>
      <c r="AZ2093" s="179"/>
      <c r="BA2093" s="180"/>
      <c r="BB2093" s="180"/>
      <c r="BC2093" s="155"/>
      <c r="BE2093" s="156">
        <v>1341</v>
      </c>
      <c r="BF2093" s="181">
        <f t="shared" si="369"/>
        <v>8.5760000000001</v>
      </c>
      <c r="BG2093" s="182">
        <f t="shared" si="370"/>
        <v>0.28454685533550855</v>
      </c>
      <c r="BH2093" s="183">
        <f t="shared" si="371"/>
        <v>5.0311371795569437E-4</v>
      </c>
      <c r="BI2093" s="184" t="str">
        <f t="shared" si="372"/>
        <v/>
      </c>
      <c r="BJ2093" s="184" t="str">
        <f t="shared" si="368"/>
        <v/>
      </c>
    </row>
    <row r="2094" spans="3:62" ht="20.100000000000001" customHeight="1" x14ac:dyDescent="0.25">
      <c r="C2094" s="12"/>
      <c r="E2094" s="141"/>
      <c r="F2094" s="141"/>
      <c r="P2094" s="156"/>
      <c r="R2094" s="174"/>
      <c r="S2094" s="174"/>
      <c r="W2094" s="175"/>
      <c r="X2094" s="173"/>
      <c r="AC2094" s="156">
        <v>1365</v>
      </c>
      <c r="AD2094" s="150">
        <f t="shared" si="373"/>
        <v>1.46</v>
      </c>
      <c r="AE2094" s="174">
        <f t="shared" si="374"/>
        <v>0.13741653928228179</v>
      </c>
      <c r="AF2094" s="174">
        <f t="shared" si="375"/>
        <v>0.92785496303410619</v>
      </c>
      <c r="AG2094" s="150">
        <f t="shared" si="380"/>
        <v>0.13741653928228179</v>
      </c>
      <c r="AH2094" s="150" t="str">
        <f t="shared" si="381"/>
        <v/>
      </c>
      <c r="AI2094" s="150" t="str">
        <f t="shared" si="376"/>
        <v/>
      </c>
      <c r="AJ2094" s="173">
        <f t="shared" si="377"/>
        <v>0</v>
      </c>
      <c r="AK2094" s="173" t="str">
        <f t="shared" si="378"/>
        <v/>
      </c>
      <c r="AL2094" s="173" t="str">
        <f t="shared" si="379"/>
        <v/>
      </c>
      <c r="AM2094" s="173"/>
      <c r="AN2094" s="173"/>
      <c r="AO2094" s="173"/>
      <c r="AP2094" s="173"/>
      <c r="AQ2094" s="173"/>
      <c r="AR2094" s="173"/>
      <c r="AS2094" s="173"/>
      <c r="AT2094" s="153"/>
      <c r="AU2094" s="154"/>
      <c r="AV2094" s="153"/>
      <c r="AW2094" s="177"/>
      <c r="AX2094" s="178"/>
      <c r="AY2094" s="179"/>
      <c r="AZ2094" s="179"/>
      <c r="BA2094" s="180"/>
      <c r="BB2094" s="180"/>
      <c r="BC2094" s="155"/>
      <c r="BE2094" s="156">
        <v>1342</v>
      </c>
      <c r="BF2094" s="181">
        <f t="shared" si="369"/>
        <v>8.5824000000000993</v>
      </c>
      <c r="BG2094" s="182">
        <f t="shared" si="370"/>
        <v>0.28404374161755286</v>
      </c>
      <c r="BH2094" s="183">
        <f t="shared" si="371"/>
        <v>5.0244214787475983E-4</v>
      </c>
      <c r="BI2094" s="184" t="str">
        <f t="shared" si="372"/>
        <v/>
      </c>
      <c r="BJ2094" s="184" t="str">
        <f t="shared" si="368"/>
        <v/>
      </c>
    </row>
    <row r="2095" spans="3:62" ht="20.100000000000001" customHeight="1" x14ac:dyDescent="0.25">
      <c r="C2095" s="12"/>
      <c r="E2095" s="141"/>
      <c r="F2095" s="141"/>
      <c r="P2095" s="156"/>
      <c r="R2095" s="174"/>
      <c r="S2095" s="174"/>
      <c r="W2095" s="175"/>
      <c r="X2095" s="173"/>
      <c r="AC2095" s="156">
        <v>1366</v>
      </c>
      <c r="AD2095" s="150">
        <f t="shared" si="373"/>
        <v>1.4640000000000004</v>
      </c>
      <c r="AE2095" s="174">
        <f t="shared" si="374"/>
        <v>0.1366152725480389</v>
      </c>
      <c r="AF2095" s="174">
        <f t="shared" si="375"/>
        <v>0.92840302582658141</v>
      </c>
      <c r="AG2095" s="150">
        <f t="shared" si="380"/>
        <v>0.1366152725480389</v>
      </c>
      <c r="AH2095" s="150" t="str">
        <f t="shared" si="381"/>
        <v/>
      </c>
      <c r="AI2095" s="150" t="str">
        <f t="shared" si="376"/>
        <v/>
      </c>
      <c r="AJ2095" s="173">
        <f t="shared" si="377"/>
        <v>0</v>
      </c>
      <c r="AK2095" s="173" t="str">
        <f t="shared" si="378"/>
        <v/>
      </c>
      <c r="AL2095" s="173" t="str">
        <f t="shared" si="379"/>
        <v/>
      </c>
      <c r="AM2095" s="173"/>
      <c r="AN2095" s="173"/>
      <c r="AO2095" s="173"/>
      <c r="AP2095" s="173"/>
      <c r="AQ2095" s="173"/>
      <c r="AR2095" s="173"/>
      <c r="AS2095" s="173"/>
      <c r="AT2095" s="153"/>
      <c r="AU2095" s="154"/>
      <c r="AV2095" s="153"/>
      <c r="AW2095" s="177"/>
      <c r="AX2095" s="178"/>
      <c r="AY2095" s="179"/>
      <c r="AZ2095" s="179"/>
      <c r="BA2095" s="180"/>
      <c r="BB2095" s="180"/>
      <c r="BC2095" s="155"/>
      <c r="BE2095" s="156">
        <v>1343</v>
      </c>
      <c r="BF2095" s="181">
        <f t="shared" si="369"/>
        <v>8.5888000000000986</v>
      </c>
      <c r="BG2095" s="182">
        <f t="shared" si="370"/>
        <v>0.2835412994696781</v>
      </c>
      <c r="BH2095" s="183">
        <f t="shared" si="371"/>
        <v>5.0177077717311613E-4</v>
      </c>
      <c r="BI2095" s="184" t="str">
        <f t="shared" si="372"/>
        <v/>
      </c>
      <c r="BJ2095" s="184" t="str">
        <f t="shared" si="368"/>
        <v/>
      </c>
    </row>
    <row r="2096" spans="3:62" ht="20.100000000000001" customHeight="1" x14ac:dyDescent="0.25">
      <c r="C2096" s="12"/>
      <c r="E2096" s="141"/>
      <c r="F2096" s="141"/>
      <c r="P2096" s="156"/>
      <c r="R2096" s="174"/>
      <c r="S2096" s="174"/>
      <c r="W2096" s="175"/>
      <c r="X2096" s="173"/>
      <c r="AC2096" s="156">
        <v>1367</v>
      </c>
      <c r="AD2096" s="150">
        <f t="shared" si="373"/>
        <v>1.468</v>
      </c>
      <c r="AE2096" s="174">
        <f t="shared" si="374"/>
        <v>0.13581650486556279</v>
      </c>
      <c r="AF2096" s="174">
        <f t="shared" si="375"/>
        <v>0.92894788854656773</v>
      </c>
      <c r="AG2096" s="150">
        <f t="shared" si="380"/>
        <v>0.13581650486556279</v>
      </c>
      <c r="AH2096" s="150" t="str">
        <f t="shared" si="381"/>
        <v/>
      </c>
      <c r="AI2096" s="150" t="str">
        <f t="shared" si="376"/>
        <v/>
      </c>
      <c r="AJ2096" s="173">
        <f t="shared" si="377"/>
        <v>0</v>
      </c>
      <c r="AK2096" s="173" t="str">
        <f t="shared" si="378"/>
        <v/>
      </c>
      <c r="AL2096" s="173" t="str">
        <f t="shared" si="379"/>
        <v/>
      </c>
      <c r="AM2096" s="173"/>
      <c r="AN2096" s="173"/>
      <c r="AO2096" s="173"/>
      <c r="AP2096" s="173"/>
      <c r="AQ2096" s="173"/>
      <c r="AR2096" s="173"/>
      <c r="AS2096" s="173"/>
      <c r="AT2096" s="153"/>
      <c r="AU2096" s="154"/>
      <c r="AV2096" s="153"/>
      <c r="AW2096" s="177"/>
      <c r="AX2096" s="178"/>
      <c r="AY2096" s="179"/>
      <c r="AZ2096" s="179"/>
      <c r="BA2096" s="180"/>
      <c r="BB2096" s="180"/>
      <c r="BC2096" s="155"/>
      <c r="BE2096" s="156">
        <v>1344</v>
      </c>
      <c r="BF2096" s="181">
        <f t="shared" si="369"/>
        <v>8.5952000000000979</v>
      </c>
      <c r="BG2096" s="182">
        <f t="shared" si="370"/>
        <v>0.28303952869250498</v>
      </c>
      <c r="BH2096" s="183">
        <f t="shared" si="371"/>
        <v>5.0109960848493396E-4</v>
      </c>
      <c r="BI2096" s="184" t="str">
        <f t="shared" si="372"/>
        <v/>
      </c>
      <c r="BJ2096" s="184" t="str">
        <f t="shared" si="368"/>
        <v/>
      </c>
    </row>
    <row r="2097" spans="3:62" ht="20.100000000000001" customHeight="1" x14ac:dyDescent="0.25">
      <c r="C2097" s="12"/>
      <c r="E2097" s="141"/>
      <c r="F2097" s="141"/>
      <c r="P2097" s="156"/>
      <c r="R2097" s="174"/>
      <c r="S2097" s="174"/>
      <c r="W2097" s="175"/>
      <c r="X2097" s="173"/>
      <c r="AC2097" s="156">
        <v>1368</v>
      </c>
      <c r="AD2097" s="150">
        <f t="shared" si="373"/>
        <v>1.4720000000000004</v>
      </c>
      <c r="AE2097" s="174">
        <f t="shared" si="374"/>
        <v>0.13502024710893423</v>
      </c>
      <c r="AF2097" s="174">
        <f t="shared" si="375"/>
        <v>0.92948956121208193</v>
      </c>
      <c r="AG2097" s="150">
        <f t="shared" si="380"/>
        <v>0.13502024710893423</v>
      </c>
      <c r="AH2097" s="150" t="str">
        <f t="shared" si="381"/>
        <v/>
      </c>
      <c r="AI2097" s="150" t="str">
        <f t="shared" si="376"/>
        <v/>
      </c>
      <c r="AJ2097" s="173">
        <f t="shared" si="377"/>
        <v>0</v>
      </c>
      <c r="AK2097" s="173" t="str">
        <f t="shared" si="378"/>
        <v/>
      </c>
      <c r="AL2097" s="173" t="str">
        <f t="shared" si="379"/>
        <v/>
      </c>
      <c r="AM2097" s="173"/>
      <c r="AN2097" s="173"/>
      <c r="AO2097" s="173"/>
      <c r="AP2097" s="173"/>
      <c r="AQ2097" s="173"/>
      <c r="AR2097" s="173"/>
      <c r="AS2097" s="173"/>
      <c r="AT2097" s="153"/>
      <c r="AU2097" s="154"/>
      <c r="AV2097" s="153"/>
      <c r="AW2097" s="177"/>
      <c r="AX2097" s="178"/>
      <c r="AY2097" s="179"/>
      <c r="AZ2097" s="179"/>
      <c r="BA2097" s="180"/>
      <c r="BB2097" s="180"/>
      <c r="BC2097" s="155"/>
      <c r="BE2097" s="156">
        <v>1345</v>
      </c>
      <c r="BF2097" s="181">
        <f t="shared" si="369"/>
        <v>8.6016000000000972</v>
      </c>
      <c r="BG2097" s="182">
        <f t="shared" si="370"/>
        <v>0.28253842908402005</v>
      </c>
      <c r="BH2097" s="183">
        <f t="shared" si="371"/>
        <v>5.0042864443394786E-4</v>
      </c>
      <c r="BI2097" s="184" t="str">
        <f t="shared" si="372"/>
        <v/>
      </c>
      <c r="BJ2097" s="184" t="str">
        <f t="shared" ref="BJ2097:BJ2160" si="382">IF($BG2097&lt;(1-$BC$765),$BH2097,"")</f>
        <v/>
      </c>
    </row>
    <row r="2098" spans="3:62" ht="20.100000000000001" customHeight="1" x14ac:dyDescent="0.25">
      <c r="C2098" s="12"/>
      <c r="E2098" s="141"/>
      <c r="F2098" s="141"/>
      <c r="P2098" s="156"/>
      <c r="R2098" s="174"/>
      <c r="S2098" s="174"/>
      <c r="W2098" s="175"/>
      <c r="X2098" s="173"/>
      <c r="AC2098" s="156">
        <v>1369</v>
      </c>
      <c r="AD2098" s="150">
        <f t="shared" si="373"/>
        <v>1.476</v>
      </c>
      <c r="AE2098" s="174">
        <f t="shared" si="374"/>
        <v>0.13422650996844704</v>
      </c>
      <c r="AF2098" s="174">
        <f t="shared" si="375"/>
        <v>0.9300280538842689</v>
      </c>
      <c r="AG2098" s="150">
        <f t="shared" si="380"/>
        <v>0.13422650996844704</v>
      </c>
      <c r="AH2098" s="150" t="str">
        <f t="shared" si="381"/>
        <v/>
      </c>
      <c r="AI2098" s="150" t="str">
        <f t="shared" si="376"/>
        <v/>
      </c>
      <c r="AJ2098" s="173">
        <f t="shared" si="377"/>
        <v>0</v>
      </c>
      <c r="AK2098" s="173" t="str">
        <f t="shared" si="378"/>
        <v/>
      </c>
      <c r="AL2098" s="173" t="str">
        <f t="shared" si="379"/>
        <v/>
      </c>
      <c r="AM2098" s="173"/>
      <c r="AN2098" s="173"/>
      <c r="AO2098" s="173"/>
      <c r="AP2098" s="173"/>
      <c r="AQ2098" s="173"/>
      <c r="AR2098" s="173"/>
      <c r="AS2098" s="173"/>
      <c r="AT2098" s="153"/>
      <c r="AU2098" s="154"/>
      <c r="AV2098" s="153"/>
      <c r="AW2098" s="177"/>
      <c r="AX2098" s="178"/>
      <c r="AY2098" s="179"/>
      <c r="AZ2098" s="179"/>
      <c r="BA2098" s="180"/>
      <c r="BB2098" s="180"/>
      <c r="BC2098" s="155"/>
      <c r="BE2098" s="156">
        <v>1346</v>
      </c>
      <c r="BF2098" s="181">
        <f t="shared" ref="BF2098:BF2161" si="383">BF2097+$BI$750</f>
        <v>8.6080000000000965</v>
      </c>
      <c r="BG2098" s="182">
        <f t="shared" ref="BG2098:BG2161" si="384">_xlfn.CHISQ.DIST.RT(BF2098,7)</f>
        <v>0.2820380004395861</v>
      </c>
      <c r="BH2098" s="183">
        <f t="shared" ref="BH2098:BH2161" si="385">BG2098-BG2099</f>
        <v>4.9975788763267914E-4</v>
      </c>
      <c r="BI2098" s="184" t="str">
        <f t="shared" ref="BI2098:BI2161" si="386">IF(BG2098&lt;(1-$BC$757),BH2098,"")</f>
        <v/>
      </c>
      <c r="BJ2098" s="184" t="str">
        <f t="shared" si="382"/>
        <v/>
      </c>
    </row>
    <row r="2099" spans="3:62" ht="20.100000000000001" customHeight="1" x14ac:dyDescent="0.25">
      <c r="C2099" s="12"/>
      <c r="E2099" s="141"/>
      <c r="F2099" s="141"/>
      <c r="P2099" s="156"/>
      <c r="R2099" s="174"/>
      <c r="S2099" s="174"/>
      <c r="W2099" s="175"/>
      <c r="X2099" s="173"/>
      <c r="AC2099" s="156">
        <v>1370</v>
      </c>
      <c r="AD2099" s="150">
        <f t="shared" si="373"/>
        <v>1.4800000000000004</v>
      </c>
      <c r="AE2099" s="174">
        <f t="shared" si="374"/>
        <v>0.1334353039510022</v>
      </c>
      <c r="AF2099" s="174">
        <f t="shared" si="375"/>
        <v>0.93056337666666833</v>
      </c>
      <c r="AG2099" s="150">
        <f t="shared" si="380"/>
        <v>0.1334353039510022</v>
      </c>
      <c r="AH2099" s="150" t="str">
        <f t="shared" si="381"/>
        <v/>
      </c>
      <c r="AI2099" s="150" t="str">
        <f t="shared" si="376"/>
        <v/>
      </c>
      <c r="AJ2099" s="173">
        <f t="shared" si="377"/>
        <v>0</v>
      </c>
      <c r="AK2099" s="173" t="str">
        <f t="shared" si="378"/>
        <v/>
      </c>
      <c r="AL2099" s="173" t="str">
        <f t="shared" si="379"/>
        <v/>
      </c>
      <c r="AM2099" s="173"/>
      <c r="AN2099" s="173"/>
      <c r="AO2099" s="173"/>
      <c r="AP2099" s="173"/>
      <c r="AQ2099" s="173"/>
      <c r="AR2099" s="173"/>
      <c r="AS2099" s="173"/>
      <c r="AT2099" s="153"/>
      <c r="AU2099" s="154"/>
      <c r="AV2099" s="153"/>
      <c r="AW2099" s="177"/>
      <c r="AX2099" s="178"/>
      <c r="AY2099" s="179"/>
      <c r="AZ2099" s="179"/>
      <c r="BA2099" s="180"/>
      <c r="BB2099" s="180"/>
      <c r="BC2099" s="155"/>
      <c r="BE2099" s="156">
        <v>1347</v>
      </c>
      <c r="BF2099" s="181">
        <f t="shared" si="383"/>
        <v>8.6144000000000958</v>
      </c>
      <c r="BG2099" s="182">
        <f t="shared" si="384"/>
        <v>0.28153824255195342</v>
      </c>
      <c r="BH2099" s="183">
        <f t="shared" si="385"/>
        <v>4.9908734068326854E-4</v>
      </c>
      <c r="BI2099" s="184" t="str">
        <f t="shared" si="386"/>
        <v/>
      </c>
      <c r="BJ2099" s="184" t="str">
        <f t="shared" si="382"/>
        <v/>
      </c>
    </row>
    <row r="2100" spans="3:62" ht="20.100000000000001" customHeight="1" x14ac:dyDescent="0.25">
      <c r="C2100" s="12"/>
      <c r="E2100" s="141"/>
      <c r="F2100" s="141"/>
      <c r="P2100" s="156"/>
      <c r="R2100" s="174"/>
      <c r="S2100" s="174"/>
      <c r="W2100" s="175"/>
      <c r="X2100" s="173"/>
      <c r="AC2100" s="156">
        <v>1371</v>
      </c>
      <c r="AD2100" s="150">
        <f t="shared" si="373"/>
        <v>1.484</v>
      </c>
      <c r="AE2100" s="174">
        <f t="shared" si="374"/>
        <v>0.13264663938051691</v>
      </c>
      <c r="AF2100" s="174">
        <f t="shared" si="375"/>
        <v>0.931095539704481</v>
      </c>
      <c r="AG2100" s="150">
        <f t="shared" si="380"/>
        <v>0.13264663938051691</v>
      </c>
      <c r="AH2100" s="150" t="str">
        <f t="shared" si="381"/>
        <v/>
      </c>
      <c r="AI2100" s="150" t="str">
        <f t="shared" si="376"/>
        <v/>
      </c>
      <c r="AJ2100" s="173">
        <f t="shared" si="377"/>
        <v>0</v>
      </c>
      <c r="AK2100" s="173" t="str">
        <f t="shared" si="378"/>
        <v/>
      </c>
      <c r="AL2100" s="173" t="str">
        <f t="shared" si="379"/>
        <v/>
      </c>
      <c r="AM2100" s="173"/>
      <c r="AN2100" s="173"/>
      <c r="AO2100" s="173"/>
      <c r="AP2100" s="173"/>
      <c r="AQ2100" s="173"/>
      <c r="AR2100" s="173"/>
      <c r="AS2100" s="173"/>
      <c r="AT2100" s="153"/>
      <c r="AU2100" s="154"/>
      <c r="AV2100" s="153"/>
      <c r="AW2100" s="177"/>
      <c r="AX2100" s="178"/>
      <c r="AY2100" s="179"/>
      <c r="AZ2100" s="179"/>
      <c r="BA2100" s="180"/>
      <c r="BB2100" s="180"/>
      <c r="BC2100" s="155"/>
      <c r="BE2100" s="156">
        <v>1348</v>
      </c>
      <c r="BF2100" s="181">
        <f t="shared" si="383"/>
        <v>8.6208000000000951</v>
      </c>
      <c r="BG2100" s="182">
        <f t="shared" si="384"/>
        <v>0.28103915521127015</v>
      </c>
      <c r="BH2100" s="183">
        <f t="shared" si="385"/>
        <v>4.9841700617642148E-4</v>
      </c>
      <c r="BI2100" s="184" t="str">
        <f t="shared" si="386"/>
        <v/>
      </c>
      <c r="BJ2100" s="184" t="str">
        <f t="shared" si="382"/>
        <v/>
      </c>
    </row>
    <row r="2101" spans="3:62" ht="20.100000000000001" customHeight="1" x14ac:dyDescent="0.25">
      <c r="C2101" s="12"/>
      <c r="E2101" s="141"/>
      <c r="F2101" s="141"/>
      <c r="P2101" s="156"/>
      <c r="R2101" s="174"/>
      <c r="S2101" s="174"/>
      <c r="W2101" s="175"/>
      <c r="X2101" s="173"/>
      <c r="AC2101" s="156">
        <v>1372</v>
      </c>
      <c r="AD2101" s="150">
        <f t="shared" si="373"/>
        <v>1.4880000000000004</v>
      </c>
      <c r="AE2101" s="174">
        <f t="shared" si="374"/>
        <v>0.13186052639834273</v>
      </c>
      <c r="AF2101" s="174">
        <f t="shared" si="375"/>
        <v>0.9316245531838383</v>
      </c>
      <c r="AG2101" s="150">
        <f t="shared" si="380"/>
        <v>0.13186052639834273</v>
      </c>
      <c r="AH2101" s="150" t="str">
        <f t="shared" si="381"/>
        <v/>
      </c>
      <c r="AI2101" s="150" t="str">
        <f t="shared" si="376"/>
        <v/>
      </c>
      <c r="AJ2101" s="173">
        <f t="shared" si="377"/>
        <v>0</v>
      </c>
      <c r="AK2101" s="173" t="str">
        <f t="shared" si="378"/>
        <v/>
      </c>
      <c r="AL2101" s="173" t="str">
        <f t="shared" si="379"/>
        <v/>
      </c>
      <c r="AM2101" s="173"/>
      <c r="AN2101" s="173"/>
      <c r="AO2101" s="173"/>
      <c r="AP2101" s="173"/>
      <c r="AQ2101" s="173"/>
      <c r="AR2101" s="173"/>
      <c r="AS2101" s="173"/>
      <c r="AT2101" s="153"/>
      <c r="AU2101" s="154"/>
      <c r="AV2101" s="153"/>
      <c r="AW2101" s="177"/>
      <c r="AX2101" s="178"/>
      <c r="AY2101" s="179"/>
      <c r="AZ2101" s="179"/>
      <c r="BA2101" s="180"/>
      <c r="BB2101" s="180"/>
      <c r="BC2101" s="155"/>
      <c r="BE2101" s="156">
        <v>1349</v>
      </c>
      <c r="BF2101" s="181">
        <f t="shared" si="383"/>
        <v>8.6272000000000943</v>
      </c>
      <c r="BG2101" s="182">
        <f t="shared" si="384"/>
        <v>0.28054073820509373</v>
      </c>
      <c r="BH2101" s="183">
        <f t="shared" si="385"/>
        <v>4.9774688669268485E-4</v>
      </c>
      <c r="BI2101" s="184" t="str">
        <f t="shared" si="386"/>
        <v/>
      </c>
      <c r="BJ2101" s="184" t="str">
        <f t="shared" si="382"/>
        <v/>
      </c>
    </row>
    <row r="2102" spans="3:62" ht="20.100000000000001" customHeight="1" x14ac:dyDescent="0.25">
      <c r="C2102" s="12"/>
      <c r="E2102" s="141"/>
      <c r="F2102" s="141"/>
      <c r="P2102" s="156"/>
      <c r="R2102" s="174"/>
      <c r="S2102" s="174"/>
      <c r="W2102" s="175"/>
      <c r="X2102" s="173"/>
      <c r="AC2102" s="156">
        <v>1373</v>
      </c>
      <c r="AD2102" s="150">
        <f t="shared" si="373"/>
        <v>1.492</v>
      </c>
      <c r="AE2102" s="174">
        <f t="shared" si="374"/>
        <v>0.13107697496369927</v>
      </c>
      <c r="AF2102" s="174">
        <f t="shared" si="375"/>
        <v>0.93215042733107256</v>
      </c>
      <c r="AG2102" s="150">
        <f t="shared" si="380"/>
        <v>0.13107697496369927</v>
      </c>
      <c r="AH2102" s="150" t="str">
        <f t="shared" si="381"/>
        <v/>
      </c>
      <c r="AI2102" s="150" t="str">
        <f t="shared" si="376"/>
        <v/>
      </c>
      <c r="AJ2102" s="173">
        <f t="shared" si="377"/>
        <v>0</v>
      </c>
      <c r="AK2102" s="173" t="str">
        <f t="shared" si="378"/>
        <v/>
      </c>
      <c r="AL2102" s="173" t="str">
        <f t="shared" si="379"/>
        <v/>
      </c>
      <c r="AM2102" s="173"/>
      <c r="AN2102" s="173"/>
      <c r="AO2102" s="173"/>
      <c r="AP2102" s="173"/>
      <c r="AQ2102" s="173"/>
      <c r="AR2102" s="173"/>
      <c r="AS2102" s="173"/>
      <c r="AT2102" s="153"/>
      <c r="AU2102" s="154"/>
      <c r="AV2102" s="153"/>
      <c r="AW2102" s="177"/>
      <c r="AX2102" s="178"/>
      <c r="AY2102" s="179"/>
      <c r="AZ2102" s="179"/>
      <c r="BA2102" s="180"/>
      <c r="BB2102" s="180"/>
      <c r="BC2102" s="155"/>
      <c r="BE2102" s="156">
        <v>1350</v>
      </c>
      <c r="BF2102" s="181">
        <f t="shared" si="383"/>
        <v>8.6336000000000936</v>
      </c>
      <c r="BG2102" s="182">
        <f t="shared" si="384"/>
        <v>0.28004299131840105</v>
      </c>
      <c r="BH2102" s="183">
        <f t="shared" si="385"/>
        <v>4.9707698480189189E-4</v>
      </c>
      <c r="BI2102" s="184" t="str">
        <f t="shared" si="386"/>
        <v/>
      </c>
      <c r="BJ2102" s="184" t="str">
        <f t="shared" si="382"/>
        <v/>
      </c>
    </row>
    <row r="2103" spans="3:62" ht="20.100000000000001" customHeight="1" x14ac:dyDescent="0.25">
      <c r="C2103" s="12"/>
      <c r="E2103" s="141"/>
      <c r="F2103" s="141"/>
      <c r="P2103" s="156"/>
      <c r="R2103" s="174"/>
      <c r="S2103" s="174"/>
      <c r="W2103" s="175"/>
      <c r="X2103" s="173"/>
      <c r="AC2103" s="156">
        <v>1374</v>
      </c>
      <c r="AD2103" s="150">
        <f t="shared" si="373"/>
        <v>1.4960000000000004</v>
      </c>
      <c r="AE2103" s="174">
        <f t="shared" si="374"/>
        <v>0.13029599485411647</v>
      </c>
      <c r="AF2103" s="174">
        <f t="shared" si="375"/>
        <v>0.93267317241198944</v>
      </c>
      <c r="AG2103" s="150">
        <f t="shared" si="380"/>
        <v>0.13029599485411647</v>
      </c>
      <c r="AH2103" s="150" t="str">
        <f t="shared" si="381"/>
        <v/>
      </c>
      <c r="AI2103" s="150" t="str">
        <f t="shared" si="376"/>
        <v/>
      </c>
      <c r="AJ2103" s="173">
        <f t="shared" si="377"/>
        <v>0</v>
      </c>
      <c r="AK2103" s="173" t="str">
        <f t="shared" si="378"/>
        <v/>
      </c>
      <c r="AL2103" s="173" t="str">
        <f t="shared" si="379"/>
        <v/>
      </c>
      <c r="AM2103" s="173"/>
      <c r="AN2103" s="173"/>
      <c r="AO2103" s="173"/>
      <c r="AP2103" s="173"/>
      <c r="AQ2103" s="173"/>
      <c r="AR2103" s="173"/>
      <c r="AS2103" s="173"/>
      <c r="AT2103" s="153"/>
      <c r="AU2103" s="154"/>
      <c r="AV2103" s="153"/>
      <c r="AW2103" s="177"/>
      <c r="AX2103" s="178"/>
      <c r="AY2103" s="179"/>
      <c r="AZ2103" s="179"/>
      <c r="BA2103" s="180"/>
      <c r="BB2103" s="180"/>
      <c r="BC2103" s="155"/>
      <c r="BE2103" s="156">
        <v>1351</v>
      </c>
      <c r="BF2103" s="181">
        <f t="shared" si="383"/>
        <v>8.6400000000000929</v>
      </c>
      <c r="BG2103" s="182">
        <f t="shared" si="384"/>
        <v>0.27954591433359915</v>
      </c>
      <c r="BH2103" s="183">
        <f t="shared" si="385"/>
        <v>4.9640730306238501E-4</v>
      </c>
      <c r="BI2103" s="184" t="str">
        <f t="shared" si="386"/>
        <v/>
      </c>
      <c r="BJ2103" s="184" t="str">
        <f t="shared" si="382"/>
        <v/>
      </c>
    </row>
    <row r="2104" spans="3:62" ht="20.100000000000001" customHeight="1" x14ac:dyDescent="0.25">
      <c r="C2104" s="12"/>
      <c r="E2104" s="141"/>
      <c r="F2104" s="141"/>
      <c r="P2104" s="156"/>
      <c r="R2104" s="174"/>
      <c r="S2104" s="174"/>
      <c r="W2104" s="175"/>
      <c r="X2104" s="173"/>
      <c r="AC2104" s="156">
        <v>1375</v>
      </c>
      <c r="AD2104" s="150">
        <f t="shared" si="373"/>
        <v>1.5</v>
      </c>
      <c r="AE2104" s="174">
        <f t="shared" si="374"/>
        <v>0.12951759566589174</v>
      </c>
      <c r="AF2104" s="174">
        <f t="shared" si="375"/>
        <v>0.93319279873114191</v>
      </c>
      <c r="AG2104" s="150">
        <f t="shared" si="380"/>
        <v>0.12951759566589174</v>
      </c>
      <c r="AH2104" s="150" t="str">
        <f t="shared" si="381"/>
        <v/>
      </c>
      <c r="AI2104" s="150" t="str">
        <f t="shared" si="376"/>
        <v/>
      </c>
      <c r="AJ2104" s="173">
        <f t="shared" si="377"/>
        <v>0</v>
      </c>
      <c r="AK2104" s="173" t="str">
        <f t="shared" si="378"/>
        <v/>
      </c>
      <c r="AL2104" s="173" t="str">
        <f t="shared" si="379"/>
        <v/>
      </c>
      <c r="AM2104" s="173"/>
      <c r="AN2104" s="173"/>
      <c r="AO2104" s="173"/>
      <c r="AP2104" s="173"/>
      <c r="AQ2104" s="173"/>
      <c r="AR2104" s="173"/>
      <c r="AS2104" s="173"/>
      <c r="AT2104" s="153"/>
      <c r="AU2104" s="154"/>
      <c r="AV2104" s="153"/>
      <c r="AW2104" s="177"/>
      <c r="AX2104" s="178"/>
      <c r="AY2104" s="179"/>
      <c r="AZ2104" s="179"/>
      <c r="BA2104" s="180"/>
      <c r="BB2104" s="180"/>
      <c r="BC2104" s="155"/>
      <c r="BE2104" s="156">
        <v>1352</v>
      </c>
      <c r="BF2104" s="181">
        <f t="shared" si="383"/>
        <v>8.6464000000000922</v>
      </c>
      <c r="BG2104" s="182">
        <f t="shared" si="384"/>
        <v>0.27904950703053677</v>
      </c>
      <c r="BH2104" s="183">
        <f t="shared" si="385"/>
        <v>4.9573784402290322E-4</v>
      </c>
      <c r="BI2104" s="184" t="str">
        <f t="shared" si="386"/>
        <v/>
      </c>
      <c r="BJ2104" s="184" t="str">
        <f t="shared" si="382"/>
        <v/>
      </c>
    </row>
    <row r="2105" spans="3:62" ht="20.100000000000001" customHeight="1" x14ac:dyDescent="0.25">
      <c r="C2105" s="12"/>
      <c r="E2105" s="141"/>
      <c r="F2105" s="141"/>
      <c r="P2105" s="156"/>
      <c r="R2105" s="174"/>
      <c r="S2105" s="174"/>
      <c r="W2105" s="175"/>
      <c r="X2105" s="173"/>
      <c r="AC2105" s="156">
        <v>1376</v>
      </c>
      <c r="AD2105" s="150">
        <f t="shared" si="373"/>
        <v>1.5040000000000004</v>
      </c>
      <c r="AE2105" s="174">
        <f t="shared" si="374"/>
        <v>0.12874178681455614</v>
      </c>
      <c r="AF2105" s="174">
        <f t="shared" si="375"/>
        <v>0.93370931663110701</v>
      </c>
      <c r="AG2105" s="150">
        <f t="shared" si="380"/>
        <v>0.12874178681455614</v>
      </c>
      <c r="AH2105" s="150" t="str">
        <f t="shared" si="381"/>
        <v/>
      </c>
      <c r="AI2105" s="150" t="str">
        <f t="shared" si="376"/>
        <v/>
      </c>
      <c r="AJ2105" s="173">
        <f t="shared" si="377"/>
        <v>0</v>
      </c>
      <c r="AK2105" s="173" t="str">
        <f t="shared" si="378"/>
        <v/>
      </c>
      <c r="AL2105" s="173" t="str">
        <f t="shared" si="379"/>
        <v/>
      </c>
      <c r="AM2105" s="173"/>
      <c r="AN2105" s="173"/>
      <c r="AO2105" s="173"/>
      <c r="AP2105" s="173"/>
      <c r="AQ2105" s="173"/>
      <c r="AR2105" s="173"/>
      <c r="AS2105" s="173"/>
      <c r="AT2105" s="153"/>
      <c r="AU2105" s="154"/>
      <c r="AV2105" s="153"/>
      <c r="AW2105" s="177"/>
      <c r="AX2105" s="178"/>
      <c r="AY2105" s="179"/>
      <c r="AZ2105" s="179"/>
      <c r="BA2105" s="180"/>
      <c r="BB2105" s="180"/>
      <c r="BC2105" s="155"/>
      <c r="BE2105" s="156">
        <v>1353</v>
      </c>
      <c r="BF2105" s="181">
        <f t="shared" si="383"/>
        <v>8.6528000000000915</v>
      </c>
      <c r="BG2105" s="182">
        <f t="shared" si="384"/>
        <v>0.27855376918651387</v>
      </c>
      <c r="BH2105" s="183">
        <f t="shared" si="385"/>
        <v>4.9506861022108328E-4</v>
      </c>
      <c r="BI2105" s="184" t="str">
        <f t="shared" si="386"/>
        <v/>
      </c>
      <c r="BJ2105" s="184" t="str">
        <f t="shared" si="382"/>
        <v/>
      </c>
    </row>
    <row r="2106" spans="3:62" ht="20.100000000000001" customHeight="1" x14ac:dyDescent="0.25">
      <c r="C2106" s="12"/>
      <c r="E2106" s="141"/>
      <c r="F2106" s="141"/>
      <c r="P2106" s="156"/>
      <c r="R2106" s="174"/>
      <c r="S2106" s="174"/>
      <c r="W2106" s="175"/>
      <c r="X2106" s="173"/>
      <c r="AC2106" s="156">
        <v>1377</v>
      </c>
      <c r="AD2106" s="150">
        <f t="shared" si="373"/>
        <v>1.508</v>
      </c>
      <c r="AE2106" s="174">
        <f t="shared" si="374"/>
        <v>0.12796857753535484</v>
      </c>
      <c r="AF2106" s="174">
        <f t="shared" si="375"/>
        <v>0.93422273649176257</v>
      </c>
      <c r="AG2106" s="150">
        <f t="shared" si="380"/>
        <v>0.12796857753535484</v>
      </c>
      <c r="AH2106" s="150" t="str">
        <f t="shared" si="381"/>
        <v/>
      </c>
      <c r="AI2106" s="150" t="str">
        <f t="shared" si="376"/>
        <v/>
      </c>
      <c r="AJ2106" s="173">
        <f t="shared" si="377"/>
        <v>0</v>
      </c>
      <c r="AK2106" s="173" t="str">
        <f t="shared" si="378"/>
        <v/>
      </c>
      <c r="AL2106" s="173" t="str">
        <f t="shared" si="379"/>
        <v/>
      </c>
      <c r="AM2106" s="173"/>
      <c r="AN2106" s="173"/>
      <c r="AO2106" s="173"/>
      <c r="AP2106" s="173"/>
      <c r="AQ2106" s="173"/>
      <c r="AR2106" s="173"/>
      <c r="AS2106" s="173"/>
      <c r="AT2106" s="153"/>
      <c r="AU2106" s="154"/>
      <c r="AV2106" s="153"/>
      <c r="AW2106" s="177"/>
      <c r="AX2106" s="178"/>
      <c r="AY2106" s="179"/>
      <c r="AZ2106" s="179"/>
      <c r="BA2106" s="180"/>
      <c r="BB2106" s="180"/>
      <c r="BC2106" s="155"/>
      <c r="BE2106" s="156">
        <v>1354</v>
      </c>
      <c r="BF2106" s="181">
        <f t="shared" si="383"/>
        <v>8.6592000000000908</v>
      </c>
      <c r="BG2106" s="182">
        <f t="shared" si="384"/>
        <v>0.27805870057629278</v>
      </c>
      <c r="BH2106" s="183">
        <f t="shared" si="385"/>
        <v>4.9439960418307116E-4</v>
      </c>
      <c r="BI2106" s="184" t="str">
        <f t="shared" si="386"/>
        <v/>
      </c>
      <c r="BJ2106" s="184" t="str">
        <f t="shared" si="382"/>
        <v/>
      </c>
    </row>
    <row r="2107" spans="3:62" ht="20.100000000000001" customHeight="1" x14ac:dyDescent="0.25">
      <c r="C2107" s="12"/>
      <c r="E2107" s="141"/>
      <c r="F2107" s="141"/>
      <c r="P2107" s="156"/>
      <c r="R2107" s="174"/>
      <c r="S2107" s="174"/>
      <c r="W2107" s="175"/>
      <c r="X2107" s="173"/>
      <c r="AC2107" s="156">
        <v>1378</v>
      </c>
      <c r="AD2107" s="150">
        <f t="shared" si="373"/>
        <v>1.5120000000000005</v>
      </c>
      <c r="AE2107" s="174">
        <f t="shared" si="374"/>
        <v>0.12719797688373641</v>
      </c>
      <c r="AF2107" s="174">
        <f t="shared" si="375"/>
        <v>0.93473306872956796</v>
      </c>
      <c r="AG2107" s="150">
        <f t="shared" si="380"/>
        <v>0.12719797688373641</v>
      </c>
      <c r="AH2107" s="150" t="str">
        <f t="shared" si="381"/>
        <v/>
      </c>
      <c r="AI2107" s="150" t="str">
        <f t="shared" si="376"/>
        <v/>
      </c>
      <c r="AJ2107" s="173">
        <f t="shared" si="377"/>
        <v>0</v>
      </c>
      <c r="AK2107" s="173" t="str">
        <f t="shared" si="378"/>
        <v/>
      </c>
      <c r="AL2107" s="173" t="str">
        <f t="shared" si="379"/>
        <v/>
      </c>
      <c r="AM2107" s="173"/>
      <c r="AN2107" s="173"/>
      <c r="AO2107" s="173"/>
      <c r="AP2107" s="173"/>
      <c r="AQ2107" s="173"/>
      <c r="AR2107" s="173"/>
      <c r="AS2107" s="173"/>
      <c r="AT2107" s="153"/>
      <c r="AU2107" s="154"/>
      <c r="AV2107" s="153"/>
      <c r="AW2107" s="177"/>
      <c r="AX2107" s="178"/>
      <c r="AY2107" s="179"/>
      <c r="AZ2107" s="179"/>
      <c r="BA2107" s="180"/>
      <c r="BB2107" s="180"/>
      <c r="BC2107" s="155"/>
      <c r="BE2107" s="156">
        <v>1355</v>
      </c>
      <c r="BF2107" s="181">
        <f t="shared" si="383"/>
        <v>8.6656000000000901</v>
      </c>
      <c r="BG2107" s="182">
        <f t="shared" si="384"/>
        <v>0.27756430097210971</v>
      </c>
      <c r="BH2107" s="183">
        <f t="shared" si="385"/>
        <v>4.9373082842613103E-4</v>
      </c>
      <c r="BI2107" s="184" t="str">
        <f t="shared" si="386"/>
        <v/>
      </c>
      <c r="BJ2107" s="184" t="str">
        <f t="shared" si="382"/>
        <v/>
      </c>
    </row>
    <row r="2108" spans="3:62" ht="20.100000000000001" customHeight="1" x14ac:dyDescent="0.25">
      <c r="C2108" s="12"/>
      <c r="E2108" s="141"/>
      <c r="F2108" s="141"/>
      <c r="P2108" s="156"/>
      <c r="R2108" s="174"/>
      <c r="S2108" s="174"/>
      <c r="W2108" s="175"/>
      <c r="X2108" s="173"/>
      <c r="AC2108" s="156">
        <v>1379</v>
      </c>
      <c r="AD2108" s="150">
        <f t="shared" si="373"/>
        <v>1.516</v>
      </c>
      <c r="AE2108" s="174">
        <f t="shared" si="374"/>
        <v>0.12642999373585614</v>
      </c>
      <c r="AF2108" s="174">
        <f t="shared" si="375"/>
        <v>0.93524032379684541</v>
      </c>
      <c r="AG2108" s="150">
        <f t="shared" si="380"/>
        <v>0.12642999373585614</v>
      </c>
      <c r="AH2108" s="150" t="str">
        <f t="shared" si="381"/>
        <v/>
      </c>
      <c r="AI2108" s="150" t="str">
        <f t="shared" si="376"/>
        <v/>
      </c>
      <c r="AJ2108" s="173">
        <f t="shared" si="377"/>
        <v>0</v>
      </c>
      <c r="AK2108" s="173" t="str">
        <f t="shared" si="378"/>
        <v/>
      </c>
      <c r="AL2108" s="173" t="str">
        <f t="shared" si="379"/>
        <v/>
      </c>
      <c r="AM2108" s="173"/>
      <c r="AN2108" s="173"/>
      <c r="AO2108" s="173"/>
      <c r="AP2108" s="173"/>
      <c r="AQ2108" s="173"/>
      <c r="AR2108" s="173"/>
      <c r="AS2108" s="173"/>
      <c r="AT2108" s="153"/>
      <c r="AU2108" s="154"/>
      <c r="AV2108" s="153"/>
      <c r="AW2108" s="177"/>
      <c r="AX2108" s="178"/>
      <c r="AY2108" s="179"/>
      <c r="AZ2108" s="179"/>
      <c r="BA2108" s="180"/>
      <c r="BB2108" s="180"/>
      <c r="BC2108" s="155"/>
      <c r="BE2108" s="156">
        <v>1356</v>
      </c>
      <c r="BF2108" s="181">
        <f t="shared" si="383"/>
        <v>8.6720000000000894</v>
      </c>
      <c r="BG2108" s="182">
        <f t="shared" si="384"/>
        <v>0.27707057014368358</v>
      </c>
      <c r="BH2108" s="183">
        <f t="shared" si="385"/>
        <v>4.930622854557587E-4</v>
      </c>
      <c r="BI2108" s="184" t="str">
        <f t="shared" si="386"/>
        <v/>
      </c>
      <c r="BJ2108" s="184" t="str">
        <f t="shared" si="382"/>
        <v/>
      </c>
    </row>
    <row r="2109" spans="3:62" ht="20.100000000000001" customHeight="1" x14ac:dyDescent="0.25">
      <c r="C2109" s="12"/>
      <c r="E2109" s="141"/>
      <c r="F2109" s="141"/>
      <c r="P2109" s="156"/>
      <c r="R2109" s="174"/>
      <c r="S2109" s="174"/>
      <c r="W2109" s="175"/>
      <c r="X2109" s="173"/>
      <c r="AC2109" s="156">
        <v>1380</v>
      </c>
      <c r="AD2109" s="150">
        <f t="shared" si="373"/>
        <v>1.5200000000000005</v>
      </c>
      <c r="AE2109" s="174">
        <f t="shared" si="374"/>
        <v>0.12566463678908804</v>
      </c>
      <c r="AF2109" s="174">
        <f t="shared" si="375"/>
        <v>0.93574451218106425</v>
      </c>
      <c r="AG2109" s="150">
        <f t="shared" si="380"/>
        <v>0.12566463678908804</v>
      </c>
      <c r="AH2109" s="150" t="str">
        <f t="shared" si="381"/>
        <v/>
      </c>
      <c r="AI2109" s="150" t="str">
        <f t="shared" si="376"/>
        <v/>
      </c>
      <c r="AJ2109" s="173">
        <f t="shared" si="377"/>
        <v>0</v>
      </c>
      <c r="AK2109" s="173" t="str">
        <f t="shared" si="378"/>
        <v/>
      </c>
      <c r="AL2109" s="173" t="str">
        <f t="shared" si="379"/>
        <v/>
      </c>
      <c r="AM2109" s="173"/>
      <c r="AN2109" s="173"/>
      <c r="AO2109" s="173"/>
      <c r="AP2109" s="173"/>
      <c r="AQ2109" s="173"/>
      <c r="AR2109" s="173"/>
      <c r="AS2109" s="173"/>
      <c r="AT2109" s="153"/>
      <c r="AU2109" s="154"/>
      <c r="AV2109" s="153"/>
      <c r="AW2109" s="177"/>
      <c r="AX2109" s="178"/>
      <c r="AY2109" s="179"/>
      <c r="AZ2109" s="179"/>
      <c r="BA2109" s="180"/>
      <c r="BB2109" s="180"/>
      <c r="BC2109" s="155"/>
      <c r="BE2109" s="156">
        <v>1357</v>
      </c>
      <c r="BF2109" s="181">
        <f t="shared" si="383"/>
        <v>8.6784000000000887</v>
      </c>
      <c r="BG2109" s="182">
        <f t="shared" si="384"/>
        <v>0.27657750785822782</v>
      </c>
      <c r="BH2109" s="183">
        <f t="shared" si="385"/>
        <v>4.9239397776645877E-4</v>
      </c>
      <c r="BI2109" s="184" t="str">
        <f t="shared" si="386"/>
        <v/>
      </c>
      <c r="BJ2109" s="184" t="str">
        <f t="shared" si="382"/>
        <v/>
      </c>
    </row>
    <row r="2110" spans="3:62" ht="20.100000000000001" customHeight="1" x14ac:dyDescent="0.25">
      <c r="C2110" s="12"/>
      <c r="E2110" s="141"/>
      <c r="F2110" s="141"/>
      <c r="P2110" s="156"/>
      <c r="R2110" s="174"/>
      <c r="S2110" s="174"/>
      <c r="W2110" s="175"/>
      <c r="X2110" s="173"/>
      <c r="AC2110" s="156">
        <v>1381</v>
      </c>
      <c r="AD2110" s="150">
        <f t="shared" si="373"/>
        <v>1.524</v>
      </c>
      <c r="AE2110" s="174">
        <f t="shared" si="374"/>
        <v>0.12490191456255072</v>
      </c>
      <c r="AF2110" s="174">
        <f t="shared" si="375"/>
        <v>0.93624564440412628</v>
      </c>
      <c r="AG2110" s="150">
        <f t="shared" si="380"/>
        <v>0.12490191456255072</v>
      </c>
      <c r="AH2110" s="150" t="str">
        <f t="shared" si="381"/>
        <v/>
      </c>
      <c r="AI2110" s="150" t="str">
        <f t="shared" si="376"/>
        <v/>
      </c>
      <c r="AJ2110" s="173">
        <f t="shared" si="377"/>
        <v>0</v>
      </c>
      <c r="AK2110" s="173" t="str">
        <f t="shared" si="378"/>
        <v/>
      </c>
      <c r="AL2110" s="173" t="str">
        <f t="shared" si="379"/>
        <v/>
      </c>
      <c r="AM2110" s="173"/>
      <c r="AN2110" s="173"/>
      <c r="AO2110" s="173"/>
      <c r="AP2110" s="173"/>
      <c r="AQ2110" s="173"/>
      <c r="AR2110" s="173"/>
      <c r="AS2110" s="173"/>
      <c r="AT2110" s="153"/>
      <c r="AU2110" s="154"/>
      <c r="AV2110" s="153"/>
      <c r="AW2110" s="177"/>
      <c r="AX2110" s="178"/>
      <c r="AY2110" s="179"/>
      <c r="AZ2110" s="179"/>
      <c r="BA2110" s="180"/>
      <c r="BB2110" s="180"/>
      <c r="BC2110" s="155"/>
      <c r="BE2110" s="156">
        <v>1358</v>
      </c>
      <c r="BF2110" s="181">
        <f t="shared" si="383"/>
        <v>8.684800000000088</v>
      </c>
      <c r="BG2110" s="182">
        <f t="shared" si="384"/>
        <v>0.27608511388046136</v>
      </c>
      <c r="BH2110" s="183">
        <f t="shared" si="385"/>
        <v>4.9172590784363202E-4</v>
      </c>
      <c r="BI2110" s="184" t="str">
        <f t="shared" si="386"/>
        <v/>
      </c>
      <c r="BJ2110" s="184" t="str">
        <f t="shared" si="382"/>
        <v/>
      </c>
    </row>
    <row r="2111" spans="3:62" ht="20.100000000000001" customHeight="1" x14ac:dyDescent="0.25">
      <c r="C2111" s="12"/>
      <c r="E2111" s="141"/>
      <c r="F2111" s="141"/>
      <c r="P2111" s="156"/>
      <c r="R2111" s="174"/>
      <c r="S2111" s="174"/>
      <c r="W2111" s="175"/>
      <c r="X2111" s="173"/>
      <c r="AC2111" s="156">
        <v>1382</v>
      </c>
      <c r="AD2111" s="150">
        <f t="shared" si="373"/>
        <v>1.5280000000000005</v>
      </c>
      <c r="AE2111" s="174">
        <f t="shared" si="374"/>
        <v>0.12414183539764151</v>
      </c>
      <c r="AF2111" s="174">
        <f t="shared" si="375"/>
        <v>0.93674373102165465</v>
      </c>
      <c r="AG2111" s="150">
        <f t="shared" si="380"/>
        <v>0.12414183539764151</v>
      </c>
      <c r="AH2111" s="150" t="str">
        <f t="shared" si="381"/>
        <v/>
      </c>
      <c r="AI2111" s="150" t="str">
        <f t="shared" si="376"/>
        <v/>
      </c>
      <c r="AJ2111" s="173">
        <f t="shared" si="377"/>
        <v>0</v>
      </c>
      <c r="AK2111" s="173" t="str">
        <f t="shared" si="378"/>
        <v/>
      </c>
      <c r="AL2111" s="173" t="str">
        <f t="shared" si="379"/>
        <v/>
      </c>
      <c r="AM2111" s="173"/>
      <c r="AN2111" s="173"/>
      <c r="AO2111" s="173"/>
      <c r="AP2111" s="173"/>
      <c r="AQ2111" s="173"/>
      <c r="AR2111" s="173"/>
      <c r="AS2111" s="173"/>
      <c r="AT2111" s="153"/>
      <c r="AU2111" s="154"/>
      <c r="AV2111" s="153"/>
      <c r="AW2111" s="177"/>
      <c r="AX2111" s="178"/>
      <c r="AY2111" s="179"/>
      <c r="AZ2111" s="179"/>
      <c r="BA2111" s="180"/>
      <c r="BB2111" s="180"/>
      <c r="BC2111" s="155"/>
      <c r="BE2111" s="156">
        <v>1359</v>
      </c>
      <c r="BF2111" s="181">
        <f t="shared" si="383"/>
        <v>8.6912000000000873</v>
      </c>
      <c r="BG2111" s="182">
        <f t="shared" si="384"/>
        <v>0.27559338797261773</v>
      </c>
      <c r="BH2111" s="183">
        <f t="shared" si="385"/>
        <v>4.9105807816074432E-4</v>
      </c>
      <c r="BI2111" s="184" t="str">
        <f t="shared" si="386"/>
        <v/>
      </c>
      <c r="BJ2111" s="184" t="str">
        <f t="shared" si="382"/>
        <v/>
      </c>
    </row>
    <row r="2112" spans="3:62" ht="20.100000000000001" customHeight="1" x14ac:dyDescent="0.25">
      <c r="C2112" s="12"/>
      <c r="E2112" s="141"/>
      <c r="F2112" s="141"/>
      <c r="P2112" s="156"/>
      <c r="R2112" s="174"/>
      <c r="S2112" s="174"/>
      <c r="W2112" s="175"/>
      <c r="X2112" s="173"/>
      <c r="AC2112" s="156">
        <v>1383</v>
      </c>
      <c r="AD2112" s="150">
        <f t="shared" si="373"/>
        <v>1.532</v>
      </c>
      <c r="AE2112" s="174">
        <f t="shared" si="374"/>
        <v>0.12338440745858412</v>
      </c>
      <c r="AF2112" s="174">
        <f t="shared" si="375"/>
        <v>0.93723878262228311</v>
      </c>
      <c r="AG2112" s="150">
        <f t="shared" si="380"/>
        <v>0.12338440745858412</v>
      </c>
      <c r="AH2112" s="150" t="str">
        <f t="shared" si="381"/>
        <v/>
      </c>
      <c r="AI2112" s="150" t="str">
        <f t="shared" si="376"/>
        <v/>
      </c>
      <c r="AJ2112" s="173">
        <f t="shared" si="377"/>
        <v>0</v>
      </c>
      <c r="AK2112" s="173" t="str">
        <f t="shared" si="378"/>
        <v/>
      </c>
      <c r="AL2112" s="173" t="str">
        <f t="shared" si="379"/>
        <v/>
      </c>
      <c r="AM2112" s="173"/>
      <c r="AN2112" s="173"/>
      <c r="AO2112" s="173"/>
      <c r="AP2112" s="173"/>
      <c r="AQ2112" s="173"/>
      <c r="AR2112" s="173"/>
      <c r="AS2112" s="173"/>
      <c r="AT2112" s="153"/>
      <c r="AU2112" s="154"/>
      <c r="AV2112" s="153"/>
      <c r="AW2112" s="177"/>
      <c r="AX2112" s="178"/>
      <c r="AY2112" s="179"/>
      <c r="AZ2112" s="179"/>
      <c r="BA2112" s="180"/>
      <c r="BB2112" s="180"/>
      <c r="BC2112" s="155"/>
      <c r="BE2112" s="156">
        <v>1360</v>
      </c>
      <c r="BF2112" s="181">
        <f t="shared" si="383"/>
        <v>8.6976000000000866</v>
      </c>
      <c r="BG2112" s="182">
        <f t="shared" si="384"/>
        <v>0.27510232989445699</v>
      </c>
      <c r="BH2112" s="183">
        <f t="shared" si="385"/>
        <v>4.9039049118188016E-4</v>
      </c>
      <c r="BI2112" s="184" t="str">
        <f t="shared" si="386"/>
        <v/>
      </c>
      <c r="BJ2112" s="184" t="str">
        <f t="shared" si="382"/>
        <v/>
      </c>
    </row>
    <row r="2113" spans="3:62" ht="20.100000000000001" customHeight="1" x14ac:dyDescent="0.25">
      <c r="C2113" s="12"/>
      <c r="E2113" s="141"/>
      <c r="F2113" s="141"/>
      <c r="P2113" s="156"/>
      <c r="R2113" s="174"/>
      <c r="S2113" s="174"/>
      <c r="W2113" s="175"/>
      <c r="X2113" s="173"/>
      <c r="AC2113" s="156">
        <v>1384</v>
      </c>
      <c r="AD2113" s="150">
        <f t="shared" si="373"/>
        <v>1.5360000000000005</v>
      </c>
      <c r="AE2113" s="174">
        <f t="shared" si="374"/>
        <v>0.12262963873298491</v>
      </c>
      <c r="AF2113" s="174">
        <f t="shared" si="375"/>
        <v>0.93773080982694912</v>
      </c>
      <c r="AG2113" s="150">
        <f t="shared" si="380"/>
        <v>0.12262963873298491</v>
      </c>
      <c r="AH2113" s="150" t="str">
        <f t="shared" si="381"/>
        <v/>
      </c>
      <c r="AI2113" s="150" t="str">
        <f t="shared" si="376"/>
        <v/>
      </c>
      <c r="AJ2113" s="173">
        <f t="shared" si="377"/>
        <v>0</v>
      </c>
      <c r="AK2113" s="173" t="str">
        <f t="shared" si="378"/>
        <v/>
      </c>
      <c r="AL2113" s="173" t="str">
        <f t="shared" si="379"/>
        <v/>
      </c>
      <c r="AM2113" s="173"/>
      <c r="AN2113" s="173"/>
      <c r="AO2113" s="173"/>
      <c r="AP2113" s="173"/>
      <c r="AQ2113" s="173"/>
      <c r="AR2113" s="173"/>
      <c r="AS2113" s="173"/>
      <c r="AT2113" s="153"/>
      <c r="AU2113" s="154"/>
      <c r="AV2113" s="153"/>
      <c r="AW2113" s="177"/>
      <c r="AX2113" s="178"/>
      <c r="AY2113" s="179"/>
      <c r="AZ2113" s="179"/>
      <c r="BA2113" s="180"/>
      <c r="BB2113" s="180"/>
      <c r="BC2113" s="155"/>
      <c r="BE2113" s="156">
        <v>1361</v>
      </c>
      <c r="BF2113" s="181">
        <f t="shared" si="383"/>
        <v>8.7040000000000859</v>
      </c>
      <c r="BG2113" s="182">
        <f t="shared" si="384"/>
        <v>0.27461193940327511</v>
      </c>
      <c r="BH2113" s="183">
        <f t="shared" si="385"/>
        <v>4.8972314935930017E-4</v>
      </c>
      <c r="BI2113" s="184" t="str">
        <f t="shared" si="386"/>
        <v/>
      </c>
      <c r="BJ2113" s="184" t="str">
        <f t="shared" si="382"/>
        <v/>
      </c>
    </row>
    <row r="2114" spans="3:62" ht="20.100000000000001" customHeight="1" x14ac:dyDescent="0.25">
      <c r="C2114" s="12"/>
      <c r="E2114" s="141"/>
      <c r="F2114" s="141"/>
      <c r="P2114" s="156"/>
      <c r="R2114" s="174"/>
      <c r="S2114" s="174"/>
      <c r="W2114" s="175"/>
      <c r="X2114" s="173"/>
      <c r="AC2114" s="156">
        <v>1385</v>
      </c>
      <c r="AD2114" s="150">
        <f t="shared" si="373"/>
        <v>1.54</v>
      </c>
      <c r="AE2114" s="174">
        <f t="shared" si="374"/>
        <v>0.12187753703240178</v>
      </c>
      <c r="AF2114" s="174">
        <f t="shared" si="375"/>
        <v>0.93821982328818809</v>
      </c>
      <c r="AG2114" s="150">
        <f t="shared" si="380"/>
        <v>0.12187753703240178</v>
      </c>
      <c r="AH2114" s="150" t="str">
        <f t="shared" si="381"/>
        <v/>
      </c>
      <c r="AI2114" s="150" t="str">
        <f t="shared" si="376"/>
        <v/>
      </c>
      <c r="AJ2114" s="173">
        <f t="shared" si="377"/>
        <v>0</v>
      </c>
      <c r="AK2114" s="173" t="str">
        <f t="shared" si="378"/>
        <v/>
      </c>
      <c r="AL2114" s="173" t="str">
        <f t="shared" si="379"/>
        <v/>
      </c>
      <c r="AM2114" s="173"/>
      <c r="AN2114" s="173"/>
      <c r="AO2114" s="173"/>
      <c r="AP2114" s="173"/>
      <c r="AQ2114" s="173"/>
      <c r="AR2114" s="173"/>
      <c r="AS2114" s="173"/>
      <c r="AT2114" s="153"/>
      <c r="AU2114" s="154"/>
      <c r="AV2114" s="153"/>
      <c r="AW2114" s="177"/>
      <c r="AX2114" s="178"/>
      <c r="AY2114" s="179"/>
      <c r="AZ2114" s="179"/>
      <c r="BA2114" s="180"/>
      <c r="BB2114" s="180"/>
      <c r="BC2114" s="155"/>
      <c r="BE2114" s="156">
        <v>1362</v>
      </c>
      <c r="BF2114" s="181">
        <f t="shared" si="383"/>
        <v>8.7104000000000852</v>
      </c>
      <c r="BG2114" s="182">
        <f t="shared" si="384"/>
        <v>0.27412221625391581</v>
      </c>
      <c r="BH2114" s="183">
        <f t="shared" si="385"/>
        <v>4.8905605513660522E-4</v>
      </c>
      <c r="BI2114" s="184" t="str">
        <f t="shared" si="386"/>
        <v/>
      </c>
      <c r="BJ2114" s="184" t="str">
        <f t="shared" si="382"/>
        <v/>
      </c>
    </row>
    <row r="2115" spans="3:62" ht="20.100000000000001" customHeight="1" x14ac:dyDescent="0.25">
      <c r="C2115" s="12"/>
      <c r="E2115" s="141"/>
      <c r="F2115" s="141"/>
      <c r="P2115" s="156"/>
      <c r="R2115" s="174"/>
      <c r="S2115" s="174"/>
      <c r="W2115" s="175"/>
      <c r="X2115" s="173"/>
      <c r="AC2115" s="156">
        <v>1386</v>
      </c>
      <c r="AD2115" s="150">
        <f t="shared" si="373"/>
        <v>1.5440000000000005</v>
      </c>
      <c r="AE2115" s="174">
        <f t="shared" si="374"/>
        <v>0.1211281099929216</v>
      </c>
      <c r="AF2115" s="174">
        <f t="shared" si="375"/>
        <v>0.93870583368943095</v>
      </c>
      <c r="AG2115" s="150">
        <f t="shared" si="380"/>
        <v>0.1211281099929216</v>
      </c>
      <c r="AH2115" s="150" t="str">
        <f t="shared" si="381"/>
        <v/>
      </c>
      <c r="AI2115" s="150" t="str">
        <f t="shared" si="376"/>
        <v/>
      </c>
      <c r="AJ2115" s="173">
        <f t="shared" si="377"/>
        <v>0</v>
      </c>
      <c r="AK2115" s="173" t="str">
        <f t="shared" si="378"/>
        <v/>
      </c>
      <c r="AL2115" s="173" t="str">
        <f t="shared" si="379"/>
        <v/>
      </c>
      <c r="AM2115" s="173"/>
      <c r="AN2115" s="173"/>
      <c r="AO2115" s="173"/>
      <c r="AP2115" s="173"/>
      <c r="AQ2115" s="173"/>
      <c r="AR2115" s="173"/>
      <c r="AS2115" s="173"/>
      <c r="AT2115" s="153"/>
      <c r="AU2115" s="154"/>
      <c r="AV2115" s="153"/>
      <c r="AW2115" s="177"/>
      <c r="AX2115" s="178"/>
      <c r="AY2115" s="179"/>
      <c r="AZ2115" s="179"/>
      <c r="BA2115" s="180"/>
      <c r="BB2115" s="180"/>
      <c r="BC2115" s="155"/>
      <c r="BE2115" s="156">
        <v>1363</v>
      </c>
      <c r="BF2115" s="181">
        <f t="shared" si="383"/>
        <v>8.7168000000000845</v>
      </c>
      <c r="BG2115" s="182">
        <f t="shared" si="384"/>
        <v>0.2736331601987792</v>
      </c>
      <c r="BH2115" s="183">
        <f t="shared" si="385"/>
        <v>4.8838921094546128E-4</v>
      </c>
      <c r="BI2115" s="184" t="str">
        <f t="shared" si="386"/>
        <v/>
      </c>
      <c r="BJ2115" s="184" t="str">
        <f t="shared" si="382"/>
        <v/>
      </c>
    </row>
    <row r="2116" spans="3:62" ht="20.100000000000001" customHeight="1" x14ac:dyDescent="0.25">
      <c r="C2116" s="12"/>
      <c r="E2116" s="141"/>
      <c r="F2116" s="141"/>
      <c r="P2116" s="156"/>
      <c r="R2116" s="174"/>
      <c r="S2116" s="174"/>
      <c r="W2116" s="175"/>
      <c r="X2116" s="173"/>
      <c r="AC2116" s="156">
        <v>1387</v>
      </c>
      <c r="AD2116" s="150">
        <f t="shared" si="373"/>
        <v>1.548</v>
      </c>
      <c r="AE2116" s="174">
        <f t="shared" si="374"/>
        <v>0.12038136507575044</v>
      </c>
      <c r="AF2116" s="174">
        <f t="shared" si="375"/>
        <v>0.93918885174430233</v>
      </c>
      <c r="AG2116" s="150">
        <f t="shared" si="380"/>
        <v>0.12038136507575044</v>
      </c>
      <c r="AH2116" s="150" t="str">
        <f t="shared" si="381"/>
        <v/>
      </c>
      <c r="AI2116" s="150" t="str">
        <f t="shared" si="376"/>
        <v/>
      </c>
      <c r="AJ2116" s="173">
        <f t="shared" si="377"/>
        <v>0</v>
      </c>
      <c r="AK2116" s="173" t="str">
        <f t="shared" si="378"/>
        <v/>
      </c>
      <c r="AL2116" s="173" t="str">
        <f t="shared" si="379"/>
        <v/>
      </c>
      <c r="AM2116" s="173"/>
      <c r="AN2116" s="173"/>
      <c r="AO2116" s="173"/>
      <c r="AP2116" s="173"/>
      <c r="AQ2116" s="173"/>
      <c r="AR2116" s="173"/>
      <c r="AS2116" s="173"/>
      <c r="AT2116" s="153"/>
      <c r="AU2116" s="154"/>
      <c r="AV2116" s="153"/>
      <c r="AW2116" s="177"/>
      <c r="AX2116" s="178"/>
      <c r="AY2116" s="179"/>
      <c r="AZ2116" s="179"/>
      <c r="BA2116" s="180"/>
      <c r="BB2116" s="180"/>
      <c r="BC2116" s="155"/>
      <c r="BE2116" s="156">
        <v>1364</v>
      </c>
      <c r="BF2116" s="181">
        <f t="shared" si="383"/>
        <v>8.7232000000000838</v>
      </c>
      <c r="BG2116" s="182">
        <f t="shared" si="384"/>
        <v>0.27314477098783374</v>
      </c>
      <c r="BH2116" s="183">
        <f t="shared" si="385"/>
        <v>4.8772261920726478E-4</v>
      </c>
      <c r="BI2116" s="184" t="str">
        <f t="shared" si="386"/>
        <v/>
      </c>
      <c r="BJ2116" s="184" t="str">
        <f t="shared" si="382"/>
        <v/>
      </c>
    </row>
    <row r="2117" spans="3:62" ht="20.100000000000001" customHeight="1" x14ac:dyDescent="0.25">
      <c r="C2117" s="12"/>
      <c r="E2117" s="141"/>
      <c r="F2117" s="141"/>
      <c r="P2117" s="156"/>
      <c r="R2117" s="174"/>
      <c r="S2117" s="174"/>
      <c r="W2117" s="175"/>
      <c r="X2117" s="173"/>
      <c r="AC2117" s="156">
        <v>1388</v>
      </c>
      <c r="AD2117" s="150">
        <f t="shared" si="373"/>
        <v>1.5520000000000005</v>
      </c>
      <c r="AE2117" s="174">
        <f t="shared" si="374"/>
        <v>0.11963730956781161</v>
      </c>
      <c r="AF2117" s="174">
        <f t="shared" si="375"/>
        <v>0.93966888819592365</v>
      </c>
      <c r="AG2117" s="150">
        <f t="shared" si="380"/>
        <v>0.11963730956781161</v>
      </c>
      <c r="AH2117" s="150" t="str">
        <f t="shared" si="381"/>
        <v/>
      </c>
      <c r="AI2117" s="150" t="str">
        <f t="shared" si="376"/>
        <v/>
      </c>
      <c r="AJ2117" s="173">
        <f t="shared" si="377"/>
        <v>0</v>
      </c>
      <c r="AK2117" s="173" t="str">
        <f t="shared" si="378"/>
        <v/>
      </c>
      <c r="AL2117" s="173" t="str">
        <f t="shared" si="379"/>
        <v/>
      </c>
      <c r="AM2117" s="173"/>
      <c r="AN2117" s="173"/>
      <c r="AO2117" s="173"/>
      <c r="AP2117" s="173"/>
      <c r="AQ2117" s="173"/>
      <c r="AR2117" s="173"/>
      <c r="AS2117" s="173"/>
      <c r="AT2117" s="153"/>
      <c r="AU2117" s="154"/>
      <c r="AV2117" s="153"/>
      <c r="AW2117" s="177"/>
      <c r="AX2117" s="178"/>
      <c r="AY2117" s="179"/>
      <c r="AZ2117" s="179"/>
      <c r="BA2117" s="180"/>
      <c r="BB2117" s="180"/>
      <c r="BC2117" s="155"/>
      <c r="BE2117" s="156">
        <v>1365</v>
      </c>
      <c r="BF2117" s="181">
        <f t="shared" si="383"/>
        <v>8.7296000000000831</v>
      </c>
      <c r="BG2117" s="182">
        <f t="shared" si="384"/>
        <v>0.27265704836862648</v>
      </c>
      <c r="BH2117" s="183">
        <f t="shared" si="385"/>
        <v>4.8705628233403075E-4</v>
      </c>
      <c r="BI2117" s="184" t="str">
        <f t="shared" si="386"/>
        <v/>
      </c>
      <c r="BJ2117" s="184" t="str">
        <f t="shared" si="382"/>
        <v/>
      </c>
    </row>
    <row r="2118" spans="3:62" ht="20.100000000000001" customHeight="1" x14ac:dyDescent="0.25">
      <c r="C2118" s="12"/>
      <c r="E2118" s="141"/>
      <c r="F2118" s="141"/>
      <c r="P2118" s="156"/>
      <c r="R2118" s="174"/>
      <c r="S2118" s="174"/>
      <c r="W2118" s="175"/>
      <c r="X2118" s="173"/>
      <c r="AC2118" s="156">
        <v>1389</v>
      </c>
      <c r="AD2118" s="150">
        <f t="shared" si="373"/>
        <v>1.556</v>
      </c>
      <c r="AE2118" s="174">
        <f t="shared" si="374"/>
        <v>0.11889595058235634</v>
      </c>
      <c r="AF2118" s="174">
        <f t="shared" si="375"/>
        <v>0.9401459538162158</v>
      </c>
      <c r="AG2118" s="150">
        <f t="shared" si="380"/>
        <v>0.11889595058235634</v>
      </c>
      <c r="AH2118" s="150" t="str">
        <f t="shared" si="381"/>
        <v/>
      </c>
      <c r="AI2118" s="150" t="str">
        <f t="shared" si="376"/>
        <v/>
      </c>
      <c r="AJ2118" s="173">
        <f t="shared" si="377"/>
        <v>0</v>
      </c>
      <c r="AK2118" s="173" t="str">
        <f t="shared" si="378"/>
        <v/>
      </c>
      <c r="AL2118" s="173" t="str">
        <f t="shared" si="379"/>
        <v/>
      </c>
      <c r="AM2118" s="173"/>
      <c r="AN2118" s="173"/>
      <c r="AO2118" s="173"/>
      <c r="AP2118" s="173"/>
      <c r="AQ2118" s="173"/>
      <c r="AR2118" s="173"/>
      <c r="AS2118" s="173"/>
      <c r="AT2118" s="153"/>
      <c r="AU2118" s="154"/>
      <c r="AV2118" s="153"/>
      <c r="AW2118" s="177"/>
      <c r="AX2118" s="178"/>
      <c r="AY2118" s="179"/>
      <c r="AZ2118" s="179"/>
      <c r="BA2118" s="180"/>
      <c r="BB2118" s="180"/>
      <c r="BC2118" s="155"/>
      <c r="BE2118" s="156">
        <v>1366</v>
      </c>
      <c r="BF2118" s="181">
        <f t="shared" si="383"/>
        <v>8.7360000000000824</v>
      </c>
      <c r="BG2118" s="182">
        <f t="shared" si="384"/>
        <v>0.27216999208629244</v>
      </c>
      <c r="BH2118" s="183">
        <f t="shared" si="385"/>
        <v>4.8639020272600586E-4</v>
      </c>
      <c r="BI2118" s="184" t="str">
        <f t="shared" si="386"/>
        <v/>
      </c>
      <c r="BJ2118" s="184" t="str">
        <f t="shared" si="382"/>
        <v/>
      </c>
    </row>
    <row r="2119" spans="3:62" ht="20.100000000000001" customHeight="1" x14ac:dyDescent="0.25">
      <c r="C2119" s="12"/>
      <c r="E2119" s="141"/>
      <c r="F2119" s="141"/>
      <c r="P2119" s="156"/>
      <c r="R2119" s="174"/>
      <c r="S2119" s="174"/>
      <c r="W2119" s="175"/>
      <c r="X2119" s="173"/>
      <c r="AC2119" s="156">
        <v>1390</v>
      </c>
      <c r="AD2119" s="150">
        <f t="shared" si="373"/>
        <v>1.5600000000000005</v>
      </c>
      <c r="AE2119" s="174">
        <f t="shared" si="374"/>
        <v>0.11815729505958221</v>
      </c>
      <c r="AF2119" s="174">
        <f t="shared" si="375"/>
        <v>0.9406200594052071</v>
      </c>
      <c r="AG2119" s="150">
        <f t="shared" si="380"/>
        <v>0.11815729505958221</v>
      </c>
      <c r="AH2119" s="150" t="str">
        <f t="shared" si="381"/>
        <v/>
      </c>
      <c r="AI2119" s="150" t="str">
        <f t="shared" si="376"/>
        <v/>
      </c>
      <c r="AJ2119" s="173">
        <f t="shared" si="377"/>
        <v>0</v>
      </c>
      <c r="AK2119" s="173" t="str">
        <f t="shared" si="378"/>
        <v/>
      </c>
      <c r="AL2119" s="173" t="str">
        <f t="shared" si="379"/>
        <v/>
      </c>
      <c r="AM2119" s="173"/>
      <c r="AN2119" s="173"/>
      <c r="AO2119" s="173"/>
      <c r="AP2119" s="173"/>
      <c r="AQ2119" s="173"/>
      <c r="AR2119" s="173"/>
      <c r="AS2119" s="173"/>
      <c r="AT2119" s="153"/>
      <c r="AU2119" s="154"/>
      <c r="AV2119" s="153"/>
      <c r="AW2119" s="177"/>
      <c r="AX2119" s="178"/>
      <c r="AY2119" s="179"/>
      <c r="AZ2119" s="179"/>
      <c r="BA2119" s="180"/>
      <c r="BB2119" s="180"/>
      <c r="BC2119" s="155"/>
      <c r="BE2119" s="156">
        <v>1367</v>
      </c>
      <c r="BF2119" s="181">
        <f t="shared" si="383"/>
        <v>8.7424000000000817</v>
      </c>
      <c r="BG2119" s="182">
        <f t="shared" si="384"/>
        <v>0.27168360188356644</v>
      </c>
      <c r="BH2119" s="183">
        <f t="shared" si="385"/>
        <v>4.8572438277455499E-4</v>
      </c>
      <c r="BI2119" s="184" t="str">
        <f t="shared" si="386"/>
        <v/>
      </c>
      <c r="BJ2119" s="184" t="str">
        <f t="shared" si="382"/>
        <v/>
      </c>
    </row>
    <row r="2120" spans="3:62" ht="20.100000000000001" customHeight="1" x14ac:dyDescent="0.25">
      <c r="C2120" s="12"/>
      <c r="E2120" s="141"/>
      <c r="F2120" s="141"/>
      <c r="P2120" s="156"/>
      <c r="R2120" s="174"/>
      <c r="S2120" s="174"/>
      <c r="W2120" s="175"/>
      <c r="X2120" s="173"/>
      <c r="AC2120" s="156">
        <v>1391</v>
      </c>
      <c r="AD2120" s="150">
        <f t="shared" si="373"/>
        <v>1.5640000000000001</v>
      </c>
      <c r="AE2120" s="174">
        <f t="shared" si="374"/>
        <v>0.11742134976726393</v>
      </c>
      <c r="AF2120" s="174">
        <f t="shared" si="375"/>
        <v>0.94109121579034072</v>
      </c>
      <c r="AG2120" s="150">
        <f t="shared" si="380"/>
        <v>0.11742134976726393</v>
      </c>
      <c r="AH2120" s="150" t="str">
        <f t="shared" si="381"/>
        <v/>
      </c>
      <c r="AI2120" s="150" t="str">
        <f t="shared" si="376"/>
        <v/>
      </c>
      <c r="AJ2120" s="173">
        <f t="shared" si="377"/>
        <v>0</v>
      </c>
      <c r="AK2120" s="173" t="str">
        <f t="shared" si="378"/>
        <v/>
      </c>
      <c r="AL2120" s="173" t="str">
        <f t="shared" si="379"/>
        <v/>
      </c>
      <c r="AM2120" s="173"/>
      <c r="AN2120" s="173"/>
      <c r="AO2120" s="173"/>
      <c r="AP2120" s="173"/>
      <c r="AQ2120" s="173"/>
      <c r="AR2120" s="173"/>
      <c r="AS2120" s="173"/>
      <c r="AT2120" s="153"/>
      <c r="AU2120" s="154"/>
      <c r="AV2120" s="153"/>
      <c r="AW2120" s="177"/>
      <c r="AX2120" s="178"/>
      <c r="AY2120" s="179"/>
      <c r="AZ2120" s="179"/>
      <c r="BA2120" s="180"/>
      <c r="BB2120" s="180"/>
      <c r="BC2120" s="155"/>
      <c r="BE2120" s="156">
        <v>1368</v>
      </c>
      <c r="BF2120" s="181">
        <f t="shared" si="383"/>
        <v>8.748800000000081</v>
      </c>
      <c r="BG2120" s="182">
        <f t="shared" si="384"/>
        <v>0.27119787750079188</v>
      </c>
      <c r="BH2120" s="183">
        <f t="shared" si="385"/>
        <v>4.8505882485927465E-4</v>
      </c>
      <c r="BI2120" s="184" t="str">
        <f t="shared" si="386"/>
        <v/>
      </c>
      <c r="BJ2120" s="184" t="str">
        <f t="shared" si="382"/>
        <v/>
      </c>
    </row>
    <row r="2121" spans="3:62" ht="20.100000000000001" customHeight="1" x14ac:dyDescent="0.25">
      <c r="C2121" s="12"/>
      <c r="E2121" s="141"/>
      <c r="F2121" s="141"/>
      <c r="P2121" s="156"/>
      <c r="R2121" s="174"/>
      <c r="S2121" s="174"/>
      <c r="W2121" s="175"/>
      <c r="X2121" s="173"/>
      <c r="AC2121" s="156">
        <v>1392</v>
      </c>
      <c r="AD2121" s="150">
        <f t="shared" si="373"/>
        <v>1.5680000000000005</v>
      </c>
      <c r="AE2121" s="174">
        <f t="shared" si="374"/>
        <v>0.11668812130139154</v>
      </c>
      <c r="AF2121" s="174">
        <f t="shared" si="375"/>
        <v>0.94155943382578799</v>
      </c>
      <c r="AG2121" s="150">
        <f t="shared" si="380"/>
        <v>0.11668812130139154</v>
      </c>
      <c r="AH2121" s="150" t="str">
        <f t="shared" si="381"/>
        <v/>
      </c>
      <c r="AI2121" s="150" t="str">
        <f t="shared" si="376"/>
        <v/>
      </c>
      <c r="AJ2121" s="173">
        <f t="shared" si="377"/>
        <v>0</v>
      </c>
      <c r="AK2121" s="173" t="str">
        <f t="shared" si="378"/>
        <v/>
      </c>
      <c r="AL2121" s="173" t="str">
        <f t="shared" si="379"/>
        <v/>
      </c>
      <c r="AM2121" s="173"/>
      <c r="AN2121" s="173"/>
      <c r="AO2121" s="173"/>
      <c r="AP2121" s="173"/>
      <c r="AQ2121" s="173"/>
      <c r="AR2121" s="173"/>
      <c r="AS2121" s="173"/>
      <c r="AT2121" s="153"/>
      <c r="AU2121" s="154"/>
      <c r="AV2121" s="153"/>
      <c r="AW2121" s="177"/>
      <c r="AX2121" s="178"/>
      <c r="AY2121" s="179"/>
      <c r="AZ2121" s="179"/>
      <c r="BA2121" s="180"/>
      <c r="BB2121" s="180"/>
      <c r="BC2121" s="155"/>
      <c r="BE2121" s="156">
        <v>1369</v>
      </c>
      <c r="BF2121" s="181">
        <f t="shared" si="383"/>
        <v>8.7552000000000803</v>
      </c>
      <c r="BG2121" s="182">
        <f t="shared" si="384"/>
        <v>0.27071281867593261</v>
      </c>
      <c r="BH2121" s="183">
        <f t="shared" si="385"/>
        <v>4.8439353135071306E-4</v>
      </c>
      <c r="BI2121" s="184" t="str">
        <f t="shared" si="386"/>
        <v/>
      </c>
      <c r="BJ2121" s="184" t="str">
        <f t="shared" si="382"/>
        <v/>
      </c>
    </row>
    <row r="2122" spans="3:62" ht="20.100000000000001" customHeight="1" x14ac:dyDescent="0.25">
      <c r="C2122" s="12"/>
      <c r="E2122" s="141"/>
      <c r="F2122" s="141"/>
      <c r="P2122" s="156"/>
      <c r="R2122" s="174"/>
      <c r="S2122" s="174"/>
      <c r="W2122" s="175"/>
      <c r="X2122" s="173"/>
      <c r="AC2122" s="156">
        <v>1393</v>
      </c>
      <c r="AD2122" s="150">
        <f t="shared" si="373"/>
        <v>1.5720000000000001</v>
      </c>
      <c r="AE2122" s="174">
        <f t="shared" si="374"/>
        <v>0.1159576160868208</v>
      </c>
      <c r="AF2122" s="174">
        <f t="shared" si="375"/>
        <v>0.94202472439176121</v>
      </c>
      <c r="AG2122" s="150">
        <f t="shared" si="380"/>
        <v>0.1159576160868208</v>
      </c>
      <c r="AH2122" s="150" t="str">
        <f t="shared" si="381"/>
        <v/>
      </c>
      <c r="AI2122" s="150" t="str">
        <f t="shared" si="376"/>
        <v/>
      </c>
      <c r="AJ2122" s="173">
        <f t="shared" si="377"/>
        <v>0</v>
      </c>
      <c r="AK2122" s="173" t="str">
        <f t="shared" si="378"/>
        <v/>
      </c>
      <c r="AL2122" s="173" t="str">
        <f t="shared" si="379"/>
        <v/>
      </c>
      <c r="AM2122" s="173"/>
      <c r="AN2122" s="173"/>
      <c r="AO2122" s="173"/>
      <c r="AP2122" s="173"/>
      <c r="AQ2122" s="173"/>
      <c r="AR2122" s="173"/>
      <c r="AS2122" s="173"/>
      <c r="AT2122" s="153"/>
      <c r="AU2122" s="154"/>
      <c r="AV2122" s="153"/>
      <c r="AW2122" s="177"/>
      <c r="AX2122" s="178"/>
      <c r="AY2122" s="179"/>
      <c r="AZ2122" s="179"/>
      <c r="BA2122" s="180"/>
      <c r="BB2122" s="180"/>
      <c r="BC2122" s="155"/>
      <c r="BE2122" s="156">
        <v>1370</v>
      </c>
      <c r="BF2122" s="181">
        <f t="shared" si="383"/>
        <v>8.7616000000000795</v>
      </c>
      <c r="BG2122" s="182">
        <f t="shared" si="384"/>
        <v>0.2702284251445819</v>
      </c>
      <c r="BH2122" s="183">
        <f t="shared" si="385"/>
        <v>4.8372850460798311E-4</v>
      </c>
      <c r="BI2122" s="184" t="str">
        <f t="shared" si="386"/>
        <v/>
      </c>
      <c r="BJ2122" s="184" t="str">
        <f t="shared" si="382"/>
        <v/>
      </c>
    </row>
    <row r="2123" spans="3:62" ht="20.100000000000001" customHeight="1" x14ac:dyDescent="0.25">
      <c r="C2123" s="12"/>
      <c r="E2123" s="141"/>
      <c r="F2123" s="141"/>
      <c r="P2123" s="156"/>
      <c r="R2123" s="174"/>
      <c r="S2123" s="174"/>
      <c r="W2123" s="175"/>
      <c r="X2123" s="173"/>
      <c r="AC2123" s="156">
        <v>1394</v>
      </c>
      <c r="AD2123" s="150">
        <f t="shared" si="373"/>
        <v>1.5760000000000005</v>
      </c>
      <c r="AE2123" s="174">
        <f t="shared" si="374"/>
        <v>0.11522984037793058</v>
      </c>
      <c r="AF2123" s="174">
        <f t="shared" si="375"/>
        <v>0.94248709839383105</v>
      </c>
      <c r="AG2123" s="150">
        <f t="shared" si="380"/>
        <v>0.11522984037793058</v>
      </c>
      <c r="AH2123" s="150" t="str">
        <f t="shared" si="381"/>
        <v/>
      </c>
      <c r="AI2123" s="150" t="str">
        <f t="shared" si="376"/>
        <v/>
      </c>
      <c r="AJ2123" s="173">
        <f t="shared" si="377"/>
        <v>0</v>
      </c>
      <c r="AK2123" s="173" t="str">
        <f t="shared" si="378"/>
        <v/>
      </c>
      <c r="AL2123" s="173" t="str">
        <f t="shared" si="379"/>
        <v/>
      </c>
      <c r="AM2123" s="173"/>
      <c r="AN2123" s="173"/>
      <c r="AO2123" s="173"/>
      <c r="AP2123" s="173"/>
      <c r="AQ2123" s="173"/>
      <c r="AR2123" s="173"/>
      <c r="AS2123" s="173"/>
      <c r="AT2123" s="153"/>
      <c r="AU2123" s="154"/>
      <c r="AV2123" s="153"/>
      <c r="AW2123" s="177"/>
      <c r="AX2123" s="178"/>
      <c r="AY2123" s="179"/>
      <c r="AZ2123" s="179"/>
      <c r="BA2123" s="180"/>
      <c r="BB2123" s="180"/>
      <c r="BC2123" s="155"/>
      <c r="BE2123" s="156">
        <v>1371</v>
      </c>
      <c r="BF2123" s="181">
        <f t="shared" si="383"/>
        <v>8.7680000000000788</v>
      </c>
      <c r="BG2123" s="182">
        <f t="shared" si="384"/>
        <v>0.26974469663997391</v>
      </c>
      <c r="BH2123" s="183">
        <f t="shared" si="385"/>
        <v>4.8306374698103838E-4</v>
      </c>
      <c r="BI2123" s="184" t="str">
        <f t="shared" si="386"/>
        <v/>
      </c>
      <c r="BJ2123" s="184" t="str">
        <f t="shared" si="382"/>
        <v/>
      </c>
    </row>
    <row r="2124" spans="3:62" ht="20.100000000000001" customHeight="1" x14ac:dyDescent="0.25">
      <c r="C2124" s="12"/>
      <c r="E2124" s="141"/>
      <c r="F2124" s="141"/>
      <c r="P2124" s="156"/>
      <c r="R2124" s="174"/>
      <c r="S2124" s="174"/>
      <c r="W2124" s="175"/>
      <c r="X2124" s="173"/>
      <c r="AC2124" s="156">
        <v>1395</v>
      </c>
      <c r="AD2124" s="150">
        <f t="shared" si="373"/>
        <v>1.58</v>
      </c>
      <c r="AE2124" s="174">
        <f t="shared" si="374"/>
        <v>0.11450480025929236</v>
      </c>
      <c r="AF2124" s="174">
        <f t="shared" si="375"/>
        <v>0.94294656676224586</v>
      </c>
      <c r="AG2124" s="150">
        <f t="shared" si="380"/>
        <v>0.11450480025929236</v>
      </c>
      <c r="AH2124" s="150" t="str">
        <f t="shared" si="381"/>
        <v/>
      </c>
      <c r="AI2124" s="150" t="str">
        <f t="shared" si="376"/>
        <v/>
      </c>
      <c r="AJ2124" s="173">
        <f t="shared" si="377"/>
        <v>0</v>
      </c>
      <c r="AK2124" s="173" t="str">
        <f t="shared" si="378"/>
        <v/>
      </c>
      <c r="AL2124" s="173" t="str">
        <f t="shared" si="379"/>
        <v/>
      </c>
      <c r="AM2124" s="173"/>
      <c r="AN2124" s="173"/>
      <c r="AO2124" s="173"/>
      <c r="AP2124" s="173"/>
      <c r="AQ2124" s="173"/>
      <c r="AR2124" s="173"/>
      <c r="AS2124" s="173"/>
      <c r="AT2124" s="153"/>
      <c r="AU2124" s="154"/>
      <c r="AV2124" s="153"/>
      <c r="AW2124" s="177"/>
      <c r="AX2124" s="178"/>
      <c r="AY2124" s="179"/>
      <c r="AZ2124" s="179"/>
      <c r="BA2124" s="180"/>
      <c r="BB2124" s="180"/>
      <c r="BC2124" s="155"/>
      <c r="BE2124" s="156">
        <v>1372</v>
      </c>
      <c r="BF2124" s="181">
        <f t="shared" si="383"/>
        <v>8.7744000000000781</v>
      </c>
      <c r="BG2124" s="182">
        <f t="shared" si="384"/>
        <v>0.26926163289299287</v>
      </c>
      <c r="BH2124" s="183">
        <f t="shared" si="385"/>
        <v>4.8239926080884121E-4</v>
      </c>
      <c r="BI2124" s="184" t="str">
        <f t="shared" si="386"/>
        <v/>
      </c>
      <c r="BJ2124" s="184" t="str">
        <f t="shared" si="382"/>
        <v/>
      </c>
    </row>
    <row r="2125" spans="3:62" ht="20.100000000000001" customHeight="1" x14ac:dyDescent="0.25">
      <c r="C2125" s="12"/>
      <c r="E2125" s="141"/>
      <c r="F2125" s="141"/>
      <c r="P2125" s="156"/>
      <c r="R2125" s="174"/>
      <c r="S2125" s="174"/>
      <c r="W2125" s="175"/>
      <c r="X2125" s="173"/>
      <c r="AC2125" s="156">
        <v>1396</v>
      </c>
      <c r="AD2125" s="150">
        <f t="shared" si="373"/>
        <v>1.5840000000000005</v>
      </c>
      <c r="AE2125" s="174">
        <f t="shared" si="374"/>
        <v>0.11378250164634666</v>
      </c>
      <c r="AF2125" s="174">
        <f t="shared" si="375"/>
        <v>0.94340314045125373</v>
      </c>
      <c r="AG2125" s="150">
        <f t="shared" si="380"/>
        <v>0.11378250164634666</v>
      </c>
      <c r="AH2125" s="150" t="str">
        <f t="shared" si="381"/>
        <v/>
      </c>
      <c r="AI2125" s="150" t="str">
        <f t="shared" si="376"/>
        <v/>
      </c>
      <c r="AJ2125" s="173">
        <f t="shared" si="377"/>
        <v>0</v>
      </c>
      <c r="AK2125" s="173" t="str">
        <f t="shared" si="378"/>
        <v/>
      </c>
      <c r="AL2125" s="173" t="str">
        <f t="shared" si="379"/>
        <v/>
      </c>
      <c r="AM2125" s="173"/>
      <c r="AN2125" s="173"/>
      <c r="AO2125" s="173"/>
      <c r="AP2125" s="173"/>
      <c r="AQ2125" s="173"/>
      <c r="AR2125" s="173"/>
      <c r="AS2125" s="173"/>
      <c r="AT2125" s="153"/>
      <c r="AU2125" s="154"/>
      <c r="AV2125" s="153"/>
      <c r="AW2125" s="177"/>
      <c r="AX2125" s="178"/>
      <c r="AY2125" s="179"/>
      <c r="AZ2125" s="179"/>
      <c r="BA2125" s="180"/>
      <c r="BB2125" s="180"/>
      <c r="BC2125" s="155"/>
      <c r="BE2125" s="156">
        <v>1373</v>
      </c>
      <c r="BF2125" s="181">
        <f t="shared" si="383"/>
        <v>8.7808000000000774</v>
      </c>
      <c r="BG2125" s="182">
        <f t="shared" si="384"/>
        <v>0.26877923363218403</v>
      </c>
      <c r="BH2125" s="183">
        <f t="shared" si="385"/>
        <v>4.8173504841997339E-4</v>
      </c>
      <c r="BI2125" s="184" t="str">
        <f t="shared" si="386"/>
        <v/>
      </c>
      <c r="BJ2125" s="184" t="str">
        <f t="shared" si="382"/>
        <v/>
      </c>
    </row>
    <row r="2126" spans="3:62" ht="20.100000000000001" customHeight="1" x14ac:dyDescent="0.25">
      <c r="C2126" s="12"/>
      <c r="E2126" s="141"/>
      <c r="F2126" s="141"/>
      <c r="P2126" s="156"/>
      <c r="R2126" s="174"/>
      <c r="S2126" s="174"/>
      <c r="W2126" s="175"/>
      <c r="X2126" s="173"/>
      <c r="AC2126" s="156">
        <v>1397</v>
      </c>
      <c r="AD2126" s="150">
        <f t="shared" si="373"/>
        <v>1.5880000000000001</v>
      </c>
      <c r="AE2126" s="174">
        <f t="shared" si="374"/>
        <v>0.1130629502860909</v>
      </c>
      <c r="AF2126" s="174">
        <f t="shared" si="375"/>
        <v>0.94385683043842761</v>
      </c>
      <c r="AG2126" s="150">
        <f t="shared" si="380"/>
        <v>0.1130629502860909</v>
      </c>
      <c r="AH2126" s="150" t="str">
        <f t="shared" si="381"/>
        <v/>
      </c>
      <c r="AI2126" s="150" t="str">
        <f t="shared" si="376"/>
        <v/>
      </c>
      <c r="AJ2126" s="173">
        <f t="shared" si="377"/>
        <v>0</v>
      </c>
      <c r="AK2126" s="173" t="str">
        <f t="shared" si="378"/>
        <v/>
      </c>
      <c r="AL2126" s="173" t="str">
        <f t="shared" si="379"/>
        <v/>
      </c>
      <c r="AM2126" s="173"/>
      <c r="AN2126" s="173"/>
      <c r="AO2126" s="173"/>
      <c r="AP2126" s="173"/>
      <c r="AQ2126" s="173"/>
      <c r="AR2126" s="173"/>
      <c r="AS2126" s="173"/>
      <c r="AT2126" s="153"/>
      <c r="AU2126" s="154"/>
      <c r="AV2126" s="153"/>
      <c r="AW2126" s="177"/>
      <c r="AX2126" s="178"/>
      <c r="AY2126" s="179"/>
      <c r="AZ2126" s="179"/>
      <c r="BA2126" s="180"/>
      <c r="BB2126" s="180"/>
      <c r="BC2126" s="155"/>
      <c r="BE2126" s="156">
        <v>1374</v>
      </c>
      <c r="BF2126" s="181">
        <f t="shared" si="383"/>
        <v>8.7872000000000767</v>
      </c>
      <c r="BG2126" s="182">
        <f t="shared" si="384"/>
        <v>0.26829749858376406</v>
      </c>
      <c r="BH2126" s="183">
        <f t="shared" si="385"/>
        <v>4.8107111213352427E-4</v>
      </c>
      <c r="BI2126" s="184" t="str">
        <f t="shared" si="386"/>
        <v/>
      </c>
      <c r="BJ2126" s="184" t="str">
        <f t="shared" si="382"/>
        <v/>
      </c>
    </row>
    <row r="2127" spans="3:62" ht="20.100000000000001" customHeight="1" x14ac:dyDescent="0.25">
      <c r="C2127" s="12"/>
      <c r="E2127" s="141"/>
      <c r="F2127" s="141"/>
      <c r="P2127" s="156"/>
      <c r="R2127" s="174"/>
      <c r="S2127" s="174"/>
      <c r="W2127" s="175"/>
      <c r="X2127" s="173"/>
      <c r="AC2127" s="156">
        <v>1398</v>
      </c>
      <c r="AD2127" s="150">
        <f t="shared" si="373"/>
        <v>1.5920000000000005</v>
      </c>
      <c r="AE2127" s="174">
        <f t="shared" si="374"/>
        <v>0.11234615175777421</v>
      </c>
      <c r="AF2127" s="174">
        <f t="shared" si="375"/>
        <v>0.94430764772399256</v>
      </c>
      <c r="AG2127" s="150">
        <f t="shared" si="380"/>
        <v>0.11234615175777421</v>
      </c>
      <c r="AH2127" s="150" t="str">
        <f t="shared" si="381"/>
        <v/>
      </c>
      <c r="AI2127" s="150" t="str">
        <f t="shared" si="376"/>
        <v/>
      </c>
      <c r="AJ2127" s="173">
        <f t="shared" si="377"/>
        <v>0</v>
      </c>
      <c r="AK2127" s="173" t="str">
        <f t="shared" si="378"/>
        <v/>
      </c>
      <c r="AL2127" s="173" t="str">
        <f t="shared" si="379"/>
        <v/>
      </c>
      <c r="AM2127" s="173"/>
      <c r="AN2127" s="173"/>
      <c r="AO2127" s="173"/>
      <c r="AP2127" s="173"/>
      <c r="AQ2127" s="173"/>
      <c r="AR2127" s="173"/>
      <c r="AS2127" s="173"/>
      <c r="AT2127" s="153"/>
      <c r="AU2127" s="154"/>
      <c r="AV2127" s="153"/>
      <c r="AW2127" s="177"/>
      <c r="AX2127" s="178"/>
      <c r="AY2127" s="179"/>
      <c r="AZ2127" s="179"/>
      <c r="BA2127" s="180"/>
      <c r="BB2127" s="180"/>
      <c r="BC2127" s="155"/>
      <c r="BE2127" s="156">
        <v>1375</v>
      </c>
      <c r="BF2127" s="181">
        <f t="shared" si="383"/>
        <v>8.793600000000076</v>
      </c>
      <c r="BG2127" s="182">
        <f t="shared" si="384"/>
        <v>0.26781642747163054</v>
      </c>
      <c r="BH2127" s="183">
        <f t="shared" si="385"/>
        <v>4.8040745425798059E-4</v>
      </c>
      <c r="BI2127" s="184" t="str">
        <f t="shared" si="386"/>
        <v/>
      </c>
      <c r="BJ2127" s="184" t="str">
        <f t="shared" si="382"/>
        <v/>
      </c>
    </row>
    <row r="2128" spans="3:62" ht="20.100000000000001" customHeight="1" x14ac:dyDescent="0.25">
      <c r="C2128" s="12"/>
      <c r="E2128" s="141"/>
      <c r="F2128" s="141"/>
      <c r="P2128" s="156"/>
      <c r="R2128" s="174"/>
      <c r="S2128" s="174"/>
      <c r="W2128" s="175"/>
      <c r="X2128" s="173"/>
      <c r="AC2128" s="156">
        <v>1399</v>
      </c>
      <c r="AD2128" s="150">
        <f t="shared" si="373"/>
        <v>1.5960000000000001</v>
      </c>
      <c r="AE2128" s="174">
        <f t="shared" si="374"/>
        <v>0.11163211147360337</v>
      </c>
      <c r="AF2128" s="174">
        <f t="shared" si="375"/>
        <v>0.94475560333015607</v>
      </c>
      <c r="AG2128" s="150">
        <f t="shared" si="380"/>
        <v>0.11163211147360337</v>
      </c>
      <c r="AH2128" s="150" t="str">
        <f t="shared" si="381"/>
        <v/>
      </c>
      <c r="AI2128" s="150" t="str">
        <f t="shared" si="376"/>
        <v/>
      </c>
      <c r="AJ2128" s="173">
        <f t="shared" si="377"/>
        <v>0</v>
      </c>
      <c r="AK2128" s="173" t="str">
        <f t="shared" si="378"/>
        <v/>
      </c>
      <c r="AL2128" s="173" t="str">
        <f t="shared" si="379"/>
        <v/>
      </c>
      <c r="AM2128" s="173"/>
      <c r="AN2128" s="173"/>
      <c r="AO2128" s="173"/>
      <c r="AP2128" s="173"/>
      <c r="AQ2128" s="173"/>
      <c r="AR2128" s="173"/>
      <c r="AS2128" s="173"/>
      <c r="AT2128" s="153"/>
      <c r="AU2128" s="154"/>
      <c r="AV2128" s="153"/>
      <c r="AW2128" s="177"/>
      <c r="AX2128" s="178"/>
      <c r="AY2128" s="179"/>
      <c r="AZ2128" s="179"/>
      <c r="BA2128" s="180"/>
      <c r="BB2128" s="180"/>
      <c r="BC2128" s="155"/>
      <c r="BE2128" s="156">
        <v>1376</v>
      </c>
      <c r="BF2128" s="181">
        <f t="shared" si="383"/>
        <v>8.8000000000000753</v>
      </c>
      <c r="BG2128" s="182">
        <f t="shared" si="384"/>
        <v>0.26733602001737256</v>
      </c>
      <c r="BH2128" s="183">
        <f t="shared" si="385"/>
        <v>4.7974407709222566E-4</v>
      </c>
      <c r="BI2128" s="184" t="str">
        <f t="shared" si="386"/>
        <v/>
      </c>
      <c r="BJ2128" s="184" t="str">
        <f t="shared" si="382"/>
        <v/>
      </c>
    </row>
    <row r="2129" spans="3:62" ht="20.100000000000001" customHeight="1" x14ac:dyDescent="0.25">
      <c r="C2129" s="12"/>
      <c r="E2129" s="141"/>
      <c r="F2129" s="141"/>
      <c r="P2129" s="156"/>
      <c r="R2129" s="174"/>
      <c r="S2129" s="174"/>
      <c r="W2129" s="175"/>
      <c r="X2129" s="173"/>
      <c r="AC2129" s="156">
        <v>1400</v>
      </c>
      <c r="AD2129" s="150">
        <f t="shared" si="373"/>
        <v>1.6000000000000005</v>
      </c>
      <c r="AE2129" s="174">
        <f t="shared" si="374"/>
        <v>0.11092083467945546</v>
      </c>
      <c r="AF2129" s="174">
        <f t="shared" si="375"/>
        <v>0.94520070830044212</v>
      </c>
      <c r="AG2129" s="150">
        <f t="shared" si="380"/>
        <v>0.11092083467945546</v>
      </c>
      <c r="AH2129" s="150" t="str">
        <f t="shared" si="381"/>
        <v/>
      </c>
      <c r="AI2129" s="150" t="str">
        <f t="shared" si="376"/>
        <v/>
      </c>
      <c r="AJ2129" s="173">
        <f t="shared" si="377"/>
        <v>0</v>
      </c>
      <c r="AK2129" s="173" t="str">
        <f t="shared" si="378"/>
        <v/>
      </c>
      <c r="AL2129" s="173" t="str">
        <f t="shared" si="379"/>
        <v/>
      </c>
      <c r="AM2129" s="173"/>
      <c r="AN2129" s="173"/>
      <c r="AO2129" s="173"/>
      <c r="AP2129" s="173"/>
      <c r="AQ2129" s="173"/>
      <c r="AR2129" s="173"/>
      <c r="AS2129" s="173"/>
      <c r="AT2129" s="153"/>
      <c r="AU2129" s="154"/>
      <c r="AV2129" s="153"/>
      <c r="AW2129" s="177"/>
      <c r="AX2129" s="178"/>
      <c r="AY2129" s="179"/>
      <c r="AZ2129" s="179"/>
      <c r="BA2129" s="180"/>
      <c r="BB2129" s="180"/>
      <c r="BC2129" s="155"/>
      <c r="BE2129" s="156">
        <v>1377</v>
      </c>
      <c r="BF2129" s="181">
        <f t="shared" si="383"/>
        <v>8.8064000000000746</v>
      </c>
      <c r="BG2129" s="182">
        <f t="shared" si="384"/>
        <v>0.26685627594028033</v>
      </c>
      <c r="BH2129" s="183">
        <f t="shared" si="385"/>
        <v>4.7908098292381851E-4</v>
      </c>
      <c r="BI2129" s="184" t="str">
        <f t="shared" si="386"/>
        <v/>
      </c>
      <c r="BJ2129" s="184" t="str">
        <f t="shared" si="382"/>
        <v/>
      </c>
    </row>
    <row r="2130" spans="3:62" ht="20.100000000000001" customHeight="1" x14ac:dyDescent="0.25">
      <c r="C2130" s="12"/>
      <c r="E2130" s="141"/>
      <c r="F2130" s="141"/>
      <c r="P2130" s="156"/>
      <c r="R2130" s="174"/>
      <c r="S2130" s="174"/>
      <c r="W2130" s="175"/>
      <c r="X2130" s="173"/>
      <c r="AC2130" s="156">
        <v>1401</v>
      </c>
      <c r="AD2130" s="150">
        <f t="shared" si="373"/>
        <v>1.6040000000000001</v>
      </c>
      <c r="AE2130" s="174">
        <f t="shared" si="374"/>
        <v>0.11021232645560161</v>
      </c>
      <c r="AF2130" s="174">
        <f t="shared" si="375"/>
        <v>0.94564297369902606</v>
      </c>
      <c r="AG2130" s="150">
        <f t="shared" si="380"/>
        <v>0.11021232645560161</v>
      </c>
      <c r="AH2130" s="150" t="str">
        <f t="shared" si="381"/>
        <v/>
      </c>
      <c r="AI2130" s="150" t="str">
        <f t="shared" si="376"/>
        <v/>
      </c>
      <c r="AJ2130" s="173">
        <f t="shared" si="377"/>
        <v>0</v>
      </c>
      <c r="AK2130" s="173" t="str">
        <f t="shared" si="378"/>
        <v/>
      </c>
      <c r="AL2130" s="173" t="str">
        <f t="shared" si="379"/>
        <v/>
      </c>
      <c r="AM2130" s="173"/>
      <c r="AN2130" s="173"/>
      <c r="AO2130" s="173"/>
      <c r="AP2130" s="173"/>
      <c r="AQ2130" s="173"/>
      <c r="AR2130" s="173"/>
      <c r="AS2130" s="173"/>
      <c r="AT2130" s="153"/>
      <c r="AU2130" s="154"/>
      <c r="AV2130" s="153"/>
      <c r="AW2130" s="177"/>
      <c r="AX2130" s="178"/>
      <c r="AY2130" s="179"/>
      <c r="AZ2130" s="179"/>
      <c r="BA2130" s="180"/>
      <c r="BB2130" s="180"/>
      <c r="BC2130" s="155"/>
      <c r="BE2130" s="156">
        <v>1378</v>
      </c>
      <c r="BF2130" s="181">
        <f t="shared" si="383"/>
        <v>8.8128000000000739</v>
      </c>
      <c r="BG2130" s="182">
        <f t="shared" si="384"/>
        <v>0.26637719495735651</v>
      </c>
      <c r="BH2130" s="183">
        <f t="shared" si="385"/>
        <v>4.7841817403093678E-4</v>
      </c>
      <c r="BI2130" s="184" t="str">
        <f t="shared" si="386"/>
        <v/>
      </c>
      <c r="BJ2130" s="184" t="str">
        <f t="shared" si="382"/>
        <v/>
      </c>
    </row>
    <row r="2131" spans="3:62" ht="20.100000000000001" customHeight="1" x14ac:dyDescent="0.25">
      <c r="C2131" s="12"/>
      <c r="E2131" s="141"/>
      <c r="F2131" s="141"/>
      <c r="P2131" s="156"/>
      <c r="R2131" s="174"/>
      <c r="S2131" s="174"/>
      <c r="W2131" s="175"/>
      <c r="X2131" s="173"/>
      <c r="AC2131" s="156">
        <v>1402</v>
      </c>
      <c r="AD2131" s="150">
        <f t="shared" si="373"/>
        <v>1.6080000000000005</v>
      </c>
      <c r="AE2131" s="174">
        <f t="shared" si="374"/>
        <v>0.10950659171743668</v>
      </c>
      <c r="AF2131" s="174">
        <f t="shared" si="375"/>
        <v>0.94608241061007503</v>
      </c>
      <c r="AG2131" s="150">
        <f t="shared" si="380"/>
        <v>0.10950659171743668</v>
      </c>
      <c r="AH2131" s="150" t="str">
        <f t="shared" si="381"/>
        <v/>
      </c>
      <c r="AI2131" s="150" t="str">
        <f t="shared" si="376"/>
        <v/>
      </c>
      <c r="AJ2131" s="173">
        <f t="shared" si="377"/>
        <v>0</v>
      </c>
      <c r="AK2131" s="173" t="str">
        <f t="shared" si="378"/>
        <v/>
      </c>
      <c r="AL2131" s="173" t="str">
        <f t="shared" si="379"/>
        <v/>
      </c>
      <c r="AM2131" s="173"/>
      <c r="AN2131" s="173"/>
      <c r="AO2131" s="173"/>
      <c r="AP2131" s="173"/>
      <c r="AQ2131" s="173"/>
      <c r="AR2131" s="173"/>
      <c r="AS2131" s="173"/>
      <c r="AT2131" s="153"/>
      <c r="AU2131" s="154"/>
      <c r="AV2131" s="153"/>
      <c r="AW2131" s="177"/>
      <c r="AX2131" s="178"/>
      <c r="AY2131" s="179"/>
      <c r="AZ2131" s="179"/>
      <c r="BA2131" s="180"/>
      <c r="BB2131" s="180"/>
      <c r="BC2131" s="155"/>
      <c r="BE2131" s="156">
        <v>1379</v>
      </c>
      <c r="BF2131" s="181">
        <f t="shared" si="383"/>
        <v>8.8192000000000732</v>
      </c>
      <c r="BG2131" s="182">
        <f t="shared" si="384"/>
        <v>0.26589877678332557</v>
      </c>
      <c r="BH2131" s="183">
        <f t="shared" si="385"/>
        <v>4.777556526821547E-4</v>
      </c>
      <c r="BI2131" s="184" t="str">
        <f t="shared" si="386"/>
        <v/>
      </c>
      <c r="BJ2131" s="184" t="str">
        <f t="shared" si="382"/>
        <v/>
      </c>
    </row>
    <row r="2132" spans="3:62" ht="20.100000000000001" customHeight="1" x14ac:dyDescent="0.25">
      <c r="C2132" s="12"/>
      <c r="E2132" s="141"/>
      <c r="F2132" s="141"/>
      <c r="P2132" s="156"/>
      <c r="R2132" s="174"/>
      <c r="S2132" s="174"/>
      <c r="W2132" s="175"/>
      <c r="X2132" s="173"/>
      <c r="AC2132" s="156">
        <v>1403</v>
      </c>
      <c r="AD2132" s="150">
        <f t="shared" si="373"/>
        <v>1.6120000000000001</v>
      </c>
      <c r="AE2132" s="174">
        <f t="shared" si="374"/>
        <v>0.10880363521622008</v>
      </c>
      <c r="AF2132" s="174">
        <f t="shared" si="375"/>
        <v>0.94651903013708882</v>
      </c>
      <c r="AG2132" s="150">
        <f t="shared" si="380"/>
        <v>0.10880363521622008</v>
      </c>
      <c r="AH2132" s="150" t="str">
        <f t="shared" si="381"/>
        <v/>
      </c>
      <c r="AI2132" s="150" t="str">
        <f t="shared" si="376"/>
        <v/>
      </c>
      <c r="AJ2132" s="173">
        <f t="shared" si="377"/>
        <v>0</v>
      </c>
      <c r="AK2132" s="173" t="str">
        <f t="shared" si="378"/>
        <v/>
      </c>
      <c r="AL2132" s="173" t="str">
        <f t="shared" si="379"/>
        <v/>
      </c>
      <c r="AM2132" s="173"/>
      <c r="AN2132" s="173"/>
      <c r="AO2132" s="173"/>
      <c r="AP2132" s="173"/>
      <c r="AQ2132" s="173"/>
      <c r="AR2132" s="173"/>
      <c r="AS2132" s="173"/>
      <c r="AT2132" s="153"/>
      <c r="AU2132" s="154"/>
      <c r="AV2132" s="153"/>
      <c r="AW2132" s="177"/>
      <c r="AX2132" s="178"/>
      <c r="AY2132" s="179"/>
      <c r="AZ2132" s="179"/>
      <c r="BA2132" s="180"/>
      <c r="BB2132" s="180"/>
      <c r="BC2132" s="155"/>
      <c r="BE2132" s="156">
        <v>1380</v>
      </c>
      <c r="BF2132" s="181">
        <f t="shared" si="383"/>
        <v>8.8256000000000725</v>
      </c>
      <c r="BG2132" s="182">
        <f t="shared" si="384"/>
        <v>0.26542102113064342</v>
      </c>
      <c r="BH2132" s="183">
        <f t="shared" si="385"/>
        <v>4.7709342113561037E-4</v>
      </c>
      <c r="BI2132" s="184" t="str">
        <f t="shared" si="386"/>
        <v/>
      </c>
      <c r="BJ2132" s="184" t="str">
        <f t="shared" si="382"/>
        <v/>
      </c>
    </row>
    <row r="2133" spans="3:62" ht="20.100000000000001" customHeight="1" x14ac:dyDescent="0.25">
      <c r="C2133" s="12"/>
      <c r="E2133" s="141"/>
      <c r="F2133" s="141"/>
      <c r="P2133" s="156"/>
      <c r="R2133" s="174"/>
      <c r="S2133" s="174"/>
      <c r="W2133" s="175"/>
      <c r="X2133" s="173"/>
      <c r="AC2133" s="156">
        <v>1404</v>
      </c>
      <c r="AD2133" s="150">
        <f t="shared" si="373"/>
        <v>1.6160000000000005</v>
      </c>
      <c r="AE2133" s="174">
        <f t="shared" si="374"/>
        <v>0.10810346153982264</v>
      </c>
      <c r="AF2133" s="174">
        <f t="shared" si="375"/>
        <v>0.94695284340224517</v>
      </c>
      <c r="AG2133" s="150">
        <f t="shared" si="380"/>
        <v>0.10810346153982264</v>
      </c>
      <c r="AH2133" s="150" t="str">
        <f t="shared" si="381"/>
        <v/>
      </c>
      <c r="AI2133" s="150" t="str">
        <f t="shared" si="376"/>
        <v/>
      </c>
      <c r="AJ2133" s="173">
        <f t="shared" si="377"/>
        <v>0</v>
      </c>
      <c r="AK2133" s="173" t="str">
        <f t="shared" si="378"/>
        <v/>
      </c>
      <c r="AL2133" s="173" t="str">
        <f t="shared" si="379"/>
        <v/>
      </c>
      <c r="AM2133" s="173"/>
      <c r="AN2133" s="173"/>
      <c r="AO2133" s="173"/>
      <c r="AP2133" s="173"/>
      <c r="AQ2133" s="173"/>
      <c r="AR2133" s="173"/>
      <c r="AS2133" s="173"/>
      <c r="AT2133" s="153"/>
      <c r="AU2133" s="154"/>
      <c r="AV2133" s="153"/>
      <c r="AW2133" s="177"/>
      <c r="AX2133" s="178"/>
      <c r="AY2133" s="179"/>
      <c r="AZ2133" s="179"/>
      <c r="BA2133" s="180"/>
      <c r="BB2133" s="180"/>
      <c r="BC2133" s="155"/>
      <c r="BE2133" s="156">
        <v>1381</v>
      </c>
      <c r="BF2133" s="181">
        <f t="shared" si="383"/>
        <v>8.8320000000000718</v>
      </c>
      <c r="BG2133" s="182">
        <f t="shared" si="384"/>
        <v>0.26494392770950781</v>
      </c>
      <c r="BH2133" s="183">
        <f t="shared" si="385"/>
        <v>4.7643148163839522E-4</v>
      </c>
      <c r="BI2133" s="184" t="str">
        <f t="shared" si="386"/>
        <v/>
      </c>
      <c r="BJ2133" s="184" t="str">
        <f t="shared" si="382"/>
        <v/>
      </c>
    </row>
    <row r="2134" spans="3:62" ht="20.100000000000001" customHeight="1" x14ac:dyDescent="0.25">
      <c r="C2134" s="12"/>
      <c r="E2134" s="141"/>
      <c r="F2134" s="141"/>
      <c r="P2134" s="156"/>
      <c r="R2134" s="174"/>
      <c r="S2134" s="174"/>
      <c r="W2134" s="175"/>
      <c r="X2134" s="173"/>
      <c r="AC2134" s="156">
        <v>1405</v>
      </c>
      <c r="AD2134" s="150">
        <f t="shared" si="373"/>
        <v>1.62</v>
      </c>
      <c r="AE2134" s="174">
        <f t="shared" si="374"/>
        <v>0.1074060751134838</v>
      </c>
      <c r="AF2134" s="174">
        <f t="shared" si="375"/>
        <v>0.94738386154574794</v>
      </c>
      <c r="AG2134" s="150">
        <f t="shared" si="380"/>
        <v>0.1074060751134838</v>
      </c>
      <c r="AH2134" s="150" t="str">
        <f t="shared" si="381"/>
        <v/>
      </c>
      <c r="AI2134" s="150" t="str">
        <f t="shared" si="376"/>
        <v/>
      </c>
      <c r="AJ2134" s="173">
        <f t="shared" si="377"/>
        <v>0</v>
      </c>
      <c r="AK2134" s="173" t="str">
        <f t="shared" si="378"/>
        <v/>
      </c>
      <c r="AL2134" s="173" t="str">
        <f t="shared" si="379"/>
        <v/>
      </c>
      <c r="AM2134" s="173"/>
      <c r="AN2134" s="173"/>
      <c r="AO2134" s="173"/>
      <c r="AP2134" s="173"/>
      <c r="AQ2134" s="173"/>
      <c r="AR2134" s="173"/>
      <c r="AS2134" s="173"/>
      <c r="AT2134" s="153"/>
      <c r="AU2134" s="154"/>
      <c r="AV2134" s="153"/>
      <c r="AW2134" s="177"/>
      <c r="AX2134" s="178"/>
      <c r="AY2134" s="179"/>
      <c r="AZ2134" s="179"/>
      <c r="BA2134" s="180"/>
      <c r="BB2134" s="180"/>
      <c r="BC2134" s="155"/>
      <c r="BE2134" s="156">
        <v>1382</v>
      </c>
      <c r="BF2134" s="181">
        <f t="shared" si="383"/>
        <v>8.8384000000000711</v>
      </c>
      <c r="BG2134" s="182">
        <f t="shared" si="384"/>
        <v>0.26446749622786941</v>
      </c>
      <c r="BH2134" s="183">
        <f t="shared" si="385"/>
        <v>4.7576983642927395E-4</v>
      </c>
      <c r="BI2134" s="184" t="str">
        <f t="shared" si="386"/>
        <v/>
      </c>
      <c r="BJ2134" s="184" t="str">
        <f t="shared" si="382"/>
        <v/>
      </c>
    </row>
    <row r="2135" spans="3:62" ht="20.100000000000001" customHeight="1" x14ac:dyDescent="0.25">
      <c r="C2135" s="12"/>
      <c r="E2135" s="141"/>
      <c r="F2135" s="141"/>
      <c r="P2135" s="156"/>
      <c r="R2135" s="174"/>
      <c r="S2135" s="174"/>
      <c r="W2135" s="175"/>
      <c r="X2135" s="173"/>
      <c r="AC2135" s="156">
        <v>1406</v>
      </c>
      <c r="AD2135" s="150">
        <f t="shared" si="373"/>
        <v>1.6240000000000006</v>
      </c>
      <c r="AE2135" s="174">
        <f t="shared" si="374"/>
        <v>0.10671148020057472</v>
      </c>
      <c r="AF2135" s="174">
        <f t="shared" si="375"/>
        <v>0.94781209572517811</v>
      </c>
      <c r="AG2135" s="150">
        <f t="shared" si="380"/>
        <v>0.10671148020057472</v>
      </c>
      <c r="AH2135" s="150" t="str">
        <f t="shared" si="381"/>
        <v/>
      </c>
      <c r="AI2135" s="150" t="str">
        <f t="shared" si="376"/>
        <v/>
      </c>
      <c r="AJ2135" s="173">
        <f t="shared" si="377"/>
        <v>0</v>
      </c>
      <c r="AK2135" s="173" t="str">
        <f t="shared" si="378"/>
        <v/>
      </c>
      <c r="AL2135" s="173" t="str">
        <f t="shared" si="379"/>
        <v/>
      </c>
      <c r="AM2135" s="173"/>
      <c r="AN2135" s="173"/>
      <c r="AO2135" s="173"/>
      <c r="AP2135" s="173"/>
      <c r="AQ2135" s="173"/>
      <c r="AR2135" s="173"/>
      <c r="AS2135" s="173"/>
      <c r="AT2135" s="153"/>
      <c r="AU2135" s="154"/>
      <c r="AV2135" s="153"/>
      <c r="AW2135" s="177"/>
      <c r="AX2135" s="178"/>
      <c r="AY2135" s="179"/>
      <c r="AZ2135" s="179"/>
      <c r="BA2135" s="180"/>
      <c r="BB2135" s="180"/>
      <c r="BC2135" s="155"/>
      <c r="BE2135" s="156">
        <v>1383</v>
      </c>
      <c r="BF2135" s="181">
        <f t="shared" si="383"/>
        <v>8.8448000000000704</v>
      </c>
      <c r="BG2135" s="182">
        <f t="shared" si="384"/>
        <v>0.26399172639144014</v>
      </c>
      <c r="BH2135" s="183">
        <f t="shared" si="385"/>
        <v>4.7510848773557601E-4</v>
      </c>
      <c r="BI2135" s="184" t="str">
        <f t="shared" si="386"/>
        <v/>
      </c>
      <c r="BJ2135" s="184" t="str">
        <f t="shared" si="382"/>
        <v/>
      </c>
    </row>
    <row r="2136" spans="3:62" ht="20.100000000000001" customHeight="1" x14ac:dyDescent="0.25">
      <c r="C2136" s="12"/>
      <c r="E2136" s="141"/>
      <c r="F2136" s="141"/>
      <c r="P2136" s="156"/>
      <c r="R2136" s="174"/>
      <c r="S2136" s="174"/>
      <c r="W2136" s="175"/>
      <c r="X2136" s="173"/>
      <c r="AC2136" s="156">
        <v>1407</v>
      </c>
      <c r="AD2136" s="150">
        <f t="shared" si="373"/>
        <v>1.6280000000000001</v>
      </c>
      <c r="AE2136" s="174">
        <f t="shared" si="374"/>
        <v>0.10601968090337181</v>
      </c>
      <c r="AF2136" s="174">
        <f t="shared" si="375"/>
        <v>0.94823755711484736</v>
      </c>
      <c r="AG2136" s="150">
        <f t="shared" si="380"/>
        <v>0.10601968090337181</v>
      </c>
      <c r="AH2136" s="150" t="str">
        <f t="shared" si="381"/>
        <v/>
      </c>
      <c r="AI2136" s="150" t="str">
        <f t="shared" si="376"/>
        <v/>
      </c>
      <c r="AJ2136" s="173">
        <f t="shared" si="377"/>
        <v>0</v>
      </c>
      <c r="AK2136" s="173" t="str">
        <f t="shared" si="378"/>
        <v/>
      </c>
      <c r="AL2136" s="173" t="str">
        <f t="shared" si="379"/>
        <v/>
      </c>
      <c r="AM2136" s="173"/>
      <c r="AN2136" s="173"/>
      <c r="AO2136" s="173"/>
      <c r="AP2136" s="173"/>
      <c r="AQ2136" s="173"/>
      <c r="AR2136" s="173"/>
      <c r="AS2136" s="173"/>
      <c r="AT2136" s="153"/>
      <c r="AU2136" s="154"/>
      <c r="AV2136" s="153"/>
      <c r="AW2136" s="177"/>
      <c r="AX2136" s="178"/>
      <c r="AY2136" s="179"/>
      <c r="AZ2136" s="179"/>
      <c r="BA2136" s="180"/>
      <c r="BB2136" s="180"/>
      <c r="BC2136" s="155"/>
      <c r="BE2136" s="156">
        <v>1384</v>
      </c>
      <c r="BF2136" s="181">
        <f t="shared" si="383"/>
        <v>8.8512000000000697</v>
      </c>
      <c r="BG2136" s="182">
        <f t="shared" si="384"/>
        <v>0.26351661790370456</v>
      </c>
      <c r="BH2136" s="183">
        <f t="shared" si="385"/>
        <v>4.7444743777597109E-4</v>
      </c>
      <c r="BI2136" s="184" t="str">
        <f t="shared" si="386"/>
        <v/>
      </c>
      <c r="BJ2136" s="184" t="str">
        <f t="shared" si="382"/>
        <v/>
      </c>
    </row>
    <row r="2137" spans="3:62" ht="20.100000000000001" customHeight="1" x14ac:dyDescent="0.25">
      <c r="C2137" s="12"/>
      <c r="E2137" s="141"/>
      <c r="F2137" s="141"/>
      <c r="P2137" s="156"/>
      <c r="R2137" s="174"/>
      <c r="S2137" s="174"/>
      <c r="W2137" s="175"/>
      <c r="X2137" s="173"/>
      <c r="AC2137" s="156">
        <v>1408</v>
      </c>
      <c r="AD2137" s="150">
        <f t="shared" ref="AD2137:AD2200" si="387">AD$723+(AC2137*AD$726)</f>
        <v>1.6319999999999997</v>
      </c>
      <c r="AE2137" s="174">
        <f t="shared" ref="AE2137:AE2200" si="388">_xlfn.NORM.DIST(AD2137,AD$720,AD$721,0)</f>
        <v>0.10533068116383558</v>
      </c>
      <c r="AF2137" s="174">
        <f t="shared" ref="AF2137:AF2200" si="389">_xlfn.NORM.DIST(AD2137,AD$720,AD$721,1)</f>
        <v>0.94866025690515565</v>
      </c>
      <c r="AG2137" s="150">
        <f t="shared" si="380"/>
        <v>0.10533068116383558</v>
      </c>
      <c r="AH2137" s="150" t="str">
        <f t="shared" si="381"/>
        <v/>
      </c>
      <c r="AI2137" s="150" t="str">
        <f t="shared" ref="AI2137:AI2200" si="390">IF(AE2137=MAX(AE$729:AE$2729),AE2137,"")</f>
        <v/>
      </c>
      <c r="AJ2137" s="173">
        <f t="shared" ref="AJ2137:AJ2200" si="391">_xlfn.NORM.DIST(AC2137,AH$721,AH$722,0)</f>
        <v>0</v>
      </c>
      <c r="AK2137" s="173" t="str">
        <f t="shared" ref="AK2137:AK2200" si="392">IF(AJ2137=MAX(AJ$729:AJ$2729),AE2137,"")</f>
        <v/>
      </c>
      <c r="AL2137" s="173" t="str">
        <f t="shared" ref="AL2137:AL2200" si="393">IF(AK2137=MIN(AK$729:AK$2729),AK2137,"")</f>
        <v/>
      </c>
      <c r="AM2137" s="173"/>
      <c r="AN2137" s="173"/>
      <c r="AO2137" s="173"/>
      <c r="AP2137" s="173"/>
      <c r="AQ2137" s="173"/>
      <c r="AR2137" s="173"/>
      <c r="AS2137" s="173"/>
      <c r="AT2137" s="153"/>
      <c r="AU2137" s="154"/>
      <c r="AV2137" s="153"/>
      <c r="AW2137" s="177"/>
      <c r="AX2137" s="178"/>
      <c r="AY2137" s="179"/>
      <c r="AZ2137" s="179"/>
      <c r="BA2137" s="180"/>
      <c r="BB2137" s="180"/>
      <c r="BC2137" s="155"/>
      <c r="BE2137" s="156">
        <v>1385</v>
      </c>
      <c r="BF2137" s="181">
        <f t="shared" si="383"/>
        <v>8.857600000000069</v>
      </c>
      <c r="BG2137" s="182">
        <f t="shared" si="384"/>
        <v>0.26304217046592859</v>
      </c>
      <c r="BH2137" s="183">
        <f t="shared" si="385"/>
        <v>4.7378668875797114E-4</v>
      </c>
      <c r="BI2137" s="184" t="str">
        <f t="shared" si="386"/>
        <v/>
      </c>
      <c r="BJ2137" s="184" t="str">
        <f t="shared" si="382"/>
        <v/>
      </c>
    </row>
    <row r="2138" spans="3:62" ht="20.100000000000001" customHeight="1" x14ac:dyDescent="0.25">
      <c r="C2138" s="12"/>
      <c r="E2138" s="141"/>
      <c r="F2138" s="141"/>
      <c r="P2138" s="156"/>
      <c r="R2138" s="174"/>
      <c r="S2138" s="174"/>
      <c r="W2138" s="175"/>
      <c r="X2138" s="173"/>
      <c r="AC2138" s="156">
        <v>1409</v>
      </c>
      <c r="AD2138" s="150">
        <f t="shared" si="387"/>
        <v>1.6360000000000001</v>
      </c>
      <c r="AE2138" s="174">
        <f t="shared" si="388"/>
        <v>0.10464448476439925</v>
      </c>
      <c r="AF2138" s="174">
        <f t="shared" si="389"/>
        <v>0.94908020630195189</v>
      </c>
      <c r="AG2138" s="150">
        <f t="shared" ref="AG2138:AG2201" si="394">IF(OR(AF2138&lt;$AH$725,AF2138&gt;$AH$726),AE2138,"")</f>
        <v>0.10464448476439925</v>
      </c>
      <c r="AH2138" s="150" t="str">
        <f t="shared" ref="AH2138:AH2201" si="395">IF(AND(AF2138&gt;$AH$725,AF2138&lt;$AH$726),AE2138,"")</f>
        <v/>
      </c>
      <c r="AI2138" s="150" t="str">
        <f t="shared" si="390"/>
        <v/>
      </c>
      <c r="AJ2138" s="173">
        <f t="shared" si="391"/>
        <v>0</v>
      </c>
      <c r="AK2138" s="173" t="str">
        <f t="shared" si="392"/>
        <v/>
      </c>
      <c r="AL2138" s="173" t="str">
        <f t="shared" si="393"/>
        <v/>
      </c>
      <c r="AM2138" s="173"/>
      <c r="AN2138" s="173"/>
      <c r="AO2138" s="173"/>
      <c r="AP2138" s="173"/>
      <c r="AQ2138" s="173"/>
      <c r="AR2138" s="173"/>
      <c r="AS2138" s="173"/>
      <c r="AT2138" s="153"/>
      <c r="AU2138" s="154"/>
      <c r="AV2138" s="153"/>
      <c r="AW2138" s="177"/>
      <c r="AX2138" s="178"/>
      <c r="AY2138" s="179"/>
      <c r="AZ2138" s="179"/>
      <c r="BA2138" s="180"/>
      <c r="BB2138" s="180"/>
      <c r="BC2138" s="155"/>
      <c r="BE2138" s="156">
        <v>1386</v>
      </c>
      <c r="BF2138" s="181">
        <f t="shared" si="383"/>
        <v>8.8640000000000683</v>
      </c>
      <c r="BG2138" s="182">
        <f t="shared" si="384"/>
        <v>0.26256838377717062</v>
      </c>
      <c r="BH2138" s="183">
        <f t="shared" si="385"/>
        <v>4.7312624287942917E-4</v>
      </c>
      <c r="BI2138" s="184" t="str">
        <f t="shared" si="386"/>
        <v/>
      </c>
      <c r="BJ2138" s="184" t="str">
        <f t="shared" si="382"/>
        <v/>
      </c>
    </row>
    <row r="2139" spans="3:62" ht="20.100000000000001" customHeight="1" x14ac:dyDescent="0.25">
      <c r="C2139" s="12"/>
      <c r="E2139" s="141"/>
      <c r="F2139" s="141"/>
      <c r="P2139" s="156"/>
      <c r="R2139" s="174"/>
      <c r="S2139" s="174"/>
      <c r="W2139" s="175"/>
      <c r="X2139" s="173"/>
      <c r="AC2139" s="156">
        <v>1410</v>
      </c>
      <c r="AD2139" s="150">
        <f t="shared" si="387"/>
        <v>1.6399999999999997</v>
      </c>
      <c r="AE2139" s="174">
        <f t="shared" si="388"/>
        <v>0.10396109532876426</v>
      </c>
      <c r="AF2139" s="174">
        <f t="shared" si="389"/>
        <v>0.94949741652589625</v>
      </c>
      <c r="AG2139" s="150">
        <f t="shared" si="394"/>
        <v>0.10396109532876426</v>
      </c>
      <c r="AH2139" s="150" t="str">
        <f t="shared" si="395"/>
        <v/>
      </c>
      <c r="AI2139" s="150" t="str">
        <f t="shared" si="390"/>
        <v/>
      </c>
      <c r="AJ2139" s="173">
        <f t="shared" si="391"/>
        <v>0</v>
      </c>
      <c r="AK2139" s="173" t="str">
        <f t="shared" si="392"/>
        <v/>
      </c>
      <c r="AL2139" s="173" t="str">
        <f t="shared" si="393"/>
        <v/>
      </c>
      <c r="AM2139" s="173"/>
      <c r="AN2139" s="173"/>
      <c r="AO2139" s="173"/>
      <c r="AP2139" s="173"/>
      <c r="AQ2139" s="173"/>
      <c r="AR2139" s="173"/>
      <c r="AS2139" s="173"/>
      <c r="AT2139" s="153"/>
      <c r="AU2139" s="154"/>
      <c r="AV2139" s="153"/>
      <c r="AW2139" s="177"/>
      <c r="AX2139" s="178"/>
      <c r="AY2139" s="179"/>
      <c r="AZ2139" s="179"/>
      <c r="BA2139" s="180"/>
      <c r="BB2139" s="180"/>
      <c r="BC2139" s="155"/>
      <c r="BE2139" s="156">
        <v>1387</v>
      </c>
      <c r="BF2139" s="181">
        <f t="shared" si="383"/>
        <v>8.8704000000000676</v>
      </c>
      <c r="BG2139" s="182">
        <f t="shared" si="384"/>
        <v>0.26209525753429119</v>
      </c>
      <c r="BH2139" s="183">
        <f t="shared" si="385"/>
        <v>4.7246610232931641E-4</v>
      </c>
      <c r="BI2139" s="184" t="str">
        <f t="shared" si="386"/>
        <v/>
      </c>
      <c r="BJ2139" s="184" t="str">
        <f t="shared" si="382"/>
        <v/>
      </c>
    </row>
    <row r="2140" spans="3:62" ht="20.100000000000001" customHeight="1" x14ac:dyDescent="0.25">
      <c r="C2140" s="12"/>
      <c r="E2140" s="141"/>
      <c r="F2140" s="141"/>
      <c r="P2140" s="156"/>
      <c r="R2140" s="174"/>
      <c r="S2140" s="174"/>
      <c r="W2140" s="175"/>
      <c r="X2140" s="173"/>
      <c r="AC2140" s="156">
        <v>1411</v>
      </c>
      <c r="AD2140" s="150">
        <f t="shared" si="387"/>
        <v>1.6440000000000001</v>
      </c>
      <c r="AE2140" s="174">
        <f t="shared" si="388"/>
        <v>0.10328051632270249</v>
      </c>
      <c r="AF2140" s="174">
        <f t="shared" si="389"/>
        <v>0.94991189881182836</v>
      </c>
      <c r="AG2140" s="150">
        <f t="shared" si="394"/>
        <v>0.10328051632270249</v>
      </c>
      <c r="AH2140" s="150" t="str">
        <f t="shared" si="395"/>
        <v/>
      </c>
      <c r="AI2140" s="150" t="str">
        <f t="shared" si="390"/>
        <v/>
      </c>
      <c r="AJ2140" s="173">
        <f t="shared" si="391"/>
        <v>0</v>
      </c>
      <c r="AK2140" s="173" t="str">
        <f t="shared" si="392"/>
        <v/>
      </c>
      <c r="AL2140" s="173" t="str">
        <f t="shared" si="393"/>
        <v/>
      </c>
      <c r="AM2140" s="173"/>
      <c r="AN2140" s="173"/>
      <c r="AO2140" s="173"/>
      <c r="AP2140" s="173"/>
      <c r="AQ2140" s="173"/>
      <c r="AR2140" s="173"/>
      <c r="AS2140" s="173"/>
      <c r="AT2140" s="153"/>
      <c r="AU2140" s="154"/>
      <c r="AV2140" s="153"/>
      <c r="AW2140" s="177"/>
      <c r="AX2140" s="178"/>
      <c r="AY2140" s="179"/>
      <c r="AZ2140" s="179"/>
      <c r="BA2140" s="180"/>
      <c r="BB2140" s="180"/>
      <c r="BC2140" s="155"/>
      <c r="BE2140" s="156">
        <v>1388</v>
      </c>
      <c r="BF2140" s="181">
        <f t="shared" si="383"/>
        <v>8.8768000000000669</v>
      </c>
      <c r="BG2140" s="182">
        <f t="shared" si="384"/>
        <v>0.26162279143196188</v>
      </c>
      <c r="BH2140" s="183">
        <f t="shared" si="385"/>
        <v>4.7180626928500224E-4</v>
      </c>
      <c r="BI2140" s="184" t="str">
        <f t="shared" si="386"/>
        <v/>
      </c>
      <c r="BJ2140" s="184" t="str">
        <f t="shared" si="382"/>
        <v/>
      </c>
    </row>
    <row r="2141" spans="3:62" ht="20.100000000000001" customHeight="1" x14ac:dyDescent="0.25">
      <c r="C2141" s="12"/>
      <c r="E2141" s="141"/>
      <c r="F2141" s="141"/>
      <c r="P2141" s="156"/>
      <c r="R2141" s="174"/>
      <c r="S2141" s="174"/>
      <c r="W2141" s="175"/>
      <c r="X2141" s="173"/>
      <c r="AC2141" s="156">
        <v>1412</v>
      </c>
      <c r="AD2141" s="150">
        <f t="shared" si="387"/>
        <v>1.6479999999999997</v>
      </c>
      <c r="AE2141" s="174">
        <f t="shared" si="388"/>
        <v>0.10260275105486756</v>
      </c>
      <c r="AF2141" s="174">
        <f t="shared" si="389"/>
        <v>0.95032366440813576</v>
      </c>
      <c r="AG2141" s="150">
        <f t="shared" si="394"/>
        <v>0.10260275105486756</v>
      </c>
      <c r="AH2141" s="150" t="str">
        <f t="shared" si="395"/>
        <v/>
      </c>
      <c r="AI2141" s="150" t="str">
        <f t="shared" si="390"/>
        <v/>
      </c>
      <c r="AJ2141" s="173">
        <f t="shared" si="391"/>
        <v>0</v>
      </c>
      <c r="AK2141" s="173" t="str">
        <f t="shared" si="392"/>
        <v/>
      </c>
      <c r="AL2141" s="173" t="str">
        <f t="shared" si="393"/>
        <v/>
      </c>
      <c r="AM2141" s="173"/>
      <c r="AN2141" s="173"/>
      <c r="AO2141" s="173"/>
      <c r="AP2141" s="173"/>
      <c r="AQ2141" s="173"/>
      <c r="AR2141" s="173"/>
      <c r="AS2141" s="173"/>
      <c r="AT2141" s="153"/>
      <c r="AU2141" s="154"/>
      <c r="AV2141" s="153"/>
      <c r="AW2141" s="177"/>
      <c r="AX2141" s="178"/>
      <c r="AY2141" s="179"/>
      <c r="AZ2141" s="179"/>
      <c r="BA2141" s="180"/>
      <c r="BB2141" s="180"/>
      <c r="BC2141" s="155"/>
      <c r="BE2141" s="156">
        <v>1389</v>
      </c>
      <c r="BF2141" s="181">
        <f t="shared" si="383"/>
        <v>8.8832000000000662</v>
      </c>
      <c r="BG2141" s="182">
        <f t="shared" si="384"/>
        <v>0.26115098516267687</v>
      </c>
      <c r="BH2141" s="183">
        <f t="shared" si="385"/>
        <v>4.7114674591552941E-4</v>
      </c>
      <c r="BI2141" s="184" t="str">
        <f t="shared" si="386"/>
        <v/>
      </c>
      <c r="BJ2141" s="184" t="str">
        <f t="shared" si="382"/>
        <v/>
      </c>
    </row>
    <row r="2142" spans="3:62" ht="20.100000000000001" customHeight="1" x14ac:dyDescent="0.25">
      <c r="C2142" s="12"/>
      <c r="E2142" s="141"/>
      <c r="F2142" s="141"/>
      <c r="P2142" s="156"/>
      <c r="R2142" s="174"/>
      <c r="S2142" s="174"/>
      <c r="W2142" s="175"/>
      <c r="X2142" s="173"/>
      <c r="AC2142" s="156">
        <v>1413</v>
      </c>
      <c r="AD2142" s="150">
        <f t="shared" si="387"/>
        <v>1.6520000000000001</v>
      </c>
      <c r="AE2142" s="174">
        <f t="shared" si="388"/>
        <v>0.10192780267761112</v>
      </c>
      <c r="AF2142" s="174">
        <f t="shared" si="389"/>
        <v>0.95073272457612834</v>
      </c>
      <c r="AG2142" s="150">
        <f t="shared" si="394"/>
        <v>0.10192780267761112</v>
      </c>
      <c r="AH2142" s="150" t="str">
        <f t="shared" si="395"/>
        <v/>
      </c>
      <c r="AI2142" s="150" t="str">
        <f t="shared" si="390"/>
        <v/>
      </c>
      <c r="AJ2142" s="173">
        <f t="shared" si="391"/>
        <v>2.1200065515246056E-298</v>
      </c>
      <c r="AK2142" s="173" t="str">
        <f t="shared" si="392"/>
        <v/>
      </c>
      <c r="AL2142" s="173" t="str">
        <f t="shared" si="393"/>
        <v/>
      </c>
      <c r="AM2142" s="173"/>
      <c r="AN2142" s="173"/>
      <c r="AO2142" s="173"/>
      <c r="AP2142" s="173"/>
      <c r="AQ2142" s="173"/>
      <c r="AR2142" s="173"/>
      <c r="AS2142" s="173"/>
      <c r="AT2142" s="153"/>
      <c r="AU2142" s="154"/>
      <c r="AV2142" s="153"/>
      <c r="AW2142" s="177"/>
      <c r="AX2142" s="178"/>
      <c r="AY2142" s="179"/>
      <c r="AZ2142" s="179"/>
      <c r="BA2142" s="180"/>
      <c r="BB2142" s="180"/>
      <c r="BC2142" s="155"/>
      <c r="BE2142" s="156">
        <v>1390</v>
      </c>
      <c r="BF2142" s="181">
        <f t="shared" si="383"/>
        <v>8.8896000000000654</v>
      </c>
      <c r="BG2142" s="182">
        <f t="shared" si="384"/>
        <v>0.26067983841676134</v>
      </c>
      <c r="BH2142" s="183">
        <f t="shared" si="385"/>
        <v>4.7048753437906043E-4</v>
      </c>
      <c r="BI2142" s="184" t="str">
        <f t="shared" si="386"/>
        <v/>
      </c>
      <c r="BJ2142" s="184" t="str">
        <f t="shared" si="382"/>
        <v/>
      </c>
    </row>
    <row r="2143" spans="3:62" ht="20.100000000000001" customHeight="1" x14ac:dyDescent="0.25">
      <c r="C2143" s="12"/>
      <c r="E2143" s="141"/>
      <c r="F2143" s="141"/>
      <c r="P2143" s="156"/>
      <c r="R2143" s="174"/>
      <c r="S2143" s="174"/>
      <c r="W2143" s="175"/>
      <c r="X2143" s="173"/>
      <c r="AC2143" s="156">
        <v>1414</v>
      </c>
      <c r="AD2143" s="150">
        <f t="shared" si="387"/>
        <v>1.6559999999999997</v>
      </c>
      <c r="AE2143" s="174">
        <f t="shared" si="388"/>
        <v>0.10125567418780883</v>
      </c>
      <c r="AF2143" s="174">
        <f t="shared" si="389"/>
        <v>0.95113909058941348</v>
      </c>
      <c r="AG2143" s="150">
        <f t="shared" si="394"/>
        <v>0.10125567418780883</v>
      </c>
      <c r="AH2143" s="150" t="str">
        <f t="shared" si="395"/>
        <v/>
      </c>
      <c r="AI2143" s="150" t="str">
        <f t="shared" si="390"/>
        <v/>
      </c>
      <c r="AJ2143" s="173">
        <f t="shared" si="391"/>
        <v>1.5069047176203946E-282</v>
      </c>
      <c r="AK2143" s="173" t="str">
        <f t="shared" si="392"/>
        <v/>
      </c>
      <c r="AL2143" s="173" t="str">
        <f t="shared" si="393"/>
        <v/>
      </c>
      <c r="AM2143" s="173"/>
      <c r="AN2143" s="173"/>
      <c r="AO2143" s="173"/>
      <c r="AP2143" s="173"/>
      <c r="AQ2143" s="173"/>
      <c r="AR2143" s="173"/>
      <c r="AS2143" s="173"/>
      <c r="AT2143" s="153"/>
      <c r="AU2143" s="154"/>
      <c r="AV2143" s="153"/>
      <c r="AW2143" s="177"/>
      <c r="AX2143" s="178"/>
      <c r="AY2143" s="179"/>
      <c r="AZ2143" s="179"/>
      <c r="BA2143" s="180"/>
      <c r="BB2143" s="180"/>
      <c r="BC2143" s="155"/>
      <c r="BE2143" s="156">
        <v>1391</v>
      </c>
      <c r="BF2143" s="181">
        <f t="shared" si="383"/>
        <v>8.8960000000000647</v>
      </c>
      <c r="BG2143" s="182">
        <f t="shared" si="384"/>
        <v>0.26020935088238228</v>
      </c>
      <c r="BH2143" s="183">
        <f t="shared" si="385"/>
        <v>4.6982863682459852E-4</v>
      </c>
      <c r="BI2143" s="184" t="str">
        <f t="shared" si="386"/>
        <v/>
      </c>
      <c r="BJ2143" s="184" t="str">
        <f t="shared" si="382"/>
        <v/>
      </c>
    </row>
    <row r="2144" spans="3:62" ht="20.100000000000001" customHeight="1" x14ac:dyDescent="0.25">
      <c r="C2144" s="12"/>
      <c r="E2144" s="141"/>
      <c r="F2144" s="141"/>
      <c r="P2144" s="156"/>
      <c r="R2144" s="174"/>
      <c r="S2144" s="174"/>
      <c r="W2144" s="175"/>
      <c r="X2144" s="173"/>
      <c r="AC2144" s="156">
        <v>1415</v>
      </c>
      <c r="AD2144" s="150">
        <f t="shared" si="387"/>
        <v>1.6600000000000001</v>
      </c>
      <c r="AE2144" s="174">
        <f t="shared" si="388"/>
        <v>0.10058636842769055</v>
      </c>
      <c r="AF2144" s="174">
        <f t="shared" si="389"/>
        <v>0.95154277373327723</v>
      </c>
      <c r="AG2144" s="150">
        <f t="shared" si="394"/>
        <v>0.10058636842769055</v>
      </c>
      <c r="AH2144" s="150" t="str">
        <f t="shared" si="395"/>
        <v/>
      </c>
      <c r="AI2144" s="150" t="str">
        <f t="shared" si="390"/>
        <v/>
      </c>
      <c r="AJ2144" s="173">
        <f t="shared" si="391"/>
        <v>3.9403962771360244E-267</v>
      </c>
      <c r="AK2144" s="173" t="str">
        <f t="shared" si="392"/>
        <v/>
      </c>
      <c r="AL2144" s="173" t="str">
        <f t="shared" si="393"/>
        <v/>
      </c>
      <c r="AM2144" s="173"/>
      <c r="AN2144" s="173"/>
      <c r="AO2144" s="173"/>
      <c r="AP2144" s="173"/>
      <c r="AQ2144" s="173"/>
      <c r="AR2144" s="173"/>
      <c r="AS2144" s="173"/>
      <c r="AT2144" s="153"/>
      <c r="AU2144" s="154"/>
      <c r="AV2144" s="153"/>
      <c r="AW2144" s="177"/>
      <c r="AX2144" s="178"/>
      <c r="AY2144" s="179"/>
      <c r="AZ2144" s="179"/>
      <c r="BA2144" s="180"/>
      <c r="BB2144" s="180"/>
      <c r="BC2144" s="155"/>
      <c r="BE2144" s="156">
        <v>1392</v>
      </c>
      <c r="BF2144" s="181">
        <f t="shared" si="383"/>
        <v>8.902400000000064</v>
      </c>
      <c r="BG2144" s="182">
        <f t="shared" si="384"/>
        <v>0.25973952224555769</v>
      </c>
      <c r="BH2144" s="183">
        <f t="shared" si="385"/>
        <v>4.6917005539109935E-4</v>
      </c>
      <c r="BI2144" s="184" t="str">
        <f t="shared" si="386"/>
        <v/>
      </c>
      <c r="BJ2144" s="184" t="str">
        <f t="shared" si="382"/>
        <v/>
      </c>
    </row>
    <row r="2145" spans="3:62" ht="20.100000000000001" customHeight="1" x14ac:dyDescent="0.25">
      <c r="C2145" s="12"/>
      <c r="E2145" s="141"/>
      <c r="F2145" s="141"/>
      <c r="P2145" s="156"/>
      <c r="R2145" s="174"/>
      <c r="S2145" s="174"/>
      <c r="W2145" s="175"/>
      <c r="X2145" s="173"/>
      <c r="AC2145" s="156">
        <v>1416</v>
      </c>
      <c r="AD2145" s="150">
        <f t="shared" si="387"/>
        <v>1.6639999999999997</v>
      </c>
      <c r="AE2145" s="174">
        <f t="shared" si="388"/>
        <v>9.9919888085680128E-2</v>
      </c>
      <c r="AF2145" s="174">
        <f t="shared" si="389"/>
        <v>0.95194378530406598</v>
      </c>
      <c r="AG2145" s="150">
        <f t="shared" si="394"/>
        <v>9.9919888085680128E-2</v>
      </c>
      <c r="AH2145" s="150" t="str">
        <f t="shared" si="395"/>
        <v/>
      </c>
      <c r="AI2145" s="150" t="str">
        <f t="shared" si="390"/>
        <v/>
      </c>
      <c r="AJ2145" s="173">
        <f t="shared" si="391"/>
        <v>3.7905264000928681E-252</v>
      </c>
      <c r="AK2145" s="173" t="str">
        <f t="shared" si="392"/>
        <v/>
      </c>
      <c r="AL2145" s="173" t="str">
        <f t="shared" si="393"/>
        <v/>
      </c>
      <c r="AM2145" s="173"/>
      <c r="AN2145" s="173"/>
      <c r="AO2145" s="173"/>
      <c r="AP2145" s="173"/>
      <c r="AQ2145" s="173"/>
      <c r="AR2145" s="173"/>
      <c r="AS2145" s="173"/>
      <c r="AT2145" s="153"/>
      <c r="AU2145" s="154"/>
      <c r="AV2145" s="153"/>
      <c r="AW2145" s="177"/>
      <c r="AX2145" s="178"/>
      <c r="AY2145" s="179"/>
      <c r="AZ2145" s="179"/>
      <c r="BA2145" s="180"/>
      <c r="BB2145" s="180"/>
      <c r="BC2145" s="155"/>
      <c r="BE2145" s="156">
        <v>1393</v>
      </c>
      <c r="BF2145" s="181">
        <f t="shared" si="383"/>
        <v>8.9088000000000633</v>
      </c>
      <c r="BG2145" s="182">
        <f t="shared" si="384"/>
        <v>0.25927035219016659</v>
      </c>
      <c r="BH2145" s="183">
        <f t="shared" si="385"/>
        <v>4.6851179220741557E-4</v>
      </c>
      <c r="BI2145" s="184" t="str">
        <f t="shared" si="386"/>
        <v/>
      </c>
      <c r="BJ2145" s="184" t="str">
        <f t="shared" si="382"/>
        <v/>
      </c>
    </row>
    <row r="2146" spans="3:62" ht="20.100000000000001" customHeight="1" x14ac:dyDescent="0.25">
      <c r="C2146" s="12"/>
      <c r="E2146" s="141"/>
      <c r="F2146" s="141"/>
      <c r="P2146" s="156"/>
      <c r="R2146" s="174"/>
      <c r="S2146" s="174"/>
      <c r="W2146" s="175"/>
      <c r="X2146" s="173"/>
      <c r="AC2146" s="156">
        <v>1417</v>
      </c>
      <c r="AD2146" s="150">
        <f t="shared" si="387"/>
        <v>1.6680000000000001</v>
      </c>
      <c r="AE2146" s="174">
        <f t="shared" si="388"/>
        <v>9.9256235697239362E-2</v>
      </c>
      <c r="AF2146" s="174">
        <f t="shared" si="389"/>
        <v>0.95234213660857414</v>
      </c>
      <c r="AG2146" s="150">
        <f t="shared" si="394"/>
        <v>9.9256235697239362E-2</v>
      </c>
      <c r="AH2146" s="150" t="str">
        <f t="shared" si="395"/>
        <v/>
      </c>
      <c r="AI2146" s="150" t="str">
        <f t="shared" si="390"/>
        <v/>
      </c>
      <c r="AJ2146" s="173">
        <f t="shared" si="391"/>
        <v>1.3414196673494362E-237</v>
      </c>
      <c r="AK2146" s="173" t="str">
        <f t="shared" si="392"/>
        <v/>
      </c>
      <c r="AL2146" s="173" t="str">
        <f t="shared" si="393"/>
        <v/>
      </c>
      <c r="AM2146" s="173"/>
      <c r="AN2146" s="173"/>
      <c r="AO2146" s="173"/>
      <c r="AP2146" s="173"/>
      <c r="AQ2146" s="173"/>
      <c r="AR2146" s="173"/>
      <c r="AS2146" s="173"/>
      <c r="AT2146" s="153"/>
      <c r="AU2146" s="154"/>
      <c r="AV2146" s="153"/>
      <c r="AW2146" s="177"/>
      <c r="AX2146" s="178"/>
      <c r="AY2146" s="179"/>
      <c r="AZ2146" s="179"/>
      <c r="BA2146" s="180"/>
      <c r="BB2146" s="180"/>
      <c r="BC2146" s="155"/>
      <c r="BE2146" s="156">
        <v>1394</v>
      </c>
      <c r="BF2146" s="181">
        <f t="shared" si="383"/>
        <v>8.9152000000000626</v>
      </c>
      <c r="BG2146" s="182">
        <f t="shared" si="384"/>
        <v>0.25880184039795917</v>
      </c>
      <c r="BH2146" s="183">
        <f t="shared" si="385"/>
        <v>4.6785384939318497E-4</v>
      </c>
      <c r="BI2146" s="184" t="str">
        <f t="shared" si="386"/>
        <v/>
      </c>
      <c r="BJ2146" s="184" t="str">
        <f t="shared" si="382"/>
        <v/>
      </c>
    </row>
    <row r="2147" spans="3:62" ht="20.100000000000001" customHeight="1" x14ac:dyDescent="0.25">
      <c r="C2147" s="12"/>
      <c r="E2147" s="141"/>
      <c r="F2147" s="141"/>
      <c r="P2147" s="156"/>
      <c r="R2147" s="174"/>
      <c r="S2147" s="174"/>
      <c r="W2147" s="175"/>
      <c r="X2147" s="173"/>
      <c r="AC2147" s="156">
        <v>1418</v>
      </c>
      <c r="AD2147" s="150">
        <f t="shared" si="387"/>
        <v>1.6719999999999997</v>
      </c>
      <c r="AE2147" s="174">
        <f t="shared" si="388"/>
        <v>9.859541364572097E-2</v>
      </c>
      <c r="AF2147" s="174">
        <f t="shared" si="389"/>
        <v>0.95273783896343311</v>
      </c>
      <c r="AG2147" s="150">
        <f t="shared" si="394"/>
        <v>9.859541364572097E-2</v>
      </c>
      <c r="AH2147" s="150" t="str">
        <f t="shared" si="395"/>
        <v/>
      </c>
      <c r="AI2147" s="150" t="str">
        <f t="shared" si="390"/>
        <v/>
      </c>
      <c r="AJ2147" s="173">
        <f t="shared" si="391"/>
        <v>1.7463662567587768E-223</v>
      </c>
      <c r="AK2147" s="173" t="str">
        <f t="shared" si="392"/>
        <v/>
      </c>
      <c r="AL2147" s="173" t="str">
        <f t="shared" si="393"/>
        <v/>
      </c>
      <c r="AM2147" s="173"/>
      <c r="AN2147" s="173"/>
      <c r="AO2147" s="173"/>
      <c r="AP2147" s="173"/>
      <c r="AQ2147" s="173"/>
      <c r="AR2147" s="173"/>
      <c r="AS2147" s="173"/>
      <c r="AT2147" s="153"/>
      <c r="AU2147" s="154"/>
      <c r="AV2147" s="153"/>
      <c r="AW2147" s="177"/>
      <c r="AX2147" s="178"/>
      <c r="AY2147" s="179"/>
      <c r="AZ2147" s="179"/>
      <c r="BA2147" s="180"/>
      <c r="BB2147" s="180"/>
      <c r="BC2147" s="155"/>
      <c r="BE2147" s="156">
        <v>1395</v>
      </c>
      <c r="BF2147" s="181">
        <f t="shared" si="383"/>
        <v>8.9216000000000619</v>
      </c>
      <c r="BG2147" s="182">
        <f t="shared" si="384"/>
        <v>0.25833398654856599</v>
      </c>
      <c r="BH2147" s="183">
        <f t="shared" si="385"/>
        <v>4.6719622905805336E-4</v>
      </c>
      <c r="BI2147" s="184" t="str">
        <f t="shared" si="386"/>
        <v/>
      </c>
      <c r="BJ2147" s="184" t="str">
        <f t="shared" si="382"/>
        <v/>
      </c>
    </row>
    <row r="2148" spans="3:62" ht="20.100000000000001" customHeight="1" x14ac:dyDescent="0.25">
      <c r="C2148" s="12"/>
      <c r="E2148" s="141"/>
      <c r="F2148" s="141"/>
      <c r="P2148" s="156"/>
      <c r="R2148" s="174"/>
      <c r="S2148" s="174"/>
      <c r="W2148" s="175"/>
      <c r="X2148" s="173"/>
      <c r="AC2148" s="156">
        <v>1419</v>
      </c>
      <c r="AD2148" s="150">
        <f t="shared" si="387"/>
        <v>1.6760000000000002</v>
      </c>
      <c r="AE2148" s="174">
        <f t="shared" si="388"/>
        <v>9.7937424163225553E-2</v>
      </c>
      <c r="AF2148" s="174">
        <f t="shared" si="389"/>
        <v>0.95313090369450526</v>
      </c>
      <c r="AG2148" s="150">
        <f t="shared" si="394"/>
        <v>9.7937424163225553E-2</v>
      </c>
      <c r="AH2148" s="150" t="str">
        <f t="shared" si="395"/>
        <v/>
      </c>
      <c r="AI2148" s="150" t="str">
        <f t="shared" si="390"/>
        <v/>
      </c>
      <c r="AJ2148" s="173">
        <f t="shared" si="391"/>
        <v>8.3639516058564629E-210</v>
      </c>
      <c r="AK2148" s="173" t="str">
        <f t="shared" si="392"/>
        <v/>
      </c>
      <c r="AL2148" s="173" t="str">
        <f t="shared" si="393"/>
        <v/>
      </c>
      <c r="AM2148" s="173"/>
      <c r="AN2148" s="173"/>
      <c r="AO2148" s="173"/>
      <c r="AP2148" s="173"/>
      <c r="AQ2148" s="173"/>
      <c r="AR2148" s="173"/>
      <c r="AS2148" s="173"/>
      <c r="AT2148" s="153"/>
      <c r="AU2148" s="154"/>
      <c r="AV2148" s="153"/>
      <c r="AW2148" s="177"/>
      <c r="AX2148" s="178"/>
      <c r="AY2148" s="179"/>
      <c r="AZ2148" s="179"/>
      <c r="BA2148" s="180"/>
      <c r="BB2148" s="180"/>
      <c r="BC2148" s="155"/>
      <c r="BE2148" s="156">
        <v>1396</v>
      </c>
      <c r="BF2148" s="181">
        <f t="shared" si="383"/>
        <v>8.9280000000000612</v>
      </c>
      <c r="BG2148" s="182">
        <f t="shared" si="384"/>
        <v>0.25786679031950793</v>
      </c>
      <c r="BH2148" s="183">
        <f t="shared" si="385"/>
        <v>4.6653893330173002E-4</v>
      </c>
      <c r="BI2148" s="184" t="str">
        <f t="shared" si="386"/>
        <v/>
      </c>
      <c r="BJ2148" s="184" t="str">
        <f t="shared" si="382"/>
        <v/>
      </c>
    </row>
    <row r="2149" spans="3:62" ht="20.100000000000001" customHeight="1" x14ac:dyDescent="0.25">
      <c r="C2149" s="12"/>
      <c r="E2149" s="141"/>
      <c r="F2149" s="141"/>
      <c r="P2149" s="156"/>
      <c r="R2149" s="174"/>
      <c r="S2149" s="174"/>
      <c r="W2149" s="175"/>
      <c r="X2149" s="173"/>
      <c r="AC2149" s="156">
        <v>1420</v>
      </c>
      <c r="AD2149" s="150">
        <f t="shared" si="387"/>
        <v>1.6799999999999997</v>
      </c>
      <c r="AE2149" s="174">
        <f t="shared" si="388"/>
        <v>9.7282269331467539E-2</v>
      </c>
      <c r="AF2149" s="174">
        <f t="shared" si="389"/>
        <v>0.95352134213627993</v>
      </c>
      <c r="AG2149" s="150">
        <f t="shared" si="394"/>
        <v>9.7282269331467539E-2</v>
      </c>
      <c r="AH2149" s="150" t="str">
        <f t="shared" si="395"/>
        <v/>
      </c>
      <c r="AI2149" s="150" t="str">
        <f t="shared" si="390"/>
        <v/>
      </c>
      <c r="AJ2149" s="173">
        <f t="shared" si="391"/>
        <v>1.4736461348785476E-196</v>
      </c>
      <c r="AK2149" s="173" t="str">
        <f t="shared" si="392"/>
        <v/>
      </c>
      <c r="AL2149" s="173" t="str">
        <f t="shared" si="393"/>
        <v/>
      </c>
      <c r="AM2149" s="173"/>
      <c r="AN2149" s="173"/>
      <c r="AO2149" s="173"/>
      <c r="AP2149" s="173"/>
      <c r="AQ2149" s="173"/>
      <c r="AR2149" s="173"/>
      <c r="AS2149" s="173"/>
      <c r="AT2149" s="153"/>
      <c r="AU2149" s="154"/>
      <c r="AV2149" s="153"/>
      <c r="AW2149" s="177"/>
      <c r="AX2149" s="178"/>
      <c r="AY2149" s="179"/>
      <c r="AZ2149" s="179"/>
      <c r="BA2149" s="180"/>
      <c r="BB2149" s="180"/>
      <c r="BC2149" s="155"/>
      <c r="BE2149" s="156">
        <v>1397</v>
      </c>
      <c r="BF2149" s="181">
        <f t="shared" si="383"/>
        <v>8.9344000000000605</v>
      </c>
      <c r="BG2149" s="182">
        <f t="shared" si="384"/>
        <v>0.2574002513862062</v>
      </c>
      <c r="BH2149" s="183">
        <f t="shared" si="385"/>
        <v>4.6588196421498695E-4</v>
      </c>
      <c r="BI2149" s="184" t="str">
        <f t="shared" si="386"/>
        <v/>
      </c>
      <c r="BJ2149" s="184" t="str">
        <f t="shared" si="382"/>
        <v/>
      </c>
    </row>
    <row r="2150" spans="3:62" ht="20.100000000000001" customHeight="1" x14ac:dyDescent="0.25">
      <c r="C2150" s="12"/>
      <c r="E2150" s="141"/>
      <c r="F2150" s="141"/>
      <c r="P2150" s="156"/>
      <c r="R2150" s="174"/>
      <c r="S2150" s="174"/>
      <c r="W2150" s="175"/>
      <c r="X2150" s="173"/>
      <c r="AC2150" s="156">
        <v>1421</v>
      </c>
      <c r="AD2150" s="150">
        <f t="shared" si="387"/>
        <v>1.6840000000000002</v>
      </c>
      <c r="AE2150" s="174">
        <f t="shared" si="388"/>
        <v>9.6629951082644813E-2</v>
      </c>
      <c r="AF2150" s="174">
        <f t="shared" si="389"/>
        <v>0.95390916563127426</v>
      </c>
      <c r="AG2150" s="150">
        <f t="shared" si="394"/>
        <v>9.6629951082644813E-2</v>
      </c>
      <c r="AH2150" s="150" t="str">
        <f t="shared" si="395"/>
        <v/>
      </c>
      <c r="AI2150" s="150" t="str">
        <f t="shared" si="390"/>
        <v/>
      </c>
      <c r="AJ2150" s="173">
        <f t="shared" si="391"/>
        <v>9.551694541948838E-184</v>
      </c>
      <c r="AK2150" s="173" t="str">
        <f t="shared" si="392"/>
        <v/>
      </c>
      <c r="AL2150" s="173" t="str">
        <f t="shared" si="393"/>
        <v/>
      </c>
      <c r="AM2150" s="173"/>
      <c r="AN2150" s="173"/>
      <c r="AO2150" s="173"/>
      <c r="AP2150" s="173"/>
      <c r="AQ2150" s="173"/>
      <c r="AR2150" s="173"/>
      <c r="AS2150" s="173"/>
      <c r="AT2150" s="153"/>
      <c r="AU2150" s="154"/>
      <c r="AV2150" s="153"/>
      <c r="AW2150" s="177"/>
      <c r="AX2150" s="178"/>
      <c r="AY2150" s="179"/>
      <c r="AZ2150" s="179"/>
      <c r="BA2150" s="180"/>
      <c r="BB2150" s="180"/>
      <c r="BC2150" s="155"/>
      <c r="BE2150" s="156">
        <v>1398</v>
      </c>
      <c r="BF2150" s="181">
        <f t="shared" si="383"/>
        <v>8.9408000000000598</v>
      </c>
      <c r="BG2150" s="182">
        <f t="shared" si="384"/>
        <v>0.25693436942199122</v>
      </c>
      <c r="BH2150" s="183">
        <f t="shared" si="385"/>
        <v>4.65225323877827E-4</v>
      </c>
      <c r="BI2150" s="184" t="str">
        <f t="shared" si="386"/>
        <v/>
      </c>
      <c r="BJ2150" s="184" t="str">
        <f t="shared" si="382"/>
        <v/>
      </c>
    </row>
    <row r="2151" spans="3:62" ht="20.100000000000001" customHeight="1" x14ac:dyDescent="0.25">
      <c r="C2151" s="12"/>
      <c r="E2151" s="141"/>
      <c r="F2151" s="141"/>
      <c r="P2151" s="156"/>
      <c r="R2151" s="174"/>
      <c r="S2151" s="174"/>
      <c r="W2151" s="175"/>
      <c r="X2151" s="173"/>
      <c r="AC2151" s="156">
        <v>1422</v>
      </c>
      <c r="AD2151" s="150">
        <f t="shared" si="387"/>
        <v>1.6879999999999997</v>
      </c>
      <c r="AE2151" s="174">
        <f t="shared" si="388"/>
        <v>9.5980471200316775E-2</v>
      </c>
      <c r="AF2151" s="174">
        <f t="shared" si="389"/>
        <v>0.95429438552943635</v>
      </c>
      <c r="AG2151" s="150">
        <f t="shared" si="394"/>
        <v>9.5980471200316775E-2</v>
      </c>
      <c r="AH2151" s="150" t="str">
        <f t="shared" si="395"/>
        <v/>
      </c>
      <c r="AI2151" s="150" t="str">
        <f t="shared" si="390"/>
        <v/>
      </c>
      <c r="AJ2151" s="173">
        <f t="shared" si="391"/>
        <v>2.2775774787366612E-171</v>
      </c>
      <c r="AK2151" s="173" t="str">
        <f t="shared" si="392"/>
        <v/>
      </c>
      <c r="AL2151" s="173" t="str">
        <f t="shared" si="393"/>
        <v/>
      </c>
      <c r="AM2151" s="173"/>
      <c r="AN2151" s="173"/>
      <c r="AO2151" s="173"/>
      <c r="AP2151" s="173"/>
      <c r="AQ2151" s="173"/>
      <c r="AR2151" s="173"/>
      <c r="AS2151" s="173"/>
      <c r="AT2151" s="153"/>
      <c r="AU2151" s="154"/>
      <c r="AV2151" s="153"/>
      <c r="AW2151" s="177"/>
      <c r="AX2151" s="178"/>
      <c r="AY2151" s="179"/>
      <c r="AZ2151" s="179"/>
      <c r="BA2151" s="180"/>
      <c r="BB2151" s="180"/>
      <c r="BC2151" s="155"/>
      <c r="BE2151" s="156">
        <v>1399</v>
      </c>
      <c r="BF2151" s="181">
        <f t="shared" si="383"/>
        <v>8.9472000000000591</v>
      </c>
      <c r="BG2151" s="182">
        <f t="shared" si="384"/>
        <v>0.25646914409811339</v>
      </c>
      <c r="BH2151" s="183">
        <f t="shared" si="385"/>
        <v>4.6456901436175979E-4</v>
      </c>
      <c r="BI2151" s="184" t="str">
        <f t="shared" si="386"/>
        <v/>
      </c>
      <c r="BJ2151" s="184" t="str">
        <f t="shared" si="382"/>
        <v/>
      </c>
    </row>
    <row r="2152" spans="3:62" ht="20.100000000000001" customHeight="1" x14ac:dyDescent="0.25">
      <c r="C2152" s="12"/>
      <c r="E2152" s="141"/>
      <c r="F2152" s="141"/>
      <c r="P2152" s="156"/>
      <c r="R2152" s="174"/>
      <c r="S2152" s="174"/>
      <c r="W2152" s="175"/>
      <c r="X2152" s="173"/>
      <c r="AC2152" s="156">
        <v>1423</v>
      </c>
      <c r="AD2152" s="150">
        <f t="shared" si="387"/>
        <v>1.6920000000000002</v>
      </c>
      <c r="AE2152" s="174">
        <f t="shared" si="388"/>
        <v>9.5333831320286069E-2</v>
      </c>
      <c r="AF2152" s="174">
        <f t="shared" si="389"/>
        <v>0.95467701318755305</v>
      </c>
      <c r="AG2152" s="150">
        <f t="shared" si="394"/>
        <v>9.5333831320286069E-2</v>
      </c>
      <c r="AH2152" s="150" t="str">
        <f t="shared" si="395"/>
        <v/>
      </c>
      <c r="AI2152" s="150" t="str">
        <f t="shared" si="390"/>
        <v/>
      </c>
      <c r="AJ2152" s="173">
        <f t="shared" si="391"/>
        <v>1.9978892591682797E-159</v>
      </c>
      <c r="AK2152" s="173" t="str">
        <f t="shared" si="392"/>
        <v/>
      </c>
      <c r="AL2152" s="173" t="str">
        <f t="shared" si="393"/>
        <v/>
      </c>
      <c r="AM2152" s="173"/>
      <c r="AN2152" s="173"/>
      <c r="AO2152" s="173"/>
      <c r="AP2152" s="173"/>
      <c r="AQ2152" s="173"/>
      <c r="AR2152" s="173"/>
      <c r="AS2152" s="173"/>
      <c r="AT2152" s="153"/>
      <c r="AU2152" s="154"/>
      <c r="AV2152" s="153"/>
      <c r="AW2152" s="177"/>
      <c r="AX2152" s="178"/>
      <c r="AY2152" s="179"/>
      <c r="AZ2152" s="179"/>
      <c r="BA2152" s="180"/>
      <c r="BB2152" s="180"/>
      <c r="BC2152" s="155"/>
      <c r="BE2152" s="156">
        <v>1400</v>
      </c>
      <c r="BF2152" s="181">
        <f t="shared" si="383"/>
        <v>8.9536000000000584</v>
      </c>
      <c r="BG2152" s="182">
        <f t="shared" si="384"/>
        <v>0.25600457508375163</v>
      </c>
      <c r="BH2152" s="183">
        <f t="shared" si="385"/>
        <v>4.6391303772763681E-4</v>
      </c>
      <c r="BI2152" s="184" t="str">
        <f t="shared" si="386"/>
        <v/>
      </c>
      <c r="BJ2152" s="184" t="str">
        <f t="shared" si="382"/>
        <v/>
      </c>
    </row>
    <row r="2153" spans="3:62" ht="20.100000000000001" customHeight="1" x14ac:dyDescent="0.25">
      <c r="C2153" s="12"/>
      <c r="E2153" s="141"/>
      <c r="F2153" s="141"/>
      <c r="P2153" s="156"/>
      <c r="R2153" s="174"/>
      <c r="S2153" s="174"/>
      <c r="W2153" s="175"/>
      <c r="X2153" s="173"/>
      <c r="AC2153" s="156">
        <v>1424</v>
      </c>
      <c r="AD2153" s="150">
        <f t="shared" si="387"/>
        <v>1.6959999999999997</v>
      </c>
      <c r="AE2153" s="174">
        <f t="shared" si="388"/>
        <v>9.4690032931488616E-2</v>
      </c>
      <c r="AF2153" s="174">
        <f t="shared" si="389"/>
        <v>0.95505705996866008</v>
      </c>
      <c r="AG2153" s="150">
        <f t="shared" si="394"/>
        <v>9.4690032931488616E-2</v>
      </c>
      <c r="AH2153" s="150" t="str">
        <f t="shared" si="395"/>
        <v/>
      </c>
      <c r="AI2153" s="150" t="str">
        <f t="shared" si="390"/>
        <v/>
      </c>
      <c r="AJ2153" s="173">
        <f t="shared" si="391"/>
        <v>6.4472599713978517E-148</v>
      </c>
      <c r="AK2153" s="173" t="str">
        <f t="shared" si="392"/>
        <v/>
      </c>
      <c r="AL2153" s="173" t="str">
        <f t="shared" si="393"/>
        <v/>
      </c>
      <c r="AM2153" s="173"/>
      <c r="AN2153" s="173"/>
      <c r="AO2153" s="173"/>
      <c r="AP2153" s="173"/>
      <c r="AQ2153" s="173"/>
      <c r="AR2153" s="173"/>
      <c r="AS2153" s="173"/>
      <c r="AT2153" s="153"/>
      <c r="AU2153" s="154"/>
      <c r="AV2153" s="153"/>
      <c r="AW2153" s="177"/>
      <c r="AX2153" s="178"/>
      <c r="AY2153" s="179"/>
      <c r="AZ2153" s="179"/>
      <c r="BA2153" s="180"/>
      <c r="BB2153" s="180"/>
      <c r="BC2153" s="155"/>
      <c r="BE2153" s="156">
        <v>1401</v>
      </c>
      <c r="BF2153" s="181">
        <f t="shared" si="383"/>
        <v>8.9600000000000577</v>
      </c>
      <c r="BG2153" s="182">
        <f t="shared" si="384"/>
        <v>0.25554066204602399</v>
      </c>
      <c r="BH2153" s="183">
        <f t="shared" si="385"/>
        <v>4.6325739602731675E-4</v>
      </c>
      <c r="BI2153" s="184" t="str">
        <f t="shared" si="386"/>
        <v/>
      </c>
      <c r="BJ2153" s="184" t="str">
        <f t="shared" si="382"/>
        <v/>
      </c>
    </row>
    <row r="2154" spans="3:62" ht="20.100000000000001" customHeight="1" x14ac:dyDescent="0.25">
      <c r="C2154" s="12"/>
      <c r="E2154" s="141"/>
      <c r="F2154" s="141"/>
      <c r="P2154" s="156"/>
      <c r="R2154" s="174"/>
      <c r="S2154" s="174"/>
      <c r="W2154" s="175"/>
      <c r="X2154" s="173"/>
      <c r="AC2154" s="156">
        <v>1425</v>
      </c>
      <c r="AD2154" s="150">
        <f t="shared" si="387"/>
        <v>1.7000000000000002</v>
      </c>
      <c r="AE2154" s="174">
        <f t="shared" si="388"/>
        <v>9.4049077376886905E-2</v>
      </c>
      <c r="AF2154" s="174">
        <f t="shared" si="389"/>
        <v>0.95543453724145699</v>
      </c>
      <c r="AG2154" s="150">
        <f t="shared" si="394"/>
        <v>9.4049077376886905E-2</v>
      </c>
      <c r="AH2154" s="150" t="str">
        <f t="shared" si="395"/>
        <v/>
      </c>
      <c r="AI2154" s="150" t="str">
        <f t="shared" si="390"/>
        <v/>
      </c>
      <c r="AJ2154" s="173">
        <f t="shared" si="391"/>
        <v>7.6539297364193932E-137</v>
      </c>
      <c r="AK2154" s="173" t="str">
        <f t="shared" si="392"/>
        <v/>
      </c>
      <c r="AL2154" s="173" t="str">
        <f t="shared" si="393"/>
        <v/>
      </c>
      <c r="AM2154" s="173"/>
      <c r="AN2154" s="173"/>
      <c r="AO2154" s="173"/>
      <c r="AP2154" s="173"/>
      <c r="AQ2154" s="173"/>
      <c r="AR2154" s="173"/>
      <c r="AS2154" s="173"/>
      <c r="AT2154" s="153"/>
      <c r="AU2154" s="154"/>
      <c r="AV2154" s="153"/>
      <c r="AW2154" s="177"/>
      <c r="AX2154" s="178"/>
      <c r="AY2154" s="179"/>
      <c r="AZ2154" s="179"/>
      <c r="BA2154" s="180"/>
      <c r="BB2154" s="180"/>
      <c r="BC2154" s="155"/>
      <c r="BE2154" s="156">
        <v>1402</v>
      </c>
      <c r="BF2154" s="181">
        <f t="shared" si="383"/>
        <v>8.966400000000057</v>
      </c>
      <c r="BG2154" s="182">
        <f t="shared" si="384"/>
        <v>0.25507740464999668</v>
      </c>
      <c r="BH2154" s="183">
        <f t="shared" si="385"/>
        <v>4.6260209130322139E-4</v>
      </c>
      <c r="BI2154" s="184" t="str">
        <f t="shared" si="386"/>
        <v/>
      </c>
      <c r="BJ2154" s="184" t="str">
        <f t="shared" si="382"/>
        <v/>
      </c>
    </row>
    <row r="2155" spans="3:62" ht="20.100000000000001" customHeight="1" x14ac:dyDescent="0.25">
      <c r="C2155" s="12"/>
      <c r="E2155" s="141"/>
      <c r="F2155" s="141"/>
      <c r="P2155" s="156"/>
      <c r="R2155" s="174"/>
      <c r="S2155" s="174"/>
      <c r="W2155" s="175"/>
      <c r="X2155" s="173"/>
      <c r="AC2155" s="156">
        <v>1426</v>
      </c>
      <c r="AD2155" s="150">
        <f t="shared" si="387"/>
        <v>1.7039999999999997</v>
      </c>
      <c r="AE2155" s="174">
        <f t="shared" si="388"/>
        <v>9.3410965854371211E-2</v>
      </c>
      <c r="AF2155" s="174">
        <f t="shared" si="389"/>
        <v>0.95580945637972436</v>
      </c>
      <c r="AG2155" s="150">
        <f t="shared" si="394"/>
        <v>9.3410965854371211E-2</v>
      </c>
      <c r="AH2155" s="150" t="str">
        <f t="shared" si="395"/>
        <v/>
      </c>
      <c r="AI2155" s="150" t="str">
        <f t="shared" si="390"/>
        <v/>
      </c>
      <c r="AJ2155" s="173">
        <f t="shared" si="391"/>
        <v>3.3427144417944578E-126</v>
      </c>
      <c r="AK2155" s="173" t="str">
        <f t="shared" si="392"/>
        <v/>
      </c>
      <c r="AL2155" s="173" t="str">
        <f t="shared" si="393"/>
        <v/>
      </c>
      <c r="AM2155" s="173"/>
      <c r="AN2155" s="173"/>
      <c r="AO2155" s="173"/>
      <c r="AP2155" s="173"/>
      <c r="AQ2155" s="173"/>
      <c r="AR2155" s="173"/>
      <c r="AS2155" s="173"/>
      <c r="AT2155" s="153"/>
      <c r="AU2155" s="154"/>
      <c r="AV2155" s="153"/>
      <c r="AW2155" s="177"/>
      <c r="AX2155" s="178"/>
      <c r="AY2155" s="179"/>
      <c r="AZ2155" s="179"/>
      <c r="BA2155" s="180"/>
      <c r="BB2155" s="180"/>
      <c r="BC2155" s="155"/>
      <c r="BE2155" s="156">
        <v>1403</v>
      </c>
      <c r="BF2155" s="181">
        <f t="shared" si="383"/>
        <v>8.9728000000000563</v>
      </c>
      <c r="BG2155" s="182">
        <f t="shared" si="384"/>
        <v>0.25461480255869345</v>
      </c>
      <c r="BH2155" s="183">
        <f t="shared" si="385"/>
        <v>4.6194712558750295E-4</v>
      </c>
      <c r="BI2155" s="184" t="str">
        <f t="shared" si="386"/>
        <v/>
      </c>
      <c r="BJ2155" s="184" t="str">
        <f t="shared" si="382"/>
        <v/>
      </c>
    </row>
    <row r="2156" spans="3:62" ht="20.100000000000001" customHeight="1" x14ac:dyDescent="0.25">
      <c r="C2156" s="12"/>
      <c r="E2156" s="141"/>
      <c r="F2156" s="141"/>
      <c r="P2156" s="156"/>
      <c r="R2156" s="174"/>
      <c r="S2156" s="174"/>
      <c r="W2156" s="175"/>
      <c r="X2156" s="173"/>
      <c r="AC2156" s="156">
        <v>1427</v>
      </c>
      <c r="AD2156" s="150">
        <f t="shared" si="387"/>
        <v>1.7080000000000002</v>
      </c>
      <c r="AE2156" s="174">
        <f t="shared" si="388"/>
        <v>9.2775699417664115E-2</v>
      </c>
      <c r="AF2156" s="174">
        <f t="shared" si="389"/>
        <v>0.95618182876174607</v>
      </c>
      <c r="AG2156" s="150">
        <f t="shared" si="394"/>
        <v>9.2775699417664115E-2</v>
      </c>
      <c r="AH2156" s="150" t="str">
        <f t="shared" si="395"/>
        <v/>
      </c>
      <c r="AI2156" s="150" t="str">
        <f t="shared" si="390"/>
        <v/>
      </c>
      <c r="AJ2156" s="173">
        <f t="shared" si="391"/>
        <v>5.3705603650205916E-116</v>
      </c>
      <c r="AK2156" s="173" t="str">
        <f t="shared" si="392"/>
        <v/>
      </c>
      <c r="AL2156" s="173" t="str">
        <f t="shared" si="393"/>
        <v/>
      </c>
      <c r="AM2156" s="173"/>
      <c r="AN2156" s="173"/>
      <c r="AO2156" s="173"/>
      <c r="AP2156" s="173"/>
      <c r="AQ2156" s="173"/>
      <c r="AR2156" s="173"/>
      <c r="AS2156" s="173"/>
      <c r="AT2156" s="153"/>
      <c r="AU2156" s="154"/>
      <c r="AV2156" s="153"/>
      <c r="AW2156" s="177"/>
      <c r="AX2156" s="178"/>
      <c r="AY2156" s="179"/>
      <c r="AZ2156" s="179"/>
      <c r="BA2156" s="180"/>
      <c r="BB2156" s="180"/>
      <c r="BC2156" s="155"/>
      <c r="BE2156" s="156">
        <v>1404</v>
      </c>
      <c r="BF2156" s="181">
        <f t="shared" si="383"/>
        <v>8.9792000000000556</v>
      </c>
      <c r="BG2156" s="182">
        <f t="shared" si="384"/>
        <v>0.25415285543310595</v>
      </c>
      <c r="BH2156" s="183">
        <f t="shared" si="385"/>
        <v>4.6129250090365392E-4</v>
      </c>
      <c r="BI2156" s="184" t="str">
        <f t="shared" si="386"/>
        <v/>
      </c>
      <c r="BJ2156" s="184" t="str">
        <f t="shared" si="382"/>
        <v/>
      </c>
    </row>
    <row r="2157" spans="3:62" ht="20.100000000000001" customHeight="1" x14ac:dyDescent="0.25">
      <c r="C2157" s="12"/>
      <c r="E2157" s="141"/>
      <c r="F2157" s="141"/>
      <c r="P2157" s="156"/>
      <c r="R2157" s="174"/>
      <c r="S2157" s="174"/>
      <c r="W2157" s="175"/>
      <c r="X2157" s="173"/>
      <c r="AC2157" s="156">
        <v>1428</v>
      </c>
      <c r="AD2157" s="150">
        <f t="shared" si="387"/>
        <v>1.7119999999999997</v>
      </c>
      <c r="AE2157" s="174">
        <f t="shared" si="388"/>
        <v>9.2143278977232526E-2</v>
      </c>
      <c r="AF2157" s="174">
        <f t="shared" si="389"/>
        <v>0.95655166576973372</v>
      </c>
      <c r="AG2157" s="150">
        <f t="shared" si="394"/>
        <v>9.2143278977232526E-2</v>
      </c>
      <c r="AH2157" s="150" t="str">
        <f t="shared" si="395"/>
        <v/>
      </c>
      <c r="AI2157" s="150" t="str">
        <f t="shared" si="390"/>
        <v/>
      </c>
      <c r="AJ2157" s="173">
        <f t="shared" si="391"/>
        <v>3.1742815528252622E-106</v>
      </c>
      <c r="AK2157" s="173" t="str">
        <f t="shared" si="392"/>
        <v/>
      </c>
      <c r="AL2157" s="173" t="str">
        <f t="shared" si="393"/>
        <v/>
      </c>
      <c r="AM2157" s="173"/>
      <c r="AN2157" s="173"/>
      <c r="AO2157" s="173"/>
      <c r="AP2157" s="173"/>
      <c r="AQ2157" s="173"/>
      <c r="AR2157" s="173"/>
      <c r="AS2157" s="173"/>
      <c r="AT2157" s="153"/>
      <c r="AU2157" s="154"/>
      <c r="AV2157" s="153"/>
      <c r="AW2157" s="177"/>
      <c r="AX2157" s="178"/>
      <c r="AY2157" s="179"/>
      <c r="AZ2157" s="179"/>
      <c r="BA2157" s="180"/>
      <c r="BB2157" s="180"/>
      <c r="BC2157" s="155"/>
      <c r="BE2157" s="156">
        <v>1405</v>
      </c>
      <c r="BF2157" s="181">
        <f t="shared" si="383"/>
        <v>8.9856000000000549</v>
      </c>
      <c r="BG2157" s="182">
        <f t="shared" si="384"/>
        <v>0.2536915629322023</v>
      </c>
      <c r="BH2157" s="183">
        <f t="shared" si="385"/>
        <v>4.606382192647307E-4</v>
      </c>
      <c r="BI2157" s="184" t="str">
        <f t="shared" si="386"/>
        <v/>
      </c>
      <c r="BJ2157" s="184" t="str">
        <f t="shared" si="382"/>
        <v/>
      </c>
    </row>
    <row r="2158" spans="3:62" ht="20.100000000000001" customHeight="1" x14ac:dyDescent="0.25">
      <c r="C2158" s="12"/>
      <c r="E2158" s="141"/>
      <c r="F2158" s="141"/>
      <c r="P2158" s="156"/>
      <c r="R2158" s="174"/>
      <c r="S2158" s="174"/>
      <c r="W2158" s="175"/>
      <c r="X2158" s="173"/>
      <c r="AC2158" s="156">
        <v>1429</v>
      </c>
      <c r="AD2158" s="150">
        <f t="shared" si="387"/>
        <v>1.7160000000000002</v>
      </c>
      <c r="AE2158" s="174">
        <f t="shared" si="388"/>
        <v>9.1513705301202758E-2</v>
      </c>
      <c r="AF2158" s="174">
        <f t="shared" si="389"/>
        <v>0.95691897878925614</v>
      </c>
      <c r="AG2158" s="150">
        <f t="shared" si="394"/>
        <v>9.1513705301202758E-2</v>
      </c>
      <c r="AH2158" s="150" t="str">
        <f t="shared" si="395"/>
        <v/>
      </c>
      <c r="AI2158" s="150" t="str">
        <f t="shared" si="390"/>
        <v/>
      </c>
      <c r="AJ2158" s="173">
        <f t="shared" si="391"/>
        <v>6.9020294201272195E-97</v>
      </c>
      <c r="AK2158" s="173" t="str">
        <f t="shared" si="392"/>
        <v/>
      </c>
      <c r="AL2158" s="173" t="str">
        <f t="shared" si="393"/>
        <v/>
      </c>
      <c r="AM2158" s="173"/>
      <c r="AN2158" s="173"/>
      <c r="AO2158" s="173"/>
      <c r="AP2158" s="173"/>
      <c r="AQ2158" s="173"/>
      <c r="AR2158" s="173"/>
      <c r="AS2158" s="173"/>
      <c r="AT2158" s="153"/>
      <c r="AU2158" s="154"/>
      <c r="AV2158" s="153"/>
      <c r="AW2158" s="177"/>
      <c r="AX2158" s="178"/>
      <c r="AY2158" s="179"/>
      <c r="AZ2158" s="179"/>
      <c r="BA2158" s="180"/>
      <c r="BB2158" s="180"/>
      <c r="BC2158" s="155"/>
      <c r="BE2158" s="156">
        <v>1406</v>
      </c>
      <c r="BF2158" s="181">
        <f t="shared" si="383"/>
        <v>8.9920000000000542</v>
      </c>
      <c r="BG2158" s="182">
        <f t="shared" si="384"/>
        <v>0.25323092471293757</v>
      </c>
      <c r="BH2158" s="183">
        <f t="shared" si="385"/>
        <v>4.5998428267540747E-4</v>
      </c>
      <c r="BI2158" s="184" t="str">
        <f t="shared" si="386"/>
        <v/>
      </c>
      <c r="BJ2158" s="184" t="str">
        <f t="shared" si="382"/>
        <v/>
      </c>
    </row>
    <row r="2159" spans="3:62" ht="20.100000000000001" customHeight="1" x14ac:dyDescent="0.25">
      <c r="C2159" s="12"/>
      <c r="E2159" s="141"/>
      <c r="F2159" s="141"/>
      <c r="P2159" s="156"/>
      <c r="R2159" s="174"/>
      <c r="S2159" s="174"/>
      <c r="W2159" s="175"/>
      <c r="X2159" s="173"/>
      <c r="AC2159" s="156">
        <v>1430</v>
      </c>
      <c r="AD2159" s="150">
        <f t="shared" si="387"/>
        <v>1.7199999999999998</v>
      </c>
      <c r="AE2159" s="174">
        <f t="shared" si="388"/>
        <v>9.0886979016282898E-2</v>
      </c>
      <c r="AF2159" s="174">
        <f t="shared" si="389"/>
        <v>0.95728377920867103</v>
      </c>
      <c r="AG2159" s="150">
        <f t="shared" si="394"/>
        <v>9.0886979016282898E-2</v>
      </c>
      <c r="AH2159" s="150" t="str">
        <f t="shared" si="395"/>
        <v/>
      </c>
      <c r="AI2159" s="150" t="str">
        <f t="shared" si="390"/>
        <v/>
      </c>
      <c r="AJ2159" s="173">
        <f t="shared" si="391"/>
        <v>5.5209483621597635E-88</v>
      </c>
      <c r="AK2159" s="173" t="str">
        <f t="shared" si="392"/>
        <v/>
      </c>
      <c r="AL2159" s="173" t="str">
        <f t="shared" si="393"/>
        <v/>
      </c>
      <c r="AM2159" s="173"/>
      <c r="AN2159" s="173"/>
      <c r="AO2159" s="173"/>
      <c r="AP2159" s="173"/>
      <c r="AQ2159" s="173"/>
      <c r="AR2159" s="173"/>
      <c r="AS2159" s="173"/>
      <c r="AT2159" s="153"/>
      <c r="AU2159" s="154"/>
      <c r="AV2159" s="153"/>
      <c r="AW2159" s="177"/>
      <c r="AX2159" s="178"/>
      <c r="AY2159" s="179"/>
      <c r="AZ2159" s="179"/>
      <c r="BA2159" s="180"/>
      <c r="BB2159" s="180"/>
      <c r="BC2159" s="155"/>
      <c r="BE2159" s="156">
        <v>1407</v>
      </c>
      <c r="BF2159" s="181">
        <f t="shared" si="383"/>
        <v>8.9984000000000535</v>
      </c>
      <c r="BG2159" s="182">
        <f t="shared" si="384"/>
        <v>0.25277094043026216</v>
      </c>
      <c r="BH2159" s="183">
        <f t="shared" si="385"/>
        <v>4.5933069312970032E-4</v>
      </c>
      <c r="BI2159" s="184" t="str">
        <f t="shared" si="386"/>
        <v/>
      </c>
      <c r="BJ2159" s="184" t="str">
        <f t="shared" si="382"/>
        <v/>
      </c>
    </row>
    <row r="2160" spans="3:62" ht="20.100000000000001" customHeight="1" x14ac:dyDescent="0.25">
      <c r="C2160" s="12"/>
      <c r="E2160" s="141"/>
      <c r="F2160" s="141"/>
      <c r="P2160" s="156"/>
      <c r="R2160" s="174"/>
      <c r="S2160" s="174"/>
      <c r="W2160" s="175"/>
      <c r="X2160" s="173"/>
      <c r="AC2160" s="156">
        <v>1431</v>
      </c>
      <c r="AD2160" s="150">
        <f t="shared" si="387"/>
        <v>1.7240000000000002</v>
      </c>
      <c r="AE2160" s="174">
        <f t="shared" si="388"/>
        <v>9.0263100608688029E-2</v>
      </c>
      <c r="AF2160" s="174">
        <f t="shared" si="389"/>
        <v>0.95764607841856231</v>
      </c>
      <c r="AG2160" s="150">
        <f t="shared" si="394"/>
        <v>9.0263100608688029E-2</v>
      </c>
      <c r="AH2160" s="150" t="str">
        <f t="shared" si="395"/>
        <v/>
      </c>
      <c r="AI2160" s="150" t="str">
        <f t="shared" si="390"/>
        <v/>
      </c>
      <c r="AJ2160" s="173">
        <f t="shared" si="391"/>
        <v>1.6246360367736081E-79</v>
      </c>
      <c r="AK2160" s="173" t="str">
        <f t="shared" si="392"/>
        <v/>
      </c>
      <c r="AL2160" s="173" t="str">
        <f t="shared" si="393"/>
        <v/>
      </c>
      <c r="AM2160" s="173"/>
      <c r="AN2160" s="173"/>
      <c r="AO2160" s="173"/>
      <c r="AP2160" s="173"/>
      <c r="AQ2160" s="173"/>
      <c r="AR2160" s="173"/>
      <c r="AS2160" s="173"/>
      <c r="AT2160" s="153"/>
      <c r="AU2160" s="154"/>
      <c r="AV2160" s="153"/>
      <c r="AW2160" s="177"/>
      <c r="AX2160" s="178"/>
      <c r="AY2160" s="179"/>
      <c r="AZ2160" s="179"/>
      <c r="BA2160" s="180"/>
      <c r="BB2160" s="180"/>
      <c r="BC2160" s="155"/>
      <c r="BE2160" s="156">
        <v>1408</v>
      </c>
      <c r="BF2160" s="181">
        <f t="shared" si="383"/>
        <v>9.0048000000000528</v>
      </c>
      <c r="BG2160" s="182">
        <f t="shared" si="384"/>
        <v>0.25231160973713246</v>
      </c>
      <c r="BH2160" s="183">
        <f t="shared" si="385"/>
        <v>4.5867745261274351E-4</v>
      </c>
      <c r="BI2160" s="184" t="str">
        <f t="shared" si="386"/>
        <v/>
      </c>
      <c r="BJ2160" s="184" t="str">
        <f t="shared" si="382"/>
        <v/>
      </c>
    </row>
    <row r="2161" spans="3:62" ht="20.100000000000001" customHeight="1" x14ac:dyDescent="0.25">
      <c r="C2161" s="12"/>
      <c r="E2161" s="141"/>
      <c r="F2161" s="141"/>
      <c r="P2161" s="156"/>
      <c r="R2161" s="174"/>
      <c r="S2161" s="174"/>
      <c r="W2161" s="175"/>
      <c r="X2161" s="173"/>
      <c r="AC2161" s="156">
        <v>1432</v>
      </c>
      <c r="AD2161" s="150">
        <f t="shared" si="387"/>
        <v>1.7279999999999998</v>
      </c>
      <c r="AE2161" s="174">
        <f t="shared" si="388"/>
        <v>8.9642070425072398E-2</v>
      </c>
      <c r="AF2161" s="174">
        <f t="shared" si="389"/>
        <v>0.95800588781117868</v>
      </c>
      <c r="AG2161" s="150">
        <f t="shared" si="394"/>
        <v>8.9642070425072398E-2</v>
      </c>
      <c r="AH2161" s="150" t="str">
        <f t="shared" si="395"/>
        <v/>
      </c>
      <c r="AI2161" s="150" t="str">
        <f t="shared" si="390"/>
        <v/>
      </c>
      <c r="AJ2161" s="173">
        <f t="shared" si="391"/>
        <v>1.7587495425951039E-71</v>
      </c>
      <c r="AK2161" s="173" t="str">
        <f t="shared" si="392"/>
        <v/>
      </c>
      <c r="AL2161" s="173" t="str">
        <f t="shared" si="393"/>
        <v/>
      </c>
      <c r="AM2161" s="173"/>
      <c r="AN2161" s="173"/>
      <c r="AO2161" s="173"/>
      <c r="AP2161" s="173"/>
      <c r="AQ2161" s="173"/>
      <c r="AR2161" s="173"/>
      <c r="AS2161" s="173"/>
      <c r="AT2161" s="153"/>
      <c r="AU2161" s="154"/>
      <c r="AV2161" s="153"/>
      <c r="AW2161" s="177"/>
      <c r="AX2161" s="178"/>
      <c r="AY2161" s="179"/>
      <c r="AZ2161" s="179"/>
      <c r="BA2161" s="180"/>
      <c r="BB2161" s="180"/>
      <c r="BC2161" s="155"/>
      <c r="BE2161" s="156">
        <v>1409</v>
      </c>
      <c r="BF2161" s="181">
        <f t="shared" si="383"/>
        <v>9.0112000000000521</v>
      </c>
      <c r="BG2161" s="182">
        <f t="shared" si="384"/>
        <v>0.25185293228451971</v>
      </c>
      <c r="BH2161" s="183">
        <f t="shared" si="385"/>
        <v>4.5802456310078954E-4</v>
      </c>
      <c r="BI2161" s="184" t="str">
        <f t="shared" si="386"/>
        <v/>
      </c>
      <c r="BJ2161" s="184" t="str">
        <f t="shared" ref="BJ2161:BJ2224" si="396">IF($BG2161&lt;(1-$BC$765),$BH2161,"")</f>
        <v/>
      </c>
    </row>
    <row r="2162" spans="3:62" ht="20.100000000000001" customHeight="1" x14ac:dyDescent="0.25">
      <c r="C2162" s="12"/>
      <c r="E2162" s="141"/>
      <c r="F2162" s="141"/>
      <c r="P2162" s="156"/>
      <c r="R2162" s="174"/>
      <c r="S2162" s="174"/>
      <c r="W2162" s="175"/>
      <c r="X2162" s="173"/>
      <c r="AC2162" s="156">
        <v>1433</v>
      </c>
      <c r="AD2162" s="150">
        <f t="shared" si="387"/>
        <v>1.7320000000000002</v>
      </c>
      <c r="AE2162" s="174">
        <f t="shared" si="388"/>
        <v>8.9023888673464321E-2</v>
      </c>
      <c r="AF2162" s="174">
        <f t="shared" si="389"/>
        <v>0.9583632187798784</v>
      </c>
      <c r="AG2162" s="150">
        <f t="shared" si="394"/>
        <v>8.9023888673464321E-2</v>
      </c>
      <c r="AH2162" s="150" t="str">
        <f t="shared" si="395"/>
        <v/>
      </c>
      <c r="AI2162" s="150" t="str">
        <f t="shared" si="390"/>
        <v/>
      </c>
      <c r="AJ2162" s="173">
        <f t="shared" si="391"/>
        <v>7.0041821343185826E-64</v>
      </c>
      <c r="AK2162" s="173" t="str">
        <f t="shared" si="392"/>
        <v/>
      </c>
      <c r="AL2162" s="173" t="str">
        <f t="shared" si="393"/>
        <v/>
      </c>
      <c r="AM2162" s="173"/>
      <c r="AN2162" s="173"/>
      <c r="AO2162" s="173"/>
      <c r="AP2162" s="173"/>
      <c r="AQ2162" s="173"/>
      <c r="AR2162" s="173"/>
      <c r="AS2162" s="173"/>
      <c r="AT2162" s="153"/>
      <c r="AU2162" s="154"/>
      <c r="AV2162" s="153"/>
      <c r="AW2162" s="177"/>
      <c r="AX2162" s="178"/>
      <c r="AY2162" s="179"/>
      <c r="AZ2162" s="179"/>
      <c r="BA2162" s="180"/>
      <c r="BB2162" s="180"/>
      <c r="BC2162" s="155"/>
      <c r="BE2162" s="156">
        <v>1410</v>
      </c>
      <c r="BF2162" s="181">
        <f t="shared" ref="BF2162:BF2225" si="397">BF2161+$BI$750</f>
        <v>9.0176000000000514</v>
      </c>
      <c r="BG2162" s="182">
        <f t="shared" ref="BG2162:BG2225" si="398">_xlfn.CHISQ.DIST.RT(BF2162,7)</f>
        <v>0.25139490772141893</v>
      </c>
      <c r="BH2162" s="183">
        <f t="shared" ref="BH2162:BH2225" si="399">BG2162-BG2163</f>
        <v>4.5737202655982134E-4</v>
      </c>
      <c r="BI2162" s="184" t="str">
        <f t="shared" ref="BI2162:BI2225" si="400">IF(BG2162&lt;(1-$BC$757),BH2162,"")</f>
        <v/>
      </c>
      <c r="BJ2162" s="184" t="str">
        <f t="shared" si="396"/>
        <v/>
      </c>
    </row>
    <row r="2163" spans="3:62" ht="20.100000000000001" customHeight="1" x14ac:dyDescent="0.25">
      <c r="C2163" s="12"/>
      <c r="E2163" s="141"/>
      <c r="F2163" s="141"/>
      <c r="P2163" s="156"/>
      <c r="R2163" s="174"/>
      <c r="S2163" s="174"/>
      <c r="W2163" s="175"/>
      <c r="X2163" s="173"/>
      <c r="AC2163" s="156">
        <v>1434</v>
      </c>
      <c r="AD2163" s="150">
        <f t="shared" si="387"/>
        <v>1.7359999999999998</v>
      </c>
      <c r="AE2163" s="174">
        <f t="shared" si="388"/>
        <v>8.8408555424207613E-2</v>
      </c>
      <c r="AF2163" s="174">
        <f t="shared" si="389"/>
        <v>0.95871808271857561</v>
      </c>
      <c r="AG2163" s="150">
        <f t="shared" si="394"/>
        <v>8.8408555424207613E-2</v>
      </c>
      <c r="AH2163" s="150" t="str">
        <f t="shared" si="395"/>
        <v/>
      </c>
      <c r="AI2163" s="150" t="str">
        <f t="shared" si="390"/>
        <v/>
      </c>
      <c r="AJ2163" s="173">
        <f t="shared" si="391"/>
        <v>1.0261630727919036E-56</v>
      </c>
      <c r="AK2163" s="173" t="str">
        <f t="shared" si="392"/>
        <v/>
      </c>
      <c r="AL2163" s="173" t="str">
        <f t="shared" si="393"/>
        <v/>
      </c>
      <c r="AM2163" s="173"/>
      <c r="AN2163" s="173"/>
      <c r="AO2163" s="173"/>
      <c r="AP2163" s="173"/>
      <c r="AQ2163" s="173"/>
      <c r="AR2163" s="173"/>
      <c r="AS2163" s="173"/>
      <c r="AT2163" s="153"/>
      <c r="AU2163" s="154"/>
      <c r="AV2163" s="153"/>
      <c r="AW2163" s="177"/>
      <c r="AX2163" s="178"/>
      <c r="AY2163" s="179"/>
      <c r="AZ2163" s="179"/>
      <c r="BA2163" s="180"/>
      <c r="BB2163" s="180"/>
      <c r="BC2163" s="155"/>
      <c r="BE2163" s="156">
        <v>1411</v>
      </c>
      <c r="BF2163" s="181">
        <f t="shared" si="397"/>
        <v>9.0240000000000506</v>
      </c>
      <c r="BG2163" s="182">
        <f t="shared" si="398"/>
        <v>0.2509375356948591</v>
      </c>
      <c r="BH2163" s="183">
        <f t="shared" si="399"/>
        <v>4.5671984494666251E-4</v>
      </c>
      <c r="BI2163" s="184" t="str">
        <f t="shared" si="400"/>
        <v/>
      </c>
      <c r="BJ2163" s="184" t="str">
        <f t="shared" si="396"/>
        <v/>
      </c>
    </row>
    <row r="2164" spans="3:62" ht="20.100000000000001" customHeight="1" x14ac:dyDescent="0.25">
      <c r="C2164" s="12"/>
      <c r="E2164" s="141"/>
      <c r="F2164" s="141"/>
      <c r="P2164" s="156"/>
      <c r="R2164" s="174"/>
      <c r="S2164" s="174"/>
      <c r="W2164" s="175"/>
      <c r="X2164" s="173"/>
      <c r="AC2164" s="156">
        <v>1435</v>
      </c>
      <c r="AD2164" s="150">
        <f t="shared" si="387"/>
        <v>1.7400000000000002</v>
      </c>
      <c r="AE2164" s="174">
        <f t="shared" si="388"/>
        <v>8.7796070610905594E-2</v>
      </c>
      <c r="AF2164" s="174">
        <f t="shared" si="389"/>
        <v>0.95907049102119268</v>
      </c>
      <c r="AG2164" s="150">
        <f t="shared" si="394"/>
        <v>8.7796070610905594E-2</v>
      </c>
      <c r="AH2164" s="150" t="str">
        <f t="shared" si="395"/>
        <v/>
      </c>
      <c r="AI2164" s="150" t="str">
        <f t="shared" si="390"/>
        <v/>
      </c>
      <c r="AJ2164" s="173">
        <f t="shared" si="391"/>
        <v>5.5307095498444164E-50</v>
      </c>
      <c r="AK2164" s="173" t="str">
        <f t="shared" si="392"/>
        <v/>
      </c>
      <c r="AL2164" s="173" t="str">
        <f t="shared" si="393"/>
        <v/>
      </c>
      <c r="AM2164" s="173"/>
      <c r="AN2164" s="173"/>
      <c r="AO2164" s="173"/>
      <c r="AP2164" s="173"/>
      <c r="AQ2164" s="173"/>
      <c r="AR2164" s="173"/>
      <c r="AS2164" s="173"/>
      <c r="AT2164" s="153"/>
      <c r="AU2164" s="154"/>
      <c r="AV2164" s="153"/>
      <c r="AW2164" s="177"/>
      <c r="AX2164" s="178"/>
      <c r="AY2164" s="179"/>
      <c r="AZ2164" s="179"/>
      <c r="BA2164" s="180"/>
      <c r="BB2164" s="180"/>
      <c r="BC2164" s="155"/>
      <c r="BE2164" s="156">
        <v>1412</v>
      </c>
      <c r="BF2164" s="181">
        <f t="shared" si="397"/>
        <v>9.0304000000000499</v>
      </c>
      <c r="BG2164" s="182">
        <f t="shared" si="398"/>
        <v>0.25048081584991244</v>
      </c>
      <c r="BH2164" s="183">
        <f t="shared" si="399"/>
        <v>4.5606802020869974E-4</v>
      </c>
      <c r="BI2164" s="184" t="str">
        <f t="shared" si="400"/>
        <v/>
      </c>
      <c r="BJ2164" s="184" t="str">
        <f t="shared" si="396"/>
        <v/>
      </c>
    </row>
    <row r="2165" spans="3:62" ht="20.100000000000001" customHeight="1" x14ac:dyDescent="0.25">
      <c r="C2165" s="12"/>
      <c r="E2165" s="141"/>
      <c r="F2165" s="141"/>
      <c r="P2165" s="156"/>
      <c r="R2165" s="174"/>
      <c r="S2165" s="174"/>
      <c r="W2165" s="175"/>
      <c r="X2165" s="173"/>
      <c r="AC2165" s="156">
        <v>1436</v>
      </c>
      <c r="AD2165" s="150">
        <f t="shared" si="387"/>
        <v>1.7439999999999998</v>
      </c>
      <c r="AE2165" s="174">
        <f t="shared" si="388"/>
        <v>8.7186434031371593E-2</v>
      </c>
      <c r="AF2165" s="174">
        <f t="shared" si="389"/>
        <v>0.95942045508111384</v>
      </c>
      <c r="AG2165" s="150">
        <f t="shared" si="394"/>
        <v>8.7186434031371593E-2</v>
      </c>
      <c r="AH2165" s="150" t="str">
        <f t="shared" si="395"/>
        <v/>
      </c>
      <c r="AI2165" s="150" t="str">
        <f t="shared" si="390"/>
        <v/>
      </c>
      <c r="AJ2165" s="173">
        <f t="shared" si="391"/>
        <v>1.0966065593889713E-43</v>
      </c>
      <c r="AK2165" s="173" t="str">
        <f t="shared" si="392"/>
        <v/>
      </c>
      <c r="AL2165" s="173" t="str">
        <f t="shared" si="393"/>
        <v/>
      </c>
      <c r="AM2165" s="173"/>
      <c r="AN2165" s="173"/>
      <c r="AO2165" s="173"/>
      <c r="AP2165" s="173"/>
      <c r="AQ2165" s="173"/>
      <c r="AR2165" s="173"/>
      <c r="AS2165" s="173"/>
      <c r="AT2165" s="153"/>
      <c r="AU2165" s="154"/>
      <c r="AV2165" s="153"/>
      <c r="AW2165" s="177"/>
      <c r="AX2165" s="178"/>
      <c r="AY2165" s="179"/>
      <c r="AZ2165" s="179"/>
      <c r="BA2165" s="180"/>
      <c r="BB2165" s="180"/>
      <c r="BC2165" s="155"/>
      <c r="BE2165" s="156">
        <v>1413</v>
      </c>
      <c r="BF2165" s="181">
        <f t="shared" si="397"/>
        <v>9.0368000000000492</v>
      </c>
      <c r="BG2165" s="182">
        <f t="shared" si="398"/>
        <v>0.25002474782970374</v>
      </c>
      <c r="BH2165" s="183">
        <f t="shared" si="399"/>
        <v>4.5541655428504857E-4</v>
      </c>
      <c r="BI2165" s="184" t="str">
        <f t="shared" si="400"/>
        <v/>
      </c>
      <c r="BJ2165" s="184" t="str">
        <f t="shared" si="396"/>
        <v/>
      </c>
    </row>
    <row r="2166" spans="3:62" ht="20.100000000000001" customHeight="1" x14ac:dyDescent="0.25">
      <c r="C2166" s="12"/>
      <c r="E2166" s="141"/>
      <c r="F2166" s="141"/>
      <c r="P2166" s="156"/>
      <c r="R2166" s="174"/>
      <c r="S2166" s="174"/>
      <c r="W2166" s="175"/>
      <c r="X2166" s="173"/>
      <c r="AC2166" s="156">
        <v>1437</v>
      </c>
      <c r="AD2166" s="150">
        <f t="shared" si="387"/>
        <v>1.7480000000000002</v>
      </c>
      <c r="AE2166" s="174">
        <f t="shared" si="388"/>
        <v>8.657964534858141E-2</v>
      </c>
      <c r="AF2166" s="174">
        <f t="shared" si="389"/>
        <v>0.95976798629064519</v>
      </c>
      <c r="AG2166" s="150">
        <f t="shared" si="394"/>
        <v>8.657964534858141E-2</v>
      </c>
      <c r="AH2166" s="150" t="str">
        <f t="shared" si="395"/>
        <v/>
      </c>
      <c r="AI2166" s="150" t="str">
        <f t="shared" si="390"/>
        <v/>
      </c>
      <c r="AJ2166" s="173">
        <f t="shared" si="391"/>
        <v>7.9988277570068127E-38</v>
      </c>
      <c r="AK2166" s="173" t="str">
        <f t="shared" si="392"/>
        <v/>
      </c>
      <c r="AL2166" s="173" t="str">
        <f t="shared" si="393"/>
        <v/>
      </c>
      <c r="AM2166" s="173"/>
      <c r="AN2166" s="173"/>
      <c r="AO2166" s="173"/>
      <c r="AP2166" s="173"/>
      <c r="AQ2166" s="173"/>
      <c r="AR2166" s="173"/>
      <c r="AS2166" s="173"/>
      <c r="AT2166" s="153"/>
      <c r="AU2166" s="154"/>
      <c r="AV2166" s="153"/>
      <c r="AW2166" s="177"/>
      <c r="AX2166" s="178"/>
      <c r="AY2166" s="179"/>
      <c r="AZ2166" s="179"/>
      <c r="BA2166" s="180"/>
      <c r="BB2166" s="180"/>
      <c r="BC2166" s="155"/>
      <c r="BE2166" s="156">
        <v>1414</v>
      </c>
      <c r="BF2166" s="181">
        <f t="shared" si="397"/>
        <v>9.0432000000000485</v>
      </c>
      <c r="BG2166" s="182">
        <f t="shared" si="398"/>
        <v>0.24956933127541869</v>
      </c>
      <c r="BH2166" s="183">
        <f t="shared" si="399"/>
        <v>4.5476544910361127E-4</v>
      </c>
      <c r="BI2166" s="184" t="str">
        <f t="shared" si="400"/>
        <v/>
      </c>
      <c r="BJ2166" s="184" t="str">
        <f t="shared" si="396"/>
        <v/>
      </c>
    </row>
    <row r="2167" spans="3:62" ht="20.100000000000001" customHeight="1" x14ac:dyDescent="0.25">
      <c r="C2167" s="12"/>
      <c r="E2167" s="141"/>
      <c r="F2167" s="141"/>
      <c r="P2167" s="156"/>
      <c r="R2167" s="174"/>
      <c r="S2167" s="174"/>
      <c r="W2167" s="175"/>
      <c r="X2167" s="173"/>
      <c r="AC2167" s="156">
        <v>1438</v>
      </c>
      <c r="AD2167" s="150">
        <f t="shared" si="387"/>
        <v>1.7519999999999998</v>
      </c>
      <c r="AE2167" s="174">
        <f t="shared" si="388"/>
        <v>8.5975704091632174E-2</v>
      </c>
      <c r="AF2167" s="174">
        <f t="shared" si="389"/>
        <v>0.96011309604047623</v>
      </c>
      <c r="AG2167" s="150">
        <f t="shared" si="394"/>
        <v>8.5975704091632174E-2</v>
      </c>
      <c r="AH2167" s="150" t="str">
        <f t="shared" si="395"/>
        <v/>
      </c>
      <c r="AI2167" s="150" t="str">
        <f t="shared" si="390"/>
        <v/>
      </c>
      <c r="AJ2167" s="173">
        <f t="shared" si="391"/>
        <v>2.1463837356630605E-32</v>
      </c>
      <c r="AK2167" s="173" t="str">
        <f t="shared" si="392"/>
        <v/>
      </c>
      <c r="AL2167" s="173" t="str">
        <f t="shared" si="393"/>
        <v/>
      </c>
      <c r="AM2167" s="173"/>
      <c r="AN2167" s="173"/>
      <c r="AO2167" s="173"/>
      <c r="AP2167" s="173"/>
      <c r="AQ2167" s="173"/>
      <c r="AR2167" s="173"/>
      <c r="AS2167" s="173"/>
      <c r="AT2167" s="153"/>
      <c r="AU2167" s="154"/>
      <c r="AV2167" s="153"/>
      <c r="AW2167" s="177"/>
      <c r="AX2167" s="178"/>
      <c r="AY2167" s="179"/>
      <c r="AZ2167" s="179"/>
      <c r="BA2167" s="180"/>
      <c r="BB2167" s="180"/>
      <c r="BC2167" s="155"/>
      <c r="BE2167" s="156">
        <v>1415</v>
      </c>
      <c r="BF2167" s="181">
        <f t="shared" si="397"/>
        <v>9.0496000000000478</v>
      </c>
      <c r="BG2167" s="182">
        <f t="shared" si="398"/>
        <v>0.24911456582631508</v>
      </c>
      <c r="BH2167" s="183">
        <f t="shared" si="399"/>
        <v>4.5411470658499042E-4</v>
      </c>
      <c r="BI2167" s="184" t="str">
        <f t="shared" si="400"/>
        <v/>
      </c>
      <c r="BJ2167" s="184" t="str">
        <f t="shared" si="396"/>
        <v/>
      </c>
    </row>
    <row r="2168" spans="3:62" ht="20.100000000000001" customHeight="1" x14ac:dyDescent="0.25">
      <c r="C2168" s="12"/>
      <c r="E2168" s="141"/>
      <c r="F2168" s="141"/>
      <c r="P2168" s="156"/>
      <c r="R2168" s="174"/>
      <c r="S2168" s="174"/>
      <c r="W2168" s="175"/>
      <c r="X2168" s="173"/>
      <c r="AC2168" s="156">
        <v>1439</v>
      </c>
      <c r="AD2168" s="150">
        <f t="shared" si="387"/>
        <v>1.7560000000000002</v>
      </c>
      <c r="AE2168" s="174">
        <f t="shared" si="388"/>
        <v>8.5374609656703113E-2</v>
      </c>
      <c r="AF2168" s="174">
        <f t="shared" si="389"/>
        <v>0.96045579571914685</v>
      </c>
      <c r="AG2168" s="150">
        <f t="shared" si="394"/>
        <v>8.5374609656703113E-2</v>
      </c>
      <c r="AH2168" s="150" t="str">
        <f t="shared" si="395"/>
        <v/>
      </c>
      <c r="AI2168" s="150" t="str">
        <f t="shared" si="390"/>
        <v/>
      </c>
      <c r="AJ2168" s="173">
        <f t="shared" si="391"/>
        <v>2.1188192535093538E-27</v>
      </c>
      <c r="AK2168" s="173" t="str">
        <f t="shared" si="392"/>
        <v/>
      </c>
      <c r="AL2168" s="173" t="str">
        <f t="shared" si="393"/>
        <v/>
      </c>
      <c r="AM2168" s="173"/>
      <c r="AN2168" s="173"/>
      <c r="AO2168" s="173"/>
      <c r="AP2168" s="173"/>
      <c r="AQ2168" s="173"/>
      <c r="AR2168" s="173"/>
      <c r="AS2168" s="173"/>
      <c r="AT2168" s="153"/>
      <c r="AU2168" s="154"/>
      <c r="AV2168" s="153"/>
      <c r="AW2168" s="177"/>
      <c r="AX2168" s="178"/>
      <c r="AY2168" s="179"/>
      <c r="AZ2168" s="179"/>
      <c r="BA2168" s="180"/>
      <c r="BB2168" s="180"/>
      <c r="BC2168" s="155"/>
      <c r="BE2168" s="156">
        <v>1416</v>
      </c>
      <c r="BF2168" s="181">
        <f t="shared" si="397"/>
        <v>9.0560000000000471</v>
      </c>
      <c r="BG2168" s="182">
        <f t="shared" si="398"/>
        <v>0.24866045111973009</v>
      </c>
      <c r="BH2168" s="183">
        <f t="shared" si="399"/>
        <v>4.5346432863849206E-4</v>
      </c>
      <c r="BI2168" s="184" t="str">
        <f t="shared" si="400"/>
        <v/>
      </c>
      <c r="BJ2168" s="184" t="str">
        <f t="shared" si="396"/>
        <v/>
      </c>
    </row>
    <row r="2169" spans="3:62" ht="20.100000000000001" customHeight="1" x14ac:dyDescent="0.25">
      <c r="C2169" s="12"/>
      <c r="E2169" s="141"/>
      <c r="F2169" s="141"/>
      <c r="P2169" s="156"/>
      <c r="R2169" s="174"/>
      <c r="S2169" s="174"/>
      <c r="W2169" s="175"/>
      <c r="X2169" s="173"/>
      <c r="AC2169" s="156">
        <v>1440</v>
      </c>
      <c r="AD2169" s="150">
        <f t="shared" si="387"/>
        <v>1.7599999999999998</v>
      </c>
      <c r="AE2169" s="174">
        <f t="shared" si="388"/>
        <v>8.4776361308022255E-2</v>
      </c>
      <c r="AF2169" s="174">
        <f t="shared" si="389"/>
        <v>0.96079609671251731</v>
      </c>
      <c r="AG2169" s="150">
        <f t="shared" si="394"/>
        <v>8.4776361308022255E-2</v>
      </c>
      <c r="AH2169" s="150" t="str">
        <f t="shared" si="395"/>
        <v/>
      </c>
      <c r="AI2169" s="150" t="str">
        <f t="shared" si="390"/>
        <v/>
      </c>
      <c r="AJ2169" s="173">
        <f t="shared" si="391"/>
        <v>7.6945986267064199E-23</v>
      </c>
      <c r="AK2169" s="173" t="str">
        <f t="shared" si="392"/>
        <v/>
      </c>
      <c r="AL2169" s="173" t="str">
        <f t="shared" si="393"/>
        <v/>
      </c>
      <c r="AM2169" s="173"/>
      <c r="AN2169" s="173"/>
      <c r="AO2169" s="173"/>
      <c r="AP2169" s="173"/>
      <c r="AQ2169" s="173"/>
      <c r="AR2169" s="173"/>
      <c r="AS2169" s="173"/>
      <c r="AT2169" s="153"/>
      <c r="AU2169" s="154"/>
      <c r="AV2169" s="153"/>
      <c r="AW2169" s="177"/>
      <c r="AX2169" s="178"/>
      <c r="AY2169" s="179"/>
      <c r="AZ2169" s="179"/>
      <c r="BA2169" s="180"/>
      <c r="BB2169" s="180"/>
      <c r="BC2169" s="155"/>
      <c r="BE2169" s="156">
        <v>1417</v>
      </c>
      <c r="BF2169" s="181">
        <f t="shared" si="397"/>
        <v>9.0624000000000464</v>
      </c>
      <c r="BG2169" s="182">
        <f t="shared" si="398"/>
        <v>0.2482069867910916</v>
      </c>
      <c r="BH2169" s="183">
        <f t="shared" si="399"/>
        <v>4.5281431716606702E-4</v>
      </c>
      <c r="BI2169" s="184" t="str">
        <f t="shared" si="400"/>
        <v/>
      </c>
      <c r="BJ2169" s="184" t="str">
        <f t="shared" si="396"/>
        <v/>
      </c>
    </row>
    <row r="2170" spans="3:62" ht="20.100000000000001" customHeight="1" x14ac:dyDescent="0.25">
      <c r="C2170" s="12"/>
      <c r="E2170" s="141"/>
      <c r="F2170" s="141"/>
      <c r="P2170" s="156"/>
      <c r="R2170" s="174"/>
      <c r="S2170" s="174"/>
      <c r="W2170" s="175"/>
      <c r="X2170" s="173"/>
      <c r="AC2170" s="156">
        <v>1441</v>
      </c>
      <c r="AD2170" s="150">
        <f t="shared" si="387"/>
        <v>1.7640000000000002</v>
      </c>
      <c r="AE2170" s="174">
        <f t="shared" si="388"/>
        <v>8.4180958178834822E-2</v>
      </c>
      <c r="AF2170" s="174">
        <f t="shared" si="389"/>
        <v>0.96113401040324287</v>
      </c>
      <c r="AG2170" s="150">
        <f t="shared" si="394"/>
        <v>8.4180958178834822E-2</v>
      </c>
      <c r="AH2170" s="150" t="str">
        <f t="shared" si="395"/>
        <v/>
      </c>
      <c r="AI2170" s="150" t="str">
        <f t="shared" si="390"/>
        <v/>
      </c>
      <c r="AJ2170" s="173">
        <f t="shared" si="391"/>
        <v>1.0279773571668917E-18</v>
      </c>
      <c r="AK2170" s="173" t="str">
        <f t="shared" si="392"/>
        <v/>
      </c>
      <c r="AL2170" s="173" t="str">
        <f t="shared" si="393"/>
        <v/>
      </c>
      <c r="AM2170" s="173"/>
      <c r="AN2170" s="173"/>
      <c r="AO2170" s="173"/>
      <c r="AP2170" s="173"/>
      <c r="AQ2170" s="173"/>
      <c r="AR2170" s="173"/>
      <c r="AS2170" s="173"/>
      <c r="AT2170" s="153"/>
      <c r="AU2170" s="154"/>
      <c r="AV2170" s="153"/>
      <c r="AW2170" s="177"/>
      <c r="AX2170" s="178"/>
      <c r="AY2170" s="179"/>
      <c r="AZ2170" s="179"/>
      <c r="BA2170" s="180"/>
      <c r="BB2170" s="180"/>
      <c r="BC2170" s="155"/>
      <c r="BE2170" s="156">
        <v>1418</v>
      </c>
      <c r="BF2170" s="181">
        <f t="shared" si="397"/>
        <v>9.0688000000000457</v>
      </c>
      <c r="BG2170" s="182">
        <f t="shared" si="398"/>
        <v>0.24775417247392553</v>
      </c>
      <c r="BH2170" s="183">
        <f t="shared" si="399"/>
        <v>4.5216467405917449E-4</v>
      </c>
      <c r="BI2170" s="184" t="str">
        <f t="shared" si="400"/>
        <v/>
      </c>
      <c r="BJ2170" s="184" t="str">
        <f t="shared" si="396"/>
        <v/>
      </c>
    </row>
    <row r="2171" spans="3:62" ht="20.100000000000001" customHeight="1" x14ac:dyDescent="0.25">
      <c r="C2171" s="12"/>
      <c r="E2171" s="141"/>
      <c r="F2171" s="141"/>
      <c r="P2171" s="156"/>
      <c r="R2171" s="174"/>
      <c r="S2171" s="174"/>
      <c r="W2171" s="175"/>
      <c r="X2171" s="173"/>
      <c r="AC2171" s="156">
        <v>1442</v>
      </c>
      <c r="AD2171" s="150">
        <f t="shared" si="387"/>
        <v>1.7679999999999998</v>
      </c>
      <c r="AE2171" s="174">
        <f t="shared" si="388"/>
        <v>8.3588399272377337E-2</v>
      </c>
      <c r="AF2171" s="174">
        <f t="shared" si="389"/>
        <v>0.96146954817025077</v>
      </c>
      <c r="AG2171" s="150">
        <f t="shared" si="394"/>
        <v>8.3588399272377337E-2</v>
      </c>
      <c r="AH2171" s="150" t="str">
        <f t="shared" si="395"/>
        <v/>
      </c>
      <c r="AI2171" s="150" t="str">
        <f t="shared" si="390"/>
        <v/>
      </c>
      <c r="AJ2171" s="173">
        <f t="shared" si="391"/>
        <v>5.0522710835368927E-15</v>
      </c>
      <c r="AK2171" s="173" t="str">
        <f t="shared" si="392"/>
        <v/>
      </c>
      <c r="AL2171" s="173" t="str">
        <f t="shared" si="393"/>
        <v/>
      </c>
      <c r="AM2171" s="173"/>
      <c r="AN2171" s="173"/>
      <c r="AO2171" s="173"/>
      <c r="AP2171" s="173"/>
      <c r="AQ2171" s="173"/>
      <c r="AR2171" s="173"/>
      <c r="AS2171" s="173"/>
      <c r="AT2171" s="153"/>
      <c r="AU2171" s="154"/>
      <c r="AV2171" s="153"/>
      <c r="AW2171" s="177"/>
      <c r="AX2171" s="178"/>
      <c r="AY2171" s="179"/>
      <c r="AZ2171" s="179"/>
      <c r="BA2171" s="180"/>
      <c r="BB2171" s="180"/>
      <c r="BC2171" s="155"/>
      <c r="BE2171" s="156">
        <v>1419</v>
      </c>
      <c r="BF2171" s="181">
        <f t="shared" si="397"/>
        <v>9.075200000000045</v>
      </c>
      <c r="BG2171" s="182">
        <f t="shared" si="398"/>
        <v>0.24730200779986636</v>
      </c>
      <c r="BH2171" s="183">
        <f t="shared" si="399"/>
        <v>4.5151540120053069E-4</v>
      </c>
      <c r="BI2171" s="184" t="str">
        <f t="shared" si="400"/>
        <v/>
      </c>
      <c r="BJ2171" s="184" t="str">
        <f t="shared" si="396"/>
        <v/>
      </c>
    </row>
    <row r="2172" spans="3:62" ht="20.100000000000001" customHeight="1" x14ac:dyDescent="0.25">
      <c r="C2172" s="12"/>
      <c r="E2172" s="141"/>
      <c r="F2172" s="141"/>
      <c r="P2172" s="156"/>
      <c r="R2172" s="174"/>
      <c r="S2172" s="174"/>
      <c r="W2172" s="175"/>
      <c r="X2172" s="173"/>
      <c r="AC2172" s="156">
        <v>1443</v>
      </c>
      <c r="AD2172" s="150">
        <f t="shared" si="387"/>
        <v>1.7720000000000002</v>
      </c>
      <c r="AE2172" s="174">
        <f t="shared" si="388"/>
        <v>8.299868346285337E-2</v>
      </c>
      <c r="AF2172" s="174">
        <f t="shared" si="389"/>
        <v>0.96180272138822342</v>
      </c>
      <c r="AG2172" s="150">
        <f t="shared" si="394"/>
        <v>8.299868346285337E-2</v>
      </c>
      <c r="AH2172" s="150" t="str">
        <f t="shared" si="395"/>
        <v/>
      </c>
      <c r="AI2172" s="150" t="str">
        <f t="shared" si="390"/>
        <v/>
      </c>
      <c r="AJ2172" s="173">
        <f t="shared" si="391"/>
        <v>9.1347204083645936E-12</v>
      </c>
      <c r="AK2172" s="173" t="str">
        <f t="shared" si="392"/>
        <v/>
      </c>
      <c r="AL2172" s="173" t="str">
        <f t="shared" si="393"/>
        <v/>
      </c>
      <c r="AM2172" s="173"/>
      <c r="AN2172" s="173"/>
      <c r="AO2172" s="173"/>
      <c r="AP2172" s="173"/>
      <c r="AQ2172" s="173"/>
      <c r="AR2172" s="173"/>
      <c r="AS2172" s="173"/>
      <c r="AT2172" s="153"/>
      <c r="AU2172" s="154"/>
      <c r="AV2172" s="153"/>
      <c r="AW2172" s="177"/>
      <c r="AX2172" s="178"/>
      <c r="AY2172" s="179"/>
      <c r="AZ2172" s="179"/>
      <c r="BA2172" s="180"/>
      <c r="BB2172" s="180"/>
      <c r="BC2172" s="155"/>
      <c r="BE2172" s="156">
        <v>1420</v>
      </c>
      <c r="BF2172" s="181">
        <f t="shared" si="397"/>
        <v>9.0816000000000443</v>
      </c>
      <c r="BG2172" s="182">
        <f t="shared" si="398"/>
        <v>0.24685049239866583</v>
      </c>
      <c r="BH2172" s="183">
        <f t="shared" si="399"/>
        <v>4.5086650046438637E-4</v>
      </c>
      <c r="BI2172" s="184" t="str">
        <f t="shared" si="400"/>
        <v/>
      </c>
      <c r="BJ2172" s="184" t="str">
        <f t="shared" si="396"/>
        <v/>
      </c>
    </row>
    <row r="2173" spans="3:62" ht="20.100000000000001" customHeight="1" x14ac:dyDescent="0.25">
      <c r="C2173" s="12"/>
      <c r="E2173" s="141"/>
      <c r="F2173" s="141"/>
      <c r="P2173" s="156"/>
      <c r="R2173" s="174"/>
      <c r="S2173" s="174"/>
      <c r="W2173" s="175"/>
      <c r="X2173" s="173"/>
      <c r="AC2173" s="156">
        <v>1444</v>
      </c>
      <c r="AD2173" s="150">
        <f t="shared" si="387"/>
        <v>1.7759999999999998</v>
      </c>
      <c r="AE2173" s="174">
        <f t="shared" si="388"/>
        <v>8.2411809496414523E-2</v>
      </c>
      <c r="AF2173" s="174">
        <f t="shared" si="389"/>
        <v>0.96213354142708329</v>
      </c>
      <c r="AG2173" s="150">
        <f t="shared" si="394"/>
        <v>8.2411809496414523E-2</v>
      </c>
      <c r="AH2173" s="150" t="str">
        <f t="shared" si="395"/>
        <v/>
      </c>
      <c r="AI2173" s="150" t="str">
        <f t="shared" si="390"/>
        <v/>
      </c>
      <c r="AJ2173" s="173">
        <f t="shared" si="391"/>
        <v>6.0758828498232861E-9</v>
      </c>
      <c r="AK2173" s="173" t="str">
        <f t="shared" si="392"/>
        <v/>
      </c>
      <c r="AL2173" s="173" t="str">
        <f t="shared" si="393"/>
        <v/>
      </c>
      <c r="AM2173" s="173"/>
      <c r="AN2173" s="173"/>
      <c r="AO2173" s="173"/>
      <c r="AP2173" s="173"/>
      <c r="AQ2173" s="173"/>
      <c r="AR2173" s="173"/>
      <c r="AS2173" s="173"/>
      <c r="AT2173" s="153"/>
      <c r="AU2173" s="154"/>
      <c r="AV2173" s="153"/>
      <c r="AW2173" s="177"/>
      <c r="AX2173" s="178"/>
      <c r="AY2173" s="179"/>
      <c r="AZ2173" s="179"/>
      <c r="BA2173" s="180"/>
      <c r="BB2173" s="180"/>
      <c r="BC2173" s="155"/>
      <c r="BE2173" s="156">
        <v>1421</v>
      </c>
      <c r="BF2173" s="181">
        <f t="shared" si="397"/>
        <v>9.0880000000000436</v>
      </c>
      <c r="BG2173" s="182">
        <f t="shared" si="398"/>
        <v>0.24639962589820144</v>
      </c>
      <c r="BH2173" s="183">
        <f t="shared" si="399"/>
        <v>4.5021797371391781E-4</v>
      </c>
      <c r="BI2173" s="184" t="str">
        <f t="shared" si="400"/>
        <v/>
      </c>
      <c r="BJ2173" s="184" t="str">
        <f t="shared" si="396"/>
        <v/>
      </c>
    </row>
    <row r="2174" spans="3:62" ht="20.100000000000001" customHeight="1" x14ac:dyDescent="0.25">
      <c r="C2174" s="12"/>
      <c r="E2174" s="141"/>
      <c r="F2174" s="141"/>
      <c r="P2174" s="156"/>
      <c r="R2174" s="174"/>
      <c r="S2174" s="174"/>
      <c r="W2174" s="175"/>
      <c r="X2174" s="173"/>
      <c r="AC2174" s="156">
        <v>1445</v>
      </c>
      <c r="AD2174" s="150">
        <f t="shared" si="387"/>
        <v>1.7800000000000002</v>
      </c>
      <c r="AE2174" s="174">
        <f t="shared" si="388"/>
        <v>8.1827775992142762E-2</v>
      </c>
      <c r="AF2174" s="174">
        <f t="shared" si="389"/>
        <v>0.96246201965148326</v>
      </c>
      <c r="AG2174" s="150">
        <f t="shared" si="394"/>
        <v>8.1827775992142762E-2</v>
      </c>
      <c r="AH2174" s="150" t="str">
        <f t="shared" si="395"/>
        <v/>
      </c>
      <c r="AI2174" s="150" t="str">
        <f t="shared" si="390"/>
        <v/>
      </c>
      <c r="AJ2174" s="173">
        <f t="shared" si="391"/>
        <v>1.4867195147342977E-6</v>
      </c>
      <c r="AK2174" s="173" t="str">
        <f t="shared" si="392"/>
        <v/>
      </c>
      <c r="AL2174" s="173" t="str">
        <f t="shared" si="393"/>
        <v/>
      </c>
      <c r="AM2174" s="173"/>
      <c r="AN2174" s="173"/>
      <c r="AO2174" s="173"/>
      <c r="AP2174" s="173"/>
      <c r="AQ2174" s="173"/>
      <c r="AR2174" s="173"/>
      <c r="AS2174" s="173"/>
      <c r="AT2174" s="153"/>
      <c r="AU2174" s="154"/>
      <c r="AV2174" s="153"/>
      <c r="AW2174" s="177"/>
      <c r="AX2174" s="178"/>
      <c r="AY2174" s="179"/>
      <c r="AZ2174" s="179"/>
      <c r="BA2174" s="180"/>
      <c r="BB2174" s="180"/>
      <c r="BC2174" s="155"/>
      <c r="BE2174" s="156">
        <v>1422</v>
      </c>
      <c r="BF2174" s="181">
        <f t="shared" si="397"/>
        <v>9.0944000000000429</v>
      </c>
      <c r="BG2174" s="182">
        <f t="shared" si="398"/>
        <v>0.24594940792448752</v>
      </c>
      <c r="BH2174" s="183">
        <f t="shared" si="399"/>
        <v>4.4956982280539015E-4</v>
      </c>
      <c r="BI2174" s="184" t="str">
        <f t="shared" si="400"/>
        <v/>
      </c>
      <c r="BJ2174" s="184" t="str">
        <f t="shared" si="396"/>
        <v/>
      </c>
    </row>
    <row r="2175" spans="3:62" ht="20.100000000000001" customHeight="1" x14ac:dyDescent="0.25">
      <c r="C2175" s="12"/>
      <c r="E2175" s="141"/>
      <c r="F2175" s="141"/>
      <c r="P2175" s="156"/>
      <c r="R2175" s="174"/>
      <c r="S2175" s="174"/>
      <c r="W2175" s="175"/>
      <c r="X2175" s="173"/>
      <c r="AC2175" s="156">
        <v>1446</v>
      </c>
      <c r="AD2175" s="150">
        <f t="shared" si="387"/>
        <v>1.7839999999999998</v>
      </c>
      <c r="AE2175" s="174">
        <f t="shared" si="388"/>
        <v>8.1246581443038091E-2</v>
      </c>
      <c r="AF2175" s="174">
        <f t="shared" si="389"/>
        <v>0.9627881674202996</v>
      </c>
      <c r="AG2175" s="150">
        <f t="shared" si="394"/>
        <v>8.1246581443038091E-2</v>
      </c>
      <c r="AH2175" s="150" t="str">
        <f t="shared" si="395"/>
        <v/>
      </c>
      <c r="AI2175" s="150" t="str">
        <f t="shared" si="390"/>
        <v/>
      </c>
      <c r="AJ2175" s="173">
        <f t="shared" si="391"/>
        <v>1.3383022576488537E-4</v>
      </c>
      <c r="AK2175" s="173" t="str">
        <f t="shared" si="392"/>
        <v/>
      </c>
      <c r="AL2175" s="173" t="str">
        <f t="shared" si="393"/>
        <v/>
      </c>
      <c r="AM2175" s="173"/>
      <c r="AN2175" s="173"/>
      <c r="AO2175" s="173"/>
      <c r="AP2175" s="173"/>
      <c r="AQ2175" s="173"/>
      <c r="AR2175" s="173"/>
      <c r="AS2175" s="173"/>
      <c r="AT2175" s="153"/>
      <c r="AU2175" s="154"/>
      <c r="AV2175" s="153"/>
      <c r="AW2175" s="177"/>
      <c r="AX2175" s="178"/>
      <c r="AY2175" s="179"/>
      <c r="AZ2175" s="179"/>
      <c r="BA2175" s="180"/>
      <c r="BB2175" s="180"/>
      <c r="BC2175" s="155"/>
      <c r="BE2175" s="156">
        <v>1423</v>
      </c>
      <c r="BF2175" s="181">
        <f t="shared" si="397"/>
        <v>9.1008000000000422</v>
      </c>
      <c r="BG2175" s="182">
        <f t="shared" si="398"/>
        <v>0.24549983810168213</v>
      </c>
      <c r="BH2175" s="183">
        <f t="shared" si="399"/>
        <v>4.4892204958399407E-4</v>
      </c>
      <c r="BI2175" s="184" t="str">
        <f t="shared" si="400"/>
        <v/>
      </c>
      <c r="BJ2175" s="184" t="str">
        <f t="shared" si="396"/>
        <v/>
      </c>
    </row>
    <row r="2176" spans="3:62" ht="20.100000000000001" customHeight="1" x14ac:dyDescent="0.25">
      <c r="C2176" s="12"/>
      <c r="E2176" s="141"/>
      <c r="F2176" s="141"/>
      <c r="P2176" s="156"/>
      <c r="R2176" s="174"/>
      <c r="S2176" s="174"/>
      <c r="W2176" s="175"/>
      <c r="X2176" s="173"/>
      <c r="AC2176" s="156">
        <v>1447</v>
      </c>
      <c r="AD2176" s="150">
        <f t="shared" si="387"/>
        <v>1.7880000000000003</v>
      </c>
      <c r="AE2176" s="174">
        <f t="shared" si="388"/>
        <v>8.0668224217006992E-2</v>
      </c>
      <c r="AF2176" s="174">
        <f t="shared" si="389"/>
        <v>0.96311199608613052</v>
      </c>
      <c r="AG2176" s="150">
        <f t="shared" si="394"/>
        <v>8.0668224217006992E-2</v>
      </c>
      <c r="AH2176" s="150" t="str">
        <f t="shared" si="395"/>
        <v/>
      </c>
      <c r="AI2176" s="150" t="str">
        <f t="shared" si="390"/>
        <v/>
      </c>
      <c r="AJ2176" s="173">
        <f t="shared" si="391"/>
        <v>4.4318484119380075E-3</v>
      </c>
      <c r="AK2176" s="173" t="str">
        <f t="shared" si="392"/>
        <v/>
      </c>
      <c r="AL2176" s="173" t="str">
        <f t="shared" si="393"/>
        <v/>
      </c>
      <c r="AM2176" s="173"/>
      <c r="AN2176" s="173"/>
      <c r="AO2176" s="173"/>
      <c r="AP2176" s="173"/>
      <c r="AQ2176" s="173"/>
      <c r="AR2176" s="173"/>
      <c r="AS2176" s="173"/>
      <c r="AT2176" s="153"/>
      <c r="AU2176" s="154"/>
      <c r="AV2176" s="153"/>
      <c r="AW2176" s="177"/>
      <c r="AX2176" s="178"/>
      <c r="AY2176" s="179"/>
      <c r="AZ2176" s="179"/>
      <c r="BA2176" s="180"/>
      <c r="BB2176" s="180"/>
      <c r="BC2176" s="155"/>
      <c r="BE2176" s="156">
        <v>1424</v>
      </c>
      <c r="BF2176" s="181">
        <f t="shared" si="397"/>
        <v>9.1072000000000415</v>
      </c>
      <c r="BG2176" s="182">
        <f t="shared" si="398"/>
        <v>0.24505091605209814</v>
      </c>
      <c r="BH2176" s="183">
        <f t="shared" si="399"/>
        <v>4.482746558876205E-4</v>
      </c>
      <c r="BI2176" s="184" t="str">
        <f t="shared" si="400"/>
        <v/>
      </c>
      <c r="BJ2176" s="184" t="str">
        <f t="shared" si="396"/>
        <v/>
      </c>
    </row>
    <row r="2177" spans="3:62" ht="20.100000000000001" customHeight="1" x14ac:dyDescent="0.25">
      <c r="C2177" s="12"/>
      <c r="E2177" s="141"/>
      <c r="F2177" s="141"/>
      <c r="P2177" s="156"/>
      <c r="R2177" s="174"/>
      <c r="S2177" s="174"/>
      <c r="W2177" s="175"/>
      <c r="X2177" s="173"/>
      <c r="AC2177" s="156">
        <v>1448</v>
      </c>
      <c r="AD2177" s="150">
        <f t="shared" si="387"/>
        <v>1.7919999999999998</v>
      </c>
      <c r="AE2177" s="174">
        <f t="shared" si="388"/>
        <v>8.0092702557856207E-2</v>
      </c>
      <c r="AF2177" s="174">
        <f t="shared" si="389"/>
        <v>0.96343351699479696</v>
      </c>
      <c r="AG2177" s="150">
        <f t="shared" si="394"/>
        <v>8.0092702557856207E-2</v>
      </c>
      <c r="AH2177" s="150" t="str">
        <f t="shared" si="395"/>
        <v/>
      </c>
      <c r="AI2177" s="150" t="str">
        <f t="shared" si="390"/>
        <v/>
      </c>
      <c r="AJ2177" s="173">
        <f t="shared" si="391"/>
        <v>5.3990966513188063E-2</v>
      </c>
      <c r="AK2177" s="173" t="str">
        <f t="shared" si="392"/>
        <v/>
      </c>
      <c r="AL2177" s="173" t="str">
        <f t="shared" si="393"/>
        <v/>
      </c>
      <c r="AM2177" s="173"/>
      <c r="AN2177" s="173"/>
      <c r="AO2177" s="173"/>
      <c r="AP2177" s="173"/>
      <c r="AQ2177" s="173"/>
      <c r="AR2177" s="173"/>
      <c r="AS2177" s="173"/>
      <c r="AT2177" s="153"/>
      <c r="AU2177" s="154"/>
      <c r="AV2177" s="153"/>
      <c r="AW2177" s="177"/>
      <c r="AX2177" s="178"/>
      <c r="AY2177" s="179"/>
      <c r="AZ2177" s="179"/>
      <c r="BA2177" s="180"/>
      <c r="BB2177" s="180"/>
      <c r="BC2177" s="155"/>
      <c r="BE2177" s="156">
        <v>1425</v>
      </c>
      <c r="BF2177" s="181">
        <f t="shared" si="397"/>
        <v>9.1136000000000408</v>
      </c>
      <c r="BG2177" s="182">
        <f t="shared" si="398"/>
        <v>0.24460264139621052</v>
      </c>
      <c r="BH2177" s="183">
        <f t="shared" si="399"/>
        <v>4.4762764354350226E-4</v>
      </c>
      <c r="BI2177" s="184" t="str">
        <f t="shared" si="400"/>
        <v/>
      </c>
      <c r="BJ2177" s="184" t="str">
        <f t="shared" si="396"/>
        <v/>
      </c>
    </row>
    <row r="2178" spans="3:62" ht="20.100000000000001" customHeight="1" x14ac:dyDescent="0.25">
      <c r="C2178" s="12"/>
      <c r="E2178" s="141"/>
      <c r="F2178" s="141"/>
      <c r="P2178" s="156"/>
      <c r="R2178" s="174"/>
      <c r="S2178" s="174"/>
      <c r="W2178" s="175"/>
      <c r="X2178" s="173"/>
      <c r="AC2178" s="156">
        <v>1449</v>
      </c>
      <c r="AD2178" s="150">
        <f t="shared" si="387"/>
        <v>1.7960000000000003</v>
      </c>
      <c r="AE2178" s="174">
        <f t="shared" si="388"/>
        <v>7.9520014586286963E-2</v>
      </c>
      <c r="AF2178" s="174">
        <f t="shared" si="389"/>
        <v>0.96375274148484891</v>
      </c>
      <c r="AG2178" s="150">
        <f t="shared" si="394"/>
        <v>7.9520014586286963E-2</v>
      </c>
      <c r="AH2178" s="150" t="str">
        <f t="shared" si="395"/>
        <v/>
      </c>
      <c r="AI2178" s="150" t="str">
        <f t="shared" si="390"/>
        <v/>
      </c>
      <c r="AJ2178" s="173">
        <f t="shared" si="391"/>
        <v>0.24197072451914337</v>
      </c>
      <c r="AK2178" s="173" t="str">
        <f t="shared" si="392"/>
        <v/>
      </c>
      <c r="AL2178" s="173" t="str">
        <f t="shared" si="393"/>
        <v/>
      </c>
      <c r="AM2178" s="173"/>
      <c r="AN2178" s="173"/>
      <c r="AO2178" s="173"/>
      <c r="AP2178" s="173"/>
      <c r="AQ2178" s="173"/>
      <c r="AR2178" s="173"/>
      <c r="AS2178" s="173"/>
      <c r="AT2178" s="153"/>
      <c r="AU2178" s="154"/>
      <c r="AV2178" s="153"/>
      <c r="AW2178" s="177"/>
      <c r="AX2178" s="178"/>
      <c r="AY2178" s="179"/>
      <c r="AZ2178" s="179"/>
      <c r="BA2178" s="180"/>
      <c r="BB2178" s="180"/>
      <c r="BC2178" s="155"/>
      <c r="BE2178" s="156">
        <v>1426</v>
      </c>
      <c r="BF2178" s="181">
        <f t="shared" si="397"/>
        <v>9.1200000000000401</v>
      </c>
      <c r="BG2178" s="182">
        <f t="shared" si="398"/>
        <v>0.24415501375266702</v>
      </c>
      <c r="BH2178" s="183">
        <f t="shared" si="399"/>
        <v>4.4698101437090632E-4</v>
      </c>
      <c r="BI2178" s="184" t="str">
        <f t="shared" si="400"/>
        <v/>
      </c>
      <c r="BJ2178" s="184" t="str">
        <f t="shared" si="396"/>
        <v/>
      </c>
    </row>
    <row r="2179" spans="3:62" ht="20.100000000000001" customHeight="1" x14ac:dyDescent="0.25">
      <c r="C2179" s="12"/>
      <c r="E2179" s="141"/>
      <c r="F2179" s="141"/>
      <c r="P2179" s="156"/>
      <c r="R2179" s="174"/>
      <c r="S2179" s="174"/>
      <c r="W2179" s="175"/>
      <c r="X2179" s="173"/>
      <c r="AC2179" s="156">
        <v>1450</v>
      </c>
      <c r="AD2179" s="150">
        <f t="shared" si="387"/>
        <v>1.7999999999999998</v>
      </c>
      <c r="AE2179" s="174">
        <f t="shared" si="388"/>
        <v>7.8950158300894177E-2</v>
      </c>
      <c r="AF2179" s="174">
        <f t="shared" si="389"/>
        <v>0.96406968088707423</v>
      </c>
      <c r="AG2179" s="150">
        <f t="shared" si="394"/>
        <v>7.8950158300894177E-2</v>
      </c>
      <c r="AH2179" s="150" t="str">
        <f t="shared" si="395"/>
        <v/>
      </c>
      <c r="AI2179" s="150" t="str">
        <f t="shared" si="390"/>
        <v/>
      </c>
      <c r="AJ2179" s="173">
        <f t="shared" si="391"/>
        <v>0.3989422804014327</v>
      </c>
      <c r="AK2179" s="173">
        <f t="shared" si="392"/>
        <v>7.8950158300894177E-2</v>
      </c>
      <c r="AL2179" s="173">
        <f t="shared" si="393"/>
        <v>7.8950158300894177E-2</v>
      </c>
      <c r="AM2179" s="173"/>
      <c r="AN2179" s="173"/>
      <c r="AO2179" s="173"/>
      <c r="AP2179" s="173"/>
      <c r="AQ2179" s="173"/>
      <c r="AR2179" s="173"/>
      <c r="AS2179" s="173"/>
      <c r="AT2179" s="153"/>
      <c r="AU2179" s="154"/>
      <c r="AV2179" s="153"/>
      <c r="AW2179" s="177"/>
      <c r="AX2179" s="178"/>
      <c r="AY2179" s="179"/>
      <c r="AZ2179" s="179"/>
      <c r="BA2179" s="180"/>
      <c r="BB2179" s="180"/>
      <c r="BC2179" s="155"/>
      <c r="BE2179" s="156">
        <v>1427</v>
      </c>
      <c r="BF2179" s="181">
        <f t="shared" si="397"/>
        <v>9.1264000000000394</v>
      </c>
      <c r="BG2179" s="182">
        <f t="shared" si="398"/>
        <v>0.24370803273829611</v>
      </c>
      <c r="BH2179" s="183">
        <f t="shared" si="399"/>
        <v>4.4633477017996803E-4</v>
      </c>
      <c r="BI2179" s="184" t="str">
        <f t="shared" si="400"/>
        <v/>
      </c>
      <c r="BJ2179" s="184" t="str">
        <f t="shared" si="396"/>
        <v/>
      </c>
    </row>
    <row r="2180" spans="3:62" ht="20.100000000000001" customHeight="1" x14ac:dyDescent="0.25">
      <c r="C2180" s="12"/>
      <c r="E2180" s="141"/>
      <c r="F2180" s="141"/>
      <c r="P2180" s="156"/>
      <c r="R2180" s="174"/>
      <c r="S2180" s="174"/>
      <c r="W2180" s="175"/>
      <c r="X2180" s="173"/>
      <c r="AC2180" s="156">
        <v>1451</v>
      </c>
      <c r="AD2180" s="150">
        <f t="shared" si="387"/>
        <v>1.8040000000000003</v>
      </c>
      <c r="AE2180" s="174">
        <f t="shared" si="388"/>
        <v>7.8383131579166182E-2</v>
      </c>
      <c r="AF2180" s="174">
        <f t="shared" si="389"/>
        <v>0.96438434652401295</v>
      </c>
      <c r="AG2180" s="150">
        <f t="shared" si="394"/>
        <v>7.8383131579166182E-2</v>
      </c>
      <c r="AH2180" s="150" t="str">
        <f t="shared" si="395"/>
        <v/>
      </c>
      <c r="AI2180" s="150" t="str">
        <f t="shared" si="390"/>
        <v/>
      </c>
      <c r="AJ2180" s="173">
        <f t="shared" si="391"/>
        <v>0.24197072451914337</v>
      </c>
      <c r="AK2180" s="173" t="str">
        <f t="shared" si="392"/>
        <v/>
      </c>
      <c r="AL2180" s="173" t="str">
        <f t="shared" si="393"/>
        <v/>
      </c>
      <c r="AM2180" s="173"/>
      <c r="AN2180" s="173"/>
      <c r="AO2180" s="173"/>
      <c r="AP2180" s="173"/>
      <c r="AQ2180" s="173"/>
      <c r="AR2180" s="173"/>
      <c r="AS2180" s="173"/>
      <c r="AT2180" s="153"/>
      <c r="AU2180" s="154"/>
      <c r="AV2180" s="153"/>
      <c r="AW2180" s="177"/>
      <c r="AX2180" s="178"/>
      <c r="AY2180" s="179"/>
      <c r="AZ2180" s="179"/>
      <c r="BA2180" s="180"/>
      <c r="BB2180" s="180"/>
      <c r="BC2180" s="155"/>
      <c r="BE2180" s="156">
        <v>1428</v>
      </c>
      <c r="BF2180" s="181">
        <f t="shared" si="397"/>
        <v>9.1328000000000387</v>
      </c>
      <c r="BG2180" s="182">
        <f t="shared" si="398"/>
        <v>0.24326169796811614</v>
      </c>
      <c r="BH2180" s="183">
        <f t="shared" si="399"/>
        <v>4.4568891277066425E-4</v>
      </c>
      <c r="BI2180" s="184" t="str">
        <f t="shared" si="400"/>
        <v/>
      </c>
      <c r="BJ2180" s="184" t="str">
        <f t="shared" si="396"/>
        <v/>
      </c>
    </row>
    <row r="2181" spans="3:62" ht="20.100000000000001" customHeight="1" x14ac:dyDescent="0.25">
      <c r="C2181" s="12"/>
      <c r="E2181" s="141"/>
      <c r="F2181" s="141"/>
      <c r="P2181" s="156"/>
      <c r="R2181" s="174"/>
      <c r="S2181" s="174"/>
      <c r="W2181" s="175"/>
      <c r="X2181" s="173"/>
      <c r="AC2181" s="156">
        <v>1452</v>
      </c>
      <c r="AD2181" s="150">
        <f t="shared" si="387"/>
        <v>1.8079999999999998</v>
      </c>
      <c r="AE2181" s="174">
        <f t="shared" si="388"/>
        <v>7.7818932178488898E-2</v>
      </c>
      <c r="AF2181" s="174">
        <f t="shared" si="389"/>
        <v>0.96469674970947417</v>
      </c>
      <c r="AG2181" s="150">
        <f t="shared" si="394"/>
        <v>7.7818932178488898E-2</v>
      </c>
      <c r="AH2181" s="150" t="str">
        <f t="shared" si="395"/>
        <v/>
      </c>
      <c r="AI2181" s="150" t="str">
        <f t="shared" si="390"/>
        <v/>
      </c>
      <c r="AJ2181" s="173">
        <f t="shared" si="391"/>
        <v>5.3990966513188063E-2</v>
      </c>
      <c r="AK2181" s="173" t="str">
        <f t="shared" si="392"/>
        <v/>
      </c>
      <c r="AL2181" s="173" t="str">
        <f t="shared" si="393"/>
        <v/>
      </c>
      <c r="AM2181" s="173"/>
      <c r="AN2181" s="173"/>
      <c r="AO2181" s="173"/>
      <c r="AP2181" s="173"/>
      <c r="AQ2181" s="173"/>
      <c r="AR2181" s="173"/>
      <c r="AS2181" s="173"/>
      <c r="AT2181" s="153"/>
      <c r="AU2181" s="154"/>
      <c r="AV2181" s="153"/>
      <c r="AW2181" s="177"/>
      <c r="AX2181" s="178"/>
      <c r="AY2181" s="179"/>
      <c r="AZ2181" s="179"/>
      <c r="BA2181" s="180"/>
      <c r="BB2181" s="180"/>
      <c r="BC2181" s="155"/>
      <c r="BE2181" s="156">
        <v>1429</v>
      </c>
      <c r="BF2181" s="181">
        <f t="shared" si="397"/>
        <v>9.139200000000038</v>
      </c>
      <c r="BG2181" s="182">
        <f t="shared" si="398"/>
        <v>0.24281600905534548</v>
      </c>
      <c r="BH2181" s="183">
        <f t="shared" si="399"/>
        <v>4.4504344393597739E-4</v>
      </c>
      <c r="BI2181" s="184" t="str">
        <f t="shared" si="400"/>
        <v/>
      </c>
      <c r="BJ2181" s="184" t="str">
        <f t="shared" si="396"/>
        <v/>
      </c>
    </row>
    <row r="2182" spans="3:62" ht="20.100000000000001" customHeight="1" x14ac:dyDescent="0.25">
      <c r="C2182" s="12"/>
      <c r="E2182" s="141"/>
      <c r="F2182" s="141"/>
      <c r="P2182" s="156"/>
      <c r="R2182" s="174"/>
      <c r="S2182" s="174"/>
      <c r="W2182" s="175"/>
      <c r="X2182" s="173"/>
      <c r="AC2182" s="156">
        <v>1453</v>
      </c>
      <c r="AD2182" s="150">
        <f t="shared" si="387"/>
        <v>1.8120000000000003</v>
      </c>
      <c r="AE2182" s="174">
        <f t="shared" si="388"/>
        <v>7.7257557737150484E-2</v>
      </c>
      <c r="AF2182" s="174">
        <f t="shared" si="389"/>
        <v>0.96500690174805848</v>
      </c>
      <c r="AG2182" s="150">
        <f t="shared" si="394"/>
        <v>7.7257557737150484E-2</v>
      </c>
      <c r="AH2182" s="150" t="str">
        <f t="shared" si="395"/>
        <v/>
      </c>
      <c r="AI2182" s="150" t="str">
        <f t="shared" si="390"/>
        <v/>
      </c>
      <c r="AJ2182" s="173">
        <f t="shared" si="391"/>
        <v>4.4318484119380075E-3</v>
      </c>
      <c r="AK2182" s="173" t="str">
        <f t="shared" si="392"/>
        <v/>
      </c>
      <c r="AL2182" s="173" t="str">
        <f t="shared" si="393"/>
        <v/>
      </c>
      <c r="AM2182" s="173"/>
      <c r="AN2182" s="173"/>
      <c r="AO2182" s="173"/>
      <c r="AP2182" s="173"/>
      <c r="AQ2182" s="173"/>
      <c r="AR2182" s="173"/>
      <c r="AS2182" s="173"/>
      <c r="AT2182" s="153"/>
      <c r="AU2182" s="154"/>
      <c r="AV2182" s="153"/>
      <c r="AW2182" s="177"/>
      <c r="AX2182" s="178"/>
      <c r="AY2182" s="179"/>
      <c r="AZ2182" s="179"/>
      <c r="BA2182" s="180"/>
      <c r="BB2182" s="180"/>
      <c r="BC2182" s="155"/>
      <c r="BE2182" s="156">
        <v>1430</v>
      </c>
      <c r="BF2182" s="181">
        <f t="shared" si="397"/>
        <v>9.1456000000000373</v>
      </c>
      <c r="BG2182" s="182">
        <f t="shared" si="398"/>
        <v>0.2423709656114095</v>
      </c>
      <c r="BH2182" s="183">
        <f t="shared" si="399"/>
        <v>4.4439836545803746E-4</v>
      </c>
      <c r="BI2182" s="184" t="str">
        <f t="shared" si="400"/>
        <v/>
      </c>
      <c r="BJ2182" s="184" t="str">
        <f t="shared" si="396"/>
        <v/>
      </c>
    </row>
    <row r="2183" spans="3:62" ht="20.100000000000001" customHeight="1" x14ac:dyDescent="0.25">
      <c r="C2183" s="12"/>
      <c r="E2183" s="141"/>
      <c r="F2183" s="141"/>
      <c r="P2183" s="156"/>
      <c r="R2183" s="174"/>
      <c r="S2183" s="174"/>
      <c r="W2183" s="175"/>
      <c r="X2183" s="173"/>
      <c r="AC2183" s="156">
        <v>1454</v>
      </c>
      <c r="AD2183" s="150">
        <f t="shared" si="387"/>
        <v>1.8159999999999998</v>
      </c>
      <c r="AE2183" s="174">
        <f t="shared" si="388"/>
        <v>7.6699005775350174E-2</v>
      </c>
      <c r="AF2183" s="174">
        <f t="shared" si="389"/>
        <v>0.96531481393468266</v>
      </c>
      <c r="AG2183" s="150">
        <f t="shared" si="394"/>
        <v>7.6699005775350174E-2</v>
      </c>
      <c r="AH2183" s="150" t="str">
        <f t="shared" si="395"/>
        <v/>
      </c>
      <c r="AI2183" s="150" t="str">
        <f t="shared" si="390"/>
        <v/>
      </c>
      <c r="AJ2183" s="173">
        <f t="shared" si="391"/>
        <v>1.3383022576488537E-4</v>
      </c>
      <c r="AK2183" s="173" t="str">
        <f t="shared" si="392"/>
        <v/>
      </c>
      <c r="AL2183" s="173" t="str">
        <f t="shared" si="393"/>
        <v/>
      </c>
      <c r="AM2183" s="173"/>
      <c r="AN2183" s="173"/>
      <c r="AO2183" s="173"/>
      <c r="AP2183" s="173"/>
      <c r="AQ2183" s="173"/>
      <c r="AR2183" s="173"/>
      <c r="AS2183" s="173"/>
      <c r="AT2183" s="153"/>
      <c r="AU2183" s="154"/>
      <c r="AV2183" s="153"/>
      <c r="AW2183" s="177"/>
      <c r="AX2183" s="178"/>
      <c r="AY2183" s="179"/>
      <c r="AZ2183" s="179"/>
      <c r="BA2183" s="180"/>
      <c r="BB2183" s="180"/>
      <c r="BC2183" s="155"/>
      <c r="BE2183" s="156">
        <v>1431</v>
      </c>
      <c r="BF2183" s="181">
        <f t="shared" si="397"/>
        <v>9.1520000000000366</v>
      </c>
      <c r="BG2183" s="182">
        <f t="shared" si="398"/>
        <v>0.24192656724595146</v>
      </c>
      <c r="BH2183" s="183">
        <f t="shared" si="399"/>
        <v>4.4375367911131391E-4</v>
      </c>
      <c r="BI2183" s="184" t="str">
        <f t="shared" si="400"/>
        <v/>
      </c>
      <c r="BJ2183" s="184" t="str">
        <f t="shared" si="396"/>
        <v/>
      </c>
    </row>
    <row r="2184" spans="3:62" ht="20.100000000000001" customHeight="1" x14ac:dyDescent="0.25">
      <c r="C2184" s="12"/>
      <c r="E2184" s="141"/>
      <c r="F2184" s="141"/>
      <c r="P2184" s="156"/>
      <c r="R2184" s="174"/>
      <c r="S2184" s="174"/>
      <c r="W2184" s="175"/>
      <c r="X2184" s="173"/>
      <c r="AC2184" s="156">
        <v>1455</v>
      </c>
      <c r="AD2184" s="150">
        <f t="shared" si="387"/>
        <v>1.8200000000000003</v>
      </c>
      <c r="AE2184" s="174">
        <f t="shared" si="388"/>
        <v>7.6143273696207284E-2</v>
      </c>
      <c r="AF2184" s="174">
        <f t="shared" si="389"/>
        <v>0.96562049755411006</v>
      </c>
      <c r="AG2184" s="150">
        <f t="shared" si="394"/>
        <v>7.6143273696207284E-2</v>
      </c>
      <c r="AH2184" s="150" t="str">
        <f t="shared" si="395"/>
        <v/>
      </c>
      <c r="AI2184" s="150" t="str">
        <f t="shared" si="390"/>
        <v/>
      </c>
      <c r="AJ2184" s="173">
        <f t="shared" si="391"/>
        <v>1.4867195147342977E-6</v>
      </c>
      <c r="AK2184" s="173" t="str">
        <f t="shared" si="392"/>
        <v/>
      </c>
      <c r="AL2184" s="173" t="str">
        <f t="shared" si="393"/>
        <v/>
      </c>
      <c r="AM2184" s="173"/>
      <c r="AN2184" s="173"/>
      <c r="AO2184" s="173"/>
      <c r="AP2184" s="173"/>
      <c r="AQ2184" s="173"/>
      <c r="AR2184" s="173"/>
      <c r="AS2184" s="173"/>
      <c r="AT2184" s="153"/>
      <c r="AU2184" s="154"/>
      <c r="AV2184" s="153"/>
      <c r="AW2184" s="177"/>
      <c r="AX2184" s="178"/>
      <c r="AY2184" s="179"/>
      <c r="AZ2184" s="179"/>
      <c r="BA2184" s="180"/>
      <c r="BB2184" s="180"/>
      <c r="BC2184" s="155"/>
      <c r="BE2184" s="156">
        <v>1432</v>
      </c>
      <c r="BF2184" s="181">
        <f t="shared" si="397"/>
        <v>9.1584000000000358</v>
      </c>
      <c r="BG2184" s="182">
        <f t="shared" si="398"/>
        <v>0.24148281356684015</v>
      </c>
      <c r="BH2184" s="183">
        <f t="shared" si="399"/>
        <v>4.4310938666053401E-4</v>
      </c>
      <c r="BI2184" s="184" t="str">
        <f t="shared" si="400"/>
        <v/>
      </c>
      <c r="BJ2184" s="184" t="str">
        <f t="shared" si="396"/>
        <v/>
      </c>
    </row>
    <row r="2185" spans="3:62" ht="20.100000000000001" customHeight="1" x14ac:dyDescent="0.25">
      <c r="C2185" s="12"/>
      <c r="E2185" s="141"/>
      <c r="F2185" s="141"/>
      <c r="P2185" s="156"/>
      <c r="R2185" s="174"/>
      <c r="S2185" s="174"/>
      <c r="W2185" s="175"/>
      <c r="X2185" s="173"/>
      <c r="AC2185" s="156">
        <v>1456</v>
      </c>
      <c r="AD2185" s="150">
        <f t="shared" si="387"/>
        <v>1.8239999999999998</v>
      </c>
      <c r="AE2185" s="174">
        <f t="shared" si="388"/>
        <v>7.5590358786774225E-2</v>
      </c>
      <c r="AF2185" s="174">
        <f t="shared" si="389"/>
        <v>0.96592396388048374</v>
      </c>
      <c r="AG2185" s="150">
        <f t="shared" si="394"/>
        <v>7.5590358786774225E-2</v>
      </c>
      <c r="AH2185" s="150" t="str">
        <f t="shared" si="395"/>
        <v/>
      </c>
      <c r="AI2185" s="150" t="str">
        <f t="shared" si="390"/>
        <v/>
      </c>
      <c r="AJ2185" s="173">
        <f t="shared" si="391"/>
        <v>6.0758828498232861E-9</v>
      </c>
      <c r="AK2185" s="173" t="str">
        <f t="shared" si="392"/>
        <v/>
      </c>
      <c r="AL2185" s="173" t="str">
        <f t="shared" si="393"/>
        <v/>
      </c>
      <c r="AM2185" s="173"/>
      <c r="AN2185" s="173"/>
      <c r="AO2185" s="173"/>
      <c r="AP2185" s="173"/>
      <c r="AQ2185" s="173"/>
      <c r="AR2185" s="173"/>
      <c r="AS2185" s="173"/>
      <c r="AT2185" s="153"/>
      <c r="AU2185" s="154"/>
      <c r="AV2185" s="153"/>
      <c r="AW2185" s="177"/>
      <c r="AX2185" s="178"/>
      <c r="AY2185" s="179"/>
      <c r="AZ2185" s="179"/>
      <c r="BA2185" s="180"/>
      <c r="BB2185" s="180"/>
      <c r="BC2185" s="155"/>
      <c r="BE2185" s="156">
        <v>1433</v>
      </c>
      <c r="BF2185" s="181">
        <f t="shared" si="397"/>
        <v>9.1648000000000351</v>
      </c>
      <c r="BG2185" s="182">
        <f t="shared" si="398"/>
        <v>0.24103970418017961</v>
      </c>
      <c r="BH2185" s="183">
        <f t="shared" si="399"/>
        <v>4.424654898622371E-4</v>
      </c>
      <c r="BI2185" s="184" t="str">
        <f t="shared" si="400"/>
        <v/>
      </c>
      <c r="BJ2185" s="184" t="str">
        <f t="shared" si="396"/>
        <v/>
      </c>
    </row>
    <row r="2186" spans="3:62" ht="20.100000000000001" customHeight="1" x14ac:dyDescent="0.25">
      <c r="C2186" s="12"/>
      <c r="E2186" s="141"/>
      <c r="F2186" s="141"/>
      <c r="P2186" s="156"/>
      <c r="R2186" s="174"/>
      <c r="S2186" s="174"/>
      <c r="W2186" s="175"/>
      <c r="X2186" s="173"/>
      <c r="AC2186" s="156">
        <v>1457</v>
      </c>
      <c r="AD2186" s="150">
        <f t="shared" si="387"/>
        <v>1.8280000000000003</v>
      </c>
      <c r="AE2186" s="174">
        <f t="shared" si="388"/>
        <v>7.5040258219049555E-2</v>
      </c>
      <c r="AF2186" s="174">
        <f t="shared" si="389"/>
        <v>0.96622522417686485</v>
      </c>
      <c r="AG2186" s="150">
        <f t="shared" si="394"/>
        <v>7.5040258219049555E-2</v>
      </c>
      <c r="AH2186" s="150" t="str">
        <f t="shared" si="395"/>
        <v/>
      </c>
      <c r="AI2186" s="150" t="str">
        <f t="shared" si="390"/>
        <v/>
      </c>
      <c r="AJ2186" s="173">
        <f t="shared" si="391"/>
        <v>9.1347204083645936E-12</v>
      </c>
      <c r="AK2186" s="173" t="str">
        <f t="shared" si="392"/>
        <v/>
      </c>
      <c r="AL2186" s="173" t="str">
        <f t="shared" si="393"/>
        <v/>
      </c>
      <c r="AM2186" s="173"/>
      <c r="AN2186" s="173"/>
      <c r="AO2186" s="173"/>
      <c r="AP2186" s="173"/>
      <c r="AQ2186" s="173"/>
      <c r="AR2186" s="173"/>
      <c r="AS2186" s="173"/>
      <c r="AT2186" s="153"/>
      <c r="AU2186" s="154"/>
      <c r="AV2186" s="153"/>
      <c r="AW2186" s="177"/>
      <c r="AX2186" s="178"/>
      <c r="AY2186" s="179"/>
      <c r="AZ2186" s="179"/>
      <c r="BA2186" s="180"/>
      <c r="BB2186" s="180"/>
      <c r="BC2186" s="155"/>
      <c r="BE2186" s="156">
        <v>1434</v>
      </c>
      <c r="BF2186" s="181">
        <f t="shared" si="397"/>
        <v>9.1712000000000344</v>
      </c>
      <c r="BG2186" s="182">
        <f t="shared" si="398"/>
        <v>0.24059723869031738</v>
      </c>
      <c r="BH2186" s="183">
        <f t="shared" si="399"/>
        <v>4.4182199046333137E-4</v>
      </c>
      <c r="BI2186" s="184" t="str">
        <f t="shared" si="400"/>
        <v/>
      </c>
      <c r="BJ2186" s="184" t="str">
        <f t="shared" si="396"/>
        <v/>
      </c>
    </row>
    <row r="2187" spans="3:62" ht="20.100000000000001" customHeight="1" x14ac:dyDescent="0.25">
      <c r="C2187" s="12"/>
      <c r="E2187" s="141"/>
      <c r="F2187" s="141"/>
      <c r="P2187" s="156"/>
      <c r="R2187" s="174"/>
      <c r="S2187" s="174"/>
      <c r="W2187" s="175"/>
      <c r="X2187" s="173"/>
      <c r="AC2187" s="156">
        <v>1458</v>
      </c>
      <c r="AD2187" s="150">
        <f t="shared" si="387"/>
        <v>1.8319999999999999</v>
      </c>
      <c r="AE2187" s="174">
        <f t="shared" si="388"/>
        <v>7.4492969050994659E-2</v>
      </c>
      <c r="AF2187" s="174">
        <f t="shared" si="389"/>
        <v>0.96652428969477411</v>
      </c>
      <c r="AG2187" s="150">
        <f t="shared" si="394"/>
        <v>7.4492969050994659E-2</v>
      </c>
      <c r="AH2187" s="150" t="str">
        <f t="shared" si="395"/>
        <v/>
      </c>
      <c r="AI2187" s="150" t="str">
        <f t="shared" si="390"/>
        <v/>
      </c>
      <c r="AJ2187" s="173">
        <f t="shared" si="391"/>
        <v>5.0522710835368927E-15</v>
      </c>
      <c r="AK2187" s="173" t="str">
        <f t="shared" si="392"/>
        <v/>
      </c>
      <c r="AL2187" s="173" t="str">
        <f t="shared" si="393"/>
        <v/>
      </c>
      <c r="AM2187" s="173"/>
      <c r="AN2187" s="173"/>
      <c r="AO2187" s="173"/>
      <c r="AP2187" s="173"/>
      <c r="AQ2187" s="173"/>
      <c r="AR2187" s="173"/>
      <c r="AS2187" s="173"/>
      <c r="AT2187" s="153"/>
      <c r="AU2187" s="154"/>
      <c r="AV2187" s="153"/>
      <c r="AW2187" s="177"/>
      <c r="AX2187" s="178"/>
      <c r="AY2187" s="179"/>
      <c r="AZ2187" s="179"/>
      <c r="BA2187" s="180"/>
      <c r="BB2187" s="180"/>
      <c r="BC2187" s="155"/>
      <c r="BE2187" s="156">
        <v>1435</v>
      </c>
      <c r="BF2187" s="181">
        <f t="shared" si="397"/>
        <v>9.1776000000000337</v>
      </c>
      <c r="BG2187" s="182">
        <f t="shared" si="398"/>
        <v>0.24015541669985405</v>
      </c>
      <c r="BH2187" s="183">
        <f t="shared" si="399"/>
        <v>4.4117889020281464E-4</v>
      </c>
      <c r="BI2187" s="184" t="str">
        <f t="shared" si="400"/>
        <v/>
      </c>
      <c r="BJ2187" s="184" t="str">
        <f t="shared" si="396"/>
        <v/>
      </c>
    </row>
    <row r="2188" spans="3:62" ht="20.100000000000001" customHeight="1" x14ac:dyDescent="0.25">
      <c r="C2188" s="12"/>
      <c r="E2188" s="141"/>
      <c r="F2188" s="141"/>
      <c r="P2188" s="156"/>
      <c r="R2188" s="174"/>
      <c r="S2188" s="174"/>
      <c r="W2188" s="175"/>
      <c r="X2188" s="173"/>
      <c r="AC2188" s="156">
        <v>1459</v>
      </c>
      <c r="AD2188" s="150">
        <f t="shared" si="387"/>
        <v>1.8360000000000003</v>
      </c>
      <c r="AE2188" s="174">
        <f t="shared" si="388"/>
        <v>7.394848822755036E-2</v>
      </c>
      <c r="AF2188" s="174">
        <f t="shared" si="389"/>
        <v>0.96682117167373738</v>
      </c>
      <c r="AG2188" s="150">
        <f t="shared" si="394"/>
        <v>7.394848822755036E-2</v>
      </c>
      <c r="AH2188" s="150" t="str">
        <f t="shared" si="395"/>
        <v/>
      </c>
      <c r="AI2188" s="150" t="str">
        <f t="shared" si="390"/>
        <v/>
      </c>
      <c r="AJ2188" s="173">
        <f t="shared" si="391"/>
        <v>1.0279773571668917E-18</v>
      </c>
      <c r="AK2188" s="173" t="str">
        <f t="shared" si="392"/>
        <v/>
      </c>
      <c r="AL2188" s="173" t="str">
        <f t="shared" si="393"/>
        <v/>
      </c>
      <c r="AM2188" s="173"/>
      <c r="AN2188" s="173"/>
      <c r="AO2188" s="173"/>
      <c r="AP2188" s="173"/>
      <c r="AQ2188" s="173"/>
      <c r="AR2188" s="173"/>
      <c r="AS2188" s="173"/>
      <c r="AT2188" s="153"/>
      <c r="AU2188" s="154"/>
      <c r="AV2188" s="153"/>
      <c r="AW2188" s="177"/>
      <c r="AX2188" s="178"/>
      <c r="AY2188" s="179"/>
      <c r="AZ2188" s="179"/>
      <c r="BA2188" s="180"/>
      <c r="BB2188" s="180"/>
      <c r="BC2188" s="155"/>
      <c r="BE2188" s="156">
        <v>1436</v>
      </c>
      <c r="BF2188" s="181">
        <f t="shared" si="397"/>
        <v>9.184000000000033</v>
      </c>
      <c r="BG2188" s="182">
        <f t="shared" si="398"/>
        <v>0.23971423780965123</v>
      </c>
      <c r="BH2188" s="183">
        <f t="shared" si="399"/>
        <v>4.4053619080980377E-4</v>
      </c>
      <c r="BI2188" s="184" t="str">
        <f t="shared" si="400"/>
        <v/>
      </c>
      <c r="BJ2188" s="184" t="str">
        <f t="shared" si="396"/>
        <v/>
      </c>
    </row>
    <row r="2189" spans="3:62" ht="20.100000000000001" customHeight="1" x14ac:dyDescent="0.25">
      <c r="C2189" s="12"/>
      <c r="E2189" s="141"/>
      <c r="F2189" s="141"/>
      <c r="P2189" s="156"/>
      <c r="R2189" s="174"/>
      <c r="S2189" s="174"/>
      <c r="W2189" s="175"/>
      <c r="X2189" s="173"/>
      <c r="AC2189" s="156">
        <v>1460</v>
      </c>
      <c r="AD2189" s="150">
        <f t="shared" si="387"/>
        <v>1.8399999999999999</v>
      </c>
      <c r="AE2189" s="174">
        <f t="shared" si="388"/>
        <v>7.3406812581656919E-2</v>
      </c>
      <c r="AF2189" s="174">
        <f t="shared" si="389"/>
        <v>0.96711588134083615</v>
      </c>
      <c r="AG2189" s="150">
        <f t="shared" si="394"/>
        <v>7.3406812581656919E-2</v>
      </c>
      <c r="AH2189" s="150" t="str">
        <f t="shared" si="395"/>
        <v/>
      </c>
      <c r="AI2189" s="150" t="str">
        <f t="shared" si="390"/>
        <v/>
      </c>
      <c r="AJ2189" s="173">
        <f t="shared" si="391"/>
        <v>7.6945986267064199E-23</v>
      </c>
      <c r="AK2189" s="173" t="str">
        <f t="shared" si="392"/>
        <v/>
      </c>
      <c r="AL2189" s="173" t="str">
        <f t="shared" si="393"/>
        <v/>
      </c>
      <c r="AM2189" s="173"/>
      <c r="AN2189" s="173"/>
      <c r="AO2189" s="173"/>
      <c r="AP2189" s="173"/>
      <c r="AQ2189" s="173"/>
      <c r="AR2189" s="173"/>
      <c r="AS2189" s="173"/>
      <c r="AT2189" s="153"/>
      <c r="AU2189" s="154"/>
      <c r="AV2189" s="153"/>
      <c r="AW2189" s="177"/>
      <c r="AX2189" s="178"/>
      <c r="AY2189" s="179"/>
      <c r="AZ2189" s="179"/>
      <c r="BA2189" s="180"/>
      <c r="BB2189" s="180"/>
      <c r="BC2189" s="155"/>
      <c r="BE2189" s="156">
        <v>1437</v>
      </c>
      <c r="BF2189" s="181">
        <f t="shared" si="397"/>
        <v>9.1904000000000323</v>
      </c>
      <c r="BG2189" s="182">
        <f t="shared" si="398"/>
        <v>0.23927370161884143</v>
      </c>
      <c r="BH2189" s="183">
        <f t="shared" si="399"/>
        <v>4.3989389400544976E-4</v>
      </c>
      <c r="BI2189" s="184" t="str">
        <f t="shared" si="400"/>
        <v/>
      </c>
      <c r="BJ2189" s="184" t="str">
        <f t="shared" si="396"/>
        <v/>
      </c>
    </row>
    <row r="2190" spans="3:62" ht="20.100000000000001" customHeight="1" x14ac:dyDescent="0.25">
      <c r="C2190" s="12"/>
      <c r="E2190" s="141"/>
      <c r="F2190" s="141"/>
      <c r="P2190" s="156"/>
      <c r="R2190" s="174"/>
      <c r="S2190" s="174"/>
      <c r="W2190" s="175"/>
      <c r="X2190" s="173"/>
      <c r="AC2190" s="156">
        <v>1461</v>
      </c>
      <c r="AD2190" s="150">
        <f t="shared" si="387"/>
        <v>1.8440000000000003</v>
      </c>
      <c r="AE2190" s="174">
        <f t="shared" si="388"/>
        <v>7.2867938835273635E-2</v>
      </c>
      <c r="AF2190" s="174">
        <f t="shared" si="389"/>
        <v>0.96740842991026144</v>
      </c>
      <c r="AG2190" s="150">
        <f t="shared" si="394"/>
        <v>7.2867938835273635E-2</v>
      </c>
      <c r="AH2190" s="150" t="str">
        <f t="shared" si="395"/>
        <v/>
      </c>
      <c r="AI2190" s="150" t="str">
        <f t="shared" si="390"/>
        <v/>
      </c>
      <c r="AJ2190" s="173">
        <f t="shared" si="391"/>
        <v>2.1188192535093538E-27</v>
      </c>
      <c r="AK2190" s="173" t="str">
        <f t="shared" si="392"/>
        <v/>
      </c>
      <c r="AL2190" s="173" t="str">
        <f t="shared" si="393"/>
        <v/>
      </c>
      <c r="AM2190" s="173"/>
      <c r="AN2190" s="173"/>
      <c r="AO2190" s="173"/>
      <c r="AP2190" s="173"/>
      <c r="AQ2190" s="173"/>
      <c r="AR2190" s="173"/>
      <c r="AS2190" s="173"/>
      <c r="AT2190" s="153"/>
      <c r="AU2190" s="154"/>
      <c r="AV2190" s="153"/>
      <c r="AW2190" s="177"/>
      <c r="AX2190" s="178"/>
      <c r="AY2190" s="179"/>
      <c r="AZ2190" s="179"/>
      <c r="BA2190" s="180"/>
      <c r="BB2190" s="180"/>
      <c r="BC2190" s="155"/>
      <c r="BE2190" s="156">
        <v>1438</v>
      </c>
      <c r="BF2190" s="181">
        <f t="shared" si="397"/>
        <v>9.1968000000000316</v>
      </c>
      <c r="BG2190" s="182">
        <f t="shared" si="398"/>
        <v>0.23883380772483598</v>
      </c>
      <c r="BH2190" s="183">
        <f t="shared" si="399"/>
        <v>4.3925200150141119E-4</v>
      </c>
      <c r="BI2190" s="184" t="str">
        <f t="shared" si="400"/>
        <v/>
      </c>
      <c r="BJ2190" s="184" t="str">
        <f t="shared" si="396"/>
        <v/>
      </c>
    </row>
    <row r="2191" spans="3:62" ht="20.100000000000001" customHeight="1" x14ac:dyDescent="0.25">
      <c r="C2191" s="12"/>
      <c r="E2191" s="141"/>
      <c r="F2191" s="141"/>
      <c r="P2191" s="156"/>
      <c r="R2191" s="174"/>
      <c r="S2191" s="174"/>
      <c r="W2191" s="175"/>
      <c r="X2191" s="173"/>
      <c r="AC2191" s="156">
        <v>1462</v>
      </c>
      <c r="AD2191" s="150">
        <f t="shared" si="387"/>
        <v>1.8479999999999999</v>
      </c>
      <c r="AE2191" s="174">
        <f t="shared" si="388"/>
        <v>7.2331863600401836E-2</v>
      </c>
      <c r="AF2191" s="174">
        <f t="shared" si="389"/>
        <v>0.96769882858287182</v>
      </c>
      <c r="AG2191" s="150">
        <f t="shared" si="394"/>
        <v>7.2331863600401836E-2</v>
      </c>
      <c r="AH2191" s="150" t="str">
        <f t="shared" si="395"/>
        <v/>
      </c>
      <c r="AI2191" s="150" t="str">
        <f t="shared" si="390"/>
        <v/>
      </c>
      <c r="AJ2191" s="173">
        <f t="shared" si="391"/>
        <v>2.1463837356630605E-32</v>
      </c>
      <c r="AK2191" s="173" t="str">
        <f t="shared" si="392"/>
        <v/>
      </c>
      <c r="AL2191" s="173" t="str">
        <f t="shared" si="393"/>
        <v/>
      </c>
      <c r="AM2191" s="173"/>
      <c r="AN2191" s="173"/>
      <c r="AO2191" s="173"/>
      <c r="AP2191" s="173"/>
      <c r="AQ2191" s="173"/>
      <c r="AR2191" s="173"/>
      <c r="AS2191" s="173"/>
      <c r="AT2191" s="153"/>
      <c r="AU2191" s="154"/>
      <c r="AV2191" s="153"/>
      <c r="AW2191" s="177"/>
      <c r="AX2191" s="178"/>
      <c r="AY2191" s="179"/>
      <c r="AZ2191" s="179"/>
      <c r="BA2191" s="180"/>
      <c r="BB2191" s="180"/>
      <c r="BC2191" s="155"/>
      <c r="BE2191" s="156">
        <v>1439</v>
      </c>
      <c r="BF2191" s="181">
        <f t="shared" si="397"/>
        <v>9.2032000000000309</v>
      </c>
      <c r="BG2191" s="182">
        <f t="shared" si="398"/>
        <v>0.23839455572333457</v>
      </c>
      <c r="BH2191" s="183">
        <f t="shared" si="399"/>
        <v>4.3861051500196369E-4</v>
      </c>
      <c r="BI2191" s="184" t="str">
        <f t="shared" si="400"/>
        <v/>
      </c>
      <c r="BJ2191" s="184" t="str">
        <f t="shared" si="396"/>
        <v/>
      </c>
    </row>
    <row r="2192" spans="3:62" ht="20.100000000000001" customHeight="1" x14ac:dyDescent="0.25">
      <c r="C2192" s="12"/>
      <c r="E2192" s="141"/>
      <c r="F2192" s="141"/>
      <c r="P2192" s="156"/>
      <c r="R2192" s="174"/>
      <c r="S2192" s="174"/>
      <c r="W2192" s="175"/>
      <c r="X2192" s="173"/>
      <c r="AC2192" s="156">
        <v>1463</v>
      </c>
      <c r="AD2192" s="150">
        <f t="shared" si="387"/>
        <v>1.8520000000000003</v>
      </c>
      <c r="AE2192" s="174">
        <f t="shared" si="388"/>
        <v>7.1798583380107084E-2</v>
      </c>
      <c r="AF2192" s="174">
        <f t="shared" si="389"/>
        <v>0.96798708854575555</v>
      </c>
      <c r="AG2192" s="150">
        <f t="shared" si="394"/>
        <v>7.1798583380107084E-2</v>
      </c>
      <c r="AH2192" s="150" t="str">
        <f t="shared" si="395"/>
        <v/>
      </c>
      <c r="AI2192" s="150" t="str">
        <f t="shared" si="390"/>
        <v/>
      </c>
      <c r="AJ2192" s="173">
        <f t="shared" si="391"/>
        <v>7.9988277570068127E-38</v>
      </c>
      <c r="AK2192" s="173" t="str">
        <f t="shared" si="392"/>
        <v/>
      </c>
      <c r="AL2192" s="173" t="str">
        <f t="shared" si="393"/>
        <v/>
      </c>
      <c r="AM2192" s="173"/>
      <c r="AN2192" s="173"/>
      <c r="AO2192" s="173"/>
      <c r="AP2192" s="173"/>
      <c r="AQ2192" s="173"/>
      <c r="AR2192" s="173"/>
      <c r="AS2192" s="173"/>
      <c r="AT2192" s="153"/>
      <c r="AU2192" s="154"/>
      <c r="AV2192" s="153"/>
      <c r="AW2192" s="177"/>
      <c r="AX2192" s="178"/>
      <c r="AY2192" s="179"/>
      <c r="AZ2192" s="179"/>
      <c r="BA2192" s="180"/>
      <c r="BB2192" s="180"/>
      <c r="BC2192" s="155"/>
      <c r="BE2192" s="156">
        <v>1440</v>
      </c>
      <c r="BF2192" s="181">
        <f t="shared" si="397"/>
        <v>9.2096000000000302</v>
      </c>
      <c r="BG2192" s="182">
        <f t="shared" si="398"/>
        <v>0.2379559452083326</v>
      </c>
      <c r="BH2192" s="183">
        <f t="shared" si="399"/>
        <v>4.3796943620033613E-4</v>
      </c>
      <c r="BI2192" s="184" t="str">
        <f t="shared" si="400"/>
        <v/>
      </c>
      <c r="BJ2192" s="184" t="str">
        <f t="shared" si="396"/>
        <v/>
      </c>
    </row>
    <row r="2193" spans="3:62" ht="20.100000000000001" customHeight="1" x14ac:dyDescent="0.25">
      <c r="C2193" s="12"/>
      <c r="E2193" s="141"/>
      <c r="F2193" s="141"/>
      <c r="P2193" s="156"/>
      <c r="R2193" s="174"/>
      <c r="S2193" s="174"/>
      <c r="W2193" s="175"/>
      <c r="X2193" s="173"/>
      <c r="AC2193" s="156">
        <v>1464</v>
      </c>
      <c r="AD2193" s="150">
        <f t="shared" si="387"/>
        <v>1.8559999999999999</v>
      </c>
      <c r="AE2193" s="174">
        <f t="shared" si="388"/>
        <v>7.1268094569544513E-2</v>
      </c>
      <c r="AF2193" s="174">
        <f t="shared" si="389"/>
        <v>0.96827322097179702</v>
      </c>
      <c r="AG2193" s="150">
        <f t="shared" si="394"/>
        <v>7.1268094569544513E-2</v>
      </c>
      <c r="AH2193" s="150" t="str">
        <f t="shared" si="395"/>
        <v/>
      </c>
      <c r="AI2193" s="150" t="str">
        <f t="shared" si="390"/>
        <v/>
      </c>
      <c r="AJ2193" s="173">
        <f t="shared" si="391"/>
        <v>1.0966065593889713E-43</v>
      </c>
      <c r="AK2193" s="173" t="str">
        <f t="shared" si="392"/>
        <v/>
      </c>
      <c r="AL2193" s="173" t="str">
        <f t="shared" si="393"/>
        <v/>
      </c>
      <c r="AM2193" s="173"/>
      <c r="AN2193" s="173"/>
      <c r="AO2193" s="173"/>
      <c r="AP2193" s="173"/>
      <c r="AQ2193" s="173"/>
      <c r="AR2193" s="173"/>
      <c r="AS2193" s="173"/>
      <c r="AT2193" s="153"/>
      <c r="AU2193" s="154"/>
      <c r="AV2193" s="153"/>
      <c r="AW2193" s="177"/>
      <c r="AX2193" s="178"/>
      <c r="AY2193" s="179"/>
      <c r="AZ2193" s="179"/>
      <c r="BA2193" s="180"/>
      <c r="BB2193" s="180"/>
      <c r="BC2193" s="155"/>
      <c r="BE2193" s="156">
        <v>1441</v>
      </c>
      <c r="BF2193" s="181">
        <f t="shared" si="397"/>
        <v>9.2160000000000295</v>
      </c>
      <c r="BG2193" s="182">
        <f t="shared" si="398"/>
        <v>0.23751797577213227</v>
      </c>
      <c r="BH2193" s="183">
        <f t="shared" si="399"/>
        <v>4.3732876678337362E-4</v>
      </c>
      <c r="BI2193" s="184" t="str">
        <f t="shared" si="400"/>
        <v/>
      </c>
      <c r="BJ2193" s="184" t="str">
        <f t="shared" si="396"/>
        <v/>
      </c>
    </row>
    <row r="2194" spans="3:62" ht="20.100000000000001" customHeight="1" x14ac:dyDescent="0.25">
      <c r="C2194" s="12"/>
      <c r="E2194" s="141"/>
      <c r="F2194" s="141"/>
      <c r="P2194" s="156"/>
      <c r="R2194" s="174"/>
      <c r="S2194" s="174"/>
      <c r="W2194" s="175"/>
      <c r="X2194" s="173"/>
      <c r="AC2194" s="156">
        <v>1465</v>
      </c>
      <c r="AD2194" s="150">
        <f t="shared" si="387"/>
        <v>1.8600000000000003</v>
      </c>
      <c r="AE2194" s="174">
        <f t="shared" si="388"/>
        <v>7.0740393456983339E-2</v>
      </c>
      <c r="AF2194" s="174">
        <f t="shared" si="389"/>
        <v>0.96855723701924734</v>
      </c>
      <c r="AG2194" s="150">
        <f t="shared" si="394"/>
        <v>7.0740393456983339E-2</v>
      </c>
      <c r="AH2194" s="150" t="str">
        <f t="shared" si="395"/>
        <v/>
      </c>
      <c r="AI2194" s="150" t="str">
        <f t="shared" si="390"/>
        <v/>
      </c>
      <c r="AJ2194" s="173">
        <f t="shared" si="391"/>
        <v>5.5307095498444164E-50</v>
      </c>
      <c r="AK2194" s="173" t="str">
        <f t="shared" si="392"/>
        <v/>
      </c>
      <c r="AL2194" s="173" t="str">
        <f t="shared" si="393"/>
        <v/>
      </c>
      <c r="AM2194" s="173"/>
      <c r="AN2194" s="173"/>
      <c r="AO2194" s="173"/>
      <c r="AP2194" s="173"/>
      <c r="AQ2194" s="173"/>
      <c r="AR2194" s="173"/>
      <c r="AS2194" s="173"/>
      <c r="AT2194" s="153"/>
      <c r="AU2194" s="154"/>
      <c r="AV2194" s="153"/>
      <c r="AW2194" s="177"/>
      <c r="AX2194" s="178"/>
      <c r="AY2194" s="179"/>
      <c r="AZ2194" s="179"/>
      <c r="BA2194" s="180"/>
      <c r="BB2194" s="180"/>
      <c r="BC2194" s="155"/>
      <c r="BE2194" s="156">
        <v>1442</v>
      </c>
      <c r="BF2194" s="181">
        <f t="shared" si="397"/>
        <v>9.2224000000000288</v>
      </c>
      <c r="BG2194" s="182">
        <f t="shared" si="398"/>
        <v>0.23708064700534889</v>
      </c>
      <c r="BH2194" s="183">
        <f t="shared" si="399"/>
        <v>4.3668850842787377E-4</v>
      </c>
      <c r="BI2194" s="184" t="str">
        <f t="shared" si="400"/>
        <v/>
      </c>
      <c r="BJ2194" s="184" t="str">
        <f t="shared" si="396"/>
        <v/>
      </c>
    </row>
    <row r="2195" spans="3:62" ht="20.100000000000001" customHeight="1" x14ac:dyDescent="0.25">
      <c r="C2195" s="12"/>
      <c r="E2195" s="141"/>
      <c r="F2195" s="141"/>
      <c r="P2195" s="156"/>
      <c r="R2195" s="174"/>
      <c r="S2195" s="174"/>
      <c r="W2195" s="175"/>
      <c r="X2195" s="173"/>
      <c r="AC2195" s="156">
        <v>1466</v>
      </c>
      <c r="AD2195" s="150">
        <f t="shared" si="387"/>
        <v>1.8639999999999999</v>
      </c>
      <c r="AE2195" s="174">
        <f t="shared" si="388"/>
        <v>7.0215476224834261E-2</v>
      </c>
      <c r="AF2195" s="174">
        <f t="shared" si="389"/>
        <v>0.9688391478312981</v>
      </c>
      <c r="AG2195" s="150">
        <f t="shared" si="394"/>
        <v>7.0215476224834261E-2</v>
      </c>
      <c r="AH2195" s="150" t="str">
        <f t="shared" si="395"/>
        <v/>
      </c>
      <c r="AI2195" s="150" t="str">
        <f t="shared" si="390"/>
        <v/>
      </c>
      <c r="AJ2195" s="173">
        <f t="shared" si="391"/>
        <v>1.0261630727919036E-56</v>
      </c>
      <c r="AK2195" s="173" t="str">
        <f t="shared" si="392"/>
        <v/>
      </c>
      <c r="AL2195" s="173" t="str">
        <f t="shared" si="393"/>
        <v/>
      </c>
      <c r="AM2195" s="173"/>
      <c r="AN2195" s="173"/>
      <c r="AO2195" s="173"/>
      <c r="AP2195" s="173"/>
      <c r="AQ2195" s="173"/>
      <c r="AR2195" s="173"/>
      <c r="AS2195" s="173"/>
      <c r="AT2195" s="153"/>
      <c r="AU2195" s="154"/>
      <c r="AV2195" s="153"/>
      <c r="AW2195" s="177"/>
      <c r="AX2195" s="178"/>
      <c r="AY2195" s="179"/>
      <c r="AZ2195" s="179"/>
      <c r="BA2195" s="180"/>
      <c r="BB2195" s="180"/>
      <c r="BC2195" s="155"/>
      <c r="BE2195" s="156">
        <v>1443</v>
      </c>
      <c r="BF2195" s="181">
        <f t="shared" si="397"/>
        <v>9.2288000000000281</v>
      </c>
      <c r="BG2195" s="182">
        <f t="shared" si="398"/>
        <v>0.23664395849692102</v>
      </c>
      <c r="BH2195" s="183">
        <f t="shared" si="399"/>
        <v>4.3604866280200216E-4</v>
      </c>
      <c r="BI2195" s="184" t="str">
        <f t="shared" si="400"/>
        <v/>
      </c>
      <c r="BJ2195" s="184" t="str">
        <f t="shared" si="396"/>
        <v/>
      </c>
    </row>
    <row r="2196" spans="3:62" ht="20.100000000000001" customHeight="1" x14ac:dyDescent="0.25">
      <c r="C2196" s="12"/>
      <c r="E2196" s="141"/>
      <c r="F2196" s="141"/>
      <c r="P2196" s="156"/>
      <c r="R2196" s="174"/>
      <c r="S2196" s="174"/>
      <c r="W2196" s="175"/>
      <c r="X2196" s="173"/>
      <c r="AC2196" s="156">
        <v>1467</v>
      </c>
      <c r="AD2196" s="150">
        <f t="shared" si="387"/>
        <v>1.8680000000000003</v>
      </c>
      <c r="AE2196" s="174">
        <f t="shared" si="388"/>
        <v>6.9693338950675629E-2</v>
      </c>
      <c r="AF2196" s="174">
        <f t="shared" si="389"/>
        <v>0.96911896453566126</v>
      </c>
      <c r="AG2196" s="150">
        <f t="shared" si="394"/>
        <v>6.9693338950675629E-2</v>
      </c>
      <c r="AH2196" s="150" t="str">
        <f t="shared" si="395"/>
        <v/>
      </c>
      <c r="AI2196" s="150" t="str">
        <f t="shared" si="390"/>
        <v/>
      </c>
      <c r="AJ2196" s="173">
        <f t="shared" si="391"/>
        <v>7.0041821343185826E-64</v>
      </c>
      <c r="AK2196" s="173" t="str">
        <f t="shared" si="392"/>
        <v/>
      </c>
      <c r="AL2196" s="173" t="str">
        <f t="shared" si="393"/>
        <v/>
      </c>
      <c r="AM2196" s="173"/>
      <c r="AN2196" s="173"/>
      <c r="AO2196" s="173"/>
      <c r="AP2196" s="173"/>
      <c r="AQ2196" s="173"/>
      <c r="AR2196" s="173"/>
      <c r="AS2196" s="173"/>
      <c r="AT2196" s="153"/>
      <c r="AU2196" s="154"/>
      <c r="AV2196" s="153"/>
      <c r="AW2196" s="177"/>
      <c r="AX2196" s="178"/>
      <c r="AY2196" s="179"/>
      <c r="AZ2196" s="179"/>
      <c r="BA2196" s="180"/>
      <c r="BB2196" s="180"/>
      <c r="BC2196" s="155"/>
      <c r="BE2196" s="156">
        <v>1444</v>
      </c>
      <c r="BF2196" s="181">
        <f t="shared" si="397"/>
        <v>9.2352000000000274</v>
      </c>
      <c r="BG2196" s="182">
        <f t="shared" si="398"/>
        <v>0.23620790983411902</v>
      </c>
      <c r="BH2196" s="183">
        <f t="shared" si="399"/>
        <v>4.354092315661251E-4</v>
      </c>
      <c r="BI2196" s="184" t="str">
        <f t="shared" si="400"/>
        <v/>
      </c>
      <c r="BJ2196" s="184" t="str">
        <f t="shared" si="396"/>
        <v/>
      </c>
    </row>
    <row r="2197" spans="3:62" ht="20.100000000000001" customHeight="1" x14ac:dyDescent="0.25">
      <c r="C2197" s="12"/>
      <c r="E2197" s="141"/>
      <c r="F2197" s="141"/>
      <c r="P2197" s="156"/>
      <c r="R2197" s="174"/>
      <c r="S2197" s="174"/>
      <c r="W2197" s="175"/>
      <c r="X2197" s="173"/>
      <c r="AC2197" s="156">
        <v>1468</v>
      </c>
      <c r="AD2197" s="150">
        <f t="shared" si="387"/>
        <v>1.8719999999999999</v>
      </c>
      <c r="AE2197" s="174">
        <f t="shared" si="388"/>
        <v>6.9173977608282505E-2</v>
      </c>
      <c r="AF2197" s="174">
        <f t="shared" si="389"/>
        <v>0.96939669824415042</v>
      </c>
      <c r="AG2197" s="150">
        <f t="shared" si="394"/>
        <v>6.9173977608282505E-2</v>
      </c>
      <c r="AH2197" s="150" t="str">
        <f t="shared" si="395"/>
        <v/>
      </c>
      <c r="AI2197" s="150" t="str">
        <f t="shared" si="390"/>
        <v/>
      </c>
      <c r="AJ2197" s="173">
        <f t="shared" si="391"/>
        <v>1.7587495425951039E-71</v>
      </c>
      <c r="AK2197" s="173" t="str">
        <f t="shared" si="392"/>
        <v/>
      </c>
      <c r="AL2197" s="173" t="str">
        <f t="shared" si="393"/>
        <v/>
      </c>
      <c r="AM2197" s="173"/>
      <c r="AN2197" s="173"/>
      <c r="AO2197" s="173"/>
      <c r="AP2197" s="173"/>
      <c r="AQ2197" s="173"/>
      <c r="AR2197" s="173"/>
      <c r="AS2197" s="173"/>
      <c r="AT2197" s="153"/>
      <c r="AU2197" s="154"/>
      <c r="AV2197" s="153"/>
      <c r="AW2197" s="177"/>
      <c r="AX2197" s="178"/>
      <c r="AY2197" s="179"/>
      <c r="AZ2197" s="179"/>
      <c r="BA2197" s="180"/>
      <c r="BB2197" s="180"/>
      <c r="BC2197" s="155"/>
      <c r="BE2197" s="156">
        <v>1445</v>
      </c>
      <c r="BF2197" s="181">
        <f t="shared" si="397"/>
        <v>9.2416000000000267</v>
      </c>
      <c r="BG2197" s="182">
        <f t="shared" si="398"/>
        <v>0.23577250060255289</v>
      </c>
      <c r="BH2197" s="183">
        <f t="shared" si="399"/>
        <v>4.3477021637111646E-4</v>
      </c>
      <c r="BI2197" s="184" t="str">
        <f t="shared" si="400"/>
        <v/>
      </c>
      <c r="BJ2197" s="184" t="str">
        <f t="shared" si="396"/>
        <v/>
      </c>
    </row>
    <row r="2198" spans="3:62" ht="20.100000000000001" customHeight="1" x14ac:dyDescent="0.25">
      <c r="C2198" s="12"/>
      <c r="E2198" s="141"/>
      <c r="F2198" s="141"/>
      <c r="P2198" s="156"/>
      <c r="R2198" s="174"/>
      <c r="S2198" s="174"/>
      <c r="W2198" s="175"/>
      <c r="X2198" s="173"/>
      <c r="AC2198" s="156">
        <v>1469</v>
      </c>
      <c r="AD2198" s="150">
        <f t="shared" si="387"/>
        <v>1.8760000000000003</v>
      </c>
      <c r="AE2198" s="174">
        <f t="shared" si="388"/>
        <v>6.8657388068654221E-2</v>
      </c>
      <c r="AF2198" s="174">
        <f t="shared" si="389"/>
        <v>0.96967236005226909</v>
      </c>
      <c r="AG2198" s="150">
        <f t="shared" si="394"/>
        <v>6.8657388068654221E-2</v>
      </c>
      <c r="AH2198" s="150" t="str">
        <f t="shared" si="395"/>
        <v/>
      </c>
      <c r="AI2198" s="150" t="str">
        <f t="shared" si="390"/>
        <v/>
      </c>
      <c r="AJ2198" s="173">
        <f t="shared" si="391"/>
        <v>1.6246360367736081E-79</v>
      </c>
      <c r="AK2198" s="173" t="str">
        <f t="shared" si="392"/>
        <v/>
      </c>
      <c r="AL2198" s="173" t="str">
        <f t="shared" si="393"/>
        <v/>
      </c>
      <c r="AM2198" s="173"/>
      <c r="AN2198" s="173"/>
      <c r="AO2198" s="173"/>
      <c r="AP2198" s="173"/>
      <c r="AQ2198" s="173"/>
      <c r="AR2198" s="173"/>
      <c r="AS2198" s="173"/>
      <c r="AT2198" s="153"/>
      <c r="AU2198" s="154"/>
      <c r="AV2198" s="153"/>
      <c r="AW2198" s="177"/>
      <c r="AX2198" s="178"/>
      <c r="AY2198" s="179"/>
      <c r="AZ2198" s="179"/>
      <c r="BA2198" s="180"/>
      <c r="BB2198" s="180"/>
      <c r="BC2198" s="155"/>
      <c r="BE2198" s="156">
        <v>1446</v>
      </c>
      <c r="BF2198" s="181">
        <f t="shared" si="397"/>
        <v>9.248000000000026</v>
      </c>
      <c r="BG2198" s="182">
        <f t="shared" si="398"/>
        <v>0.23533773038618178</v>
      </c>
      <c r="BH2198" s="183">
        <f t="shared" si="399"/>
        <v>4.3413161885960672E-4</v>
      </c>
      <c r="BI2198" s="184" t="str">
        <f t="shared" si="400"/>
        <v/>
      </c>
      <c r="BJ2198" s="184" t="str">
        <f t="shared" si="396"/>
        <v/>
      </c>
    </row>
    <row r="2199" spans="3:62" ht="20.100000000000001" customHeight="1" x14ac:dyDescent="0.25">
      <c r="C2199" s="12"/>
      <c r="E2199" s="141"/>
      <c r="F2199" s="141"/>
      <c r="P2199" s="156"/>
      <c r="R2199" s="174"/>
      <c r="S2199" s="174"/>
      <c r="W2199" s="175"/>
      <c r="X2199" s="173"/>
      <c r="AC2199" s="156">
        <v>1470</v>
      </c>
      <c r="AD2199" s="150">
        <f t="shared" si="387"/>
        <v>1.88</v>
      </c>
      <c r="AE2199" s="174">
        <f t="shared" si="388"/>
        <v>6.8143566101044578E-2</v>
      </c>
      <c r="AF2199" s="174">
        <f t="shared" si="389"/>
        <v>0.96994596103880026</v>
      </c>
      <c r="AG2199" s="150">
        <f t="shared" si="394"/>
        <v>6.8143566101044578E-2</v>
      </c>
      <c r="AH2199" s="150" t="str">
        <f t="shared" si="395"/>
        <v/>
      </c>
      <c r="AI2199" s="150" t="str">
        <f t="shared" si="390"/>
        <v/>
      </c>
      <c r="AJ2199" s="173">
        <f t="shared" si="391"/>
        <v>5.5209483621597635E-88</v>
      </c>
      <c r="AK2199" s="173" t="str">
        <f t="shared" si="392"/>
        <v/>
      </c>
      <c r="AL2199" s="173" t="str">
        <f t="shared" si="393"/>
        <v/>
      </c>
      <c r="AM2199" s="173"/>
      <c r="AN2199" s="173"/>
      <c r="AO2199" s="173"/>
      <c r="AP2199" s="173"/>
      <c r="AQ2199" s="173"/>
      <c r="AR2199" s="173"/>
      <c r="AS2199" s="173"/>
      <c r="AT2199" s="153"/>
      <c r="AU2199" s="154"/>
      <c r="AV2199" s="153"/>
      <c r="AW2199" s="177"/>
      <c r="AX2199" s="178"/>
      <c r="AY2199" s="179"/>
      <c r="AZ2199" s="179"/>
      <c r="BA2199" s="180"/>
      <c r="BB2199" s="180"/>
      <c r="BC2199" s="155"/>
      <c r="BE2199" s="156">
        <v>1447</v>
      </c>
      <c r="BF2199" s="181">
        <f t="shared" si="397"/>
        <v>9.2544000000000253</v>
      </c>
      <c r="BG2199" s="182">
        <f t="shared" si="398"/>
        <v>0.23490359876732217</v>
      </c>
      <c r="BH2199" s="183">
        <f t="shared" si="399"/>
        <v>4.3349344066570539E-4</v>
      </c>
      <c r="BI2199" s="184" t="str">
        <f t="shared" si="400"/>
        <v/>
      </c>
      <c r="BJ2199" s="184" t="str">
        <f t="shared" si="396"/>
        <v/>
      </c>
    </row>
    <row r="2200" spans="3:62" ht="20.100000000000001" customHeight="1" x14ac:dyDescent="0.25">
      <c r="C2200" s="12"/>
      <c r="E2200" s="141"/>
      <c r="F2200" s="141"/>
      <c r="P2200" s="156"/>
      <c r="R2200" s="174"/>
      <c r="S2200" s="174"/>
      <c r="W2200" s="175"/>
      <c r="X2200" s="173"/>
      <c r="AC2200" s="156">
        <v>1471</v>
      </c>
      <c r="AD2200" s="150">
        <f t="shared" si="387"/>
        <v>1.8840000000000003</v>
      </c>
      <c r="AE2200" s="174">
        <f t="shared" si="388"/>
        <v>6.7632507373990444E-2</v>
      </c>
      <c r="AF2200" s="174">
        <f t="shared" si="389"/>
        <v>0.97021751226540254</v>
      </c>
      <c r="AG2200" s="150">
        <f t="shared" si="394"/>
        <v>6.7632507373990444E-2</v>
      </c>
      <c r="AH2200" s="150" t="str">
        <f t="shared" si="395"/>
        <v/>
      </c>
      <c r="AI2200" s="150" t="str">
        <f t="shared" si="390"/>
        <v/>
      </c>
      <c r="AJ2200" s="173">
        <f t="shared" si="391"/>
        <v>6.9020294201272195E-97</v>
      </c>
      <c r="AK2200" s="173" t="str">
        <f t="shared" si="392"/>
        <v/>
      </c>
      <c r="AL2200" s="173" t="str">
        <f t="shared" si="393"/>
        <v/>
      </c>
      <c r="AM2200" s="173"/>
      <c r="AN2200" s="173"/>
      <c r="AO2200" s="173"/>
      <c r="AP2200" s="173"/>
      <c r="AQ2200" s="173"/>
      <c r="AR2200" s="173"/>
      <c r="AS2200" s="173"/>
      <c r="AT2200" s="153"/>
      <c r="AU2200" s="154"/>
      <c r="AV2200" s="153"/>
      <c r="AW2200" s="177"/>
      <c r="AX2200" s="178"/>
      <c r="AY2200" s="179"/>
      <c r="AZ2200" s="179"/>
      <c r="BA2200" s="180"/>
      <c r="BB2200" s="180"/>
      <c r="BC2200" s="155"/>
      <c r="BE2200" s="156">
        <v>1448</v>
      </c>
      <c r="BF2200" s="181">
        <f t="shared" si="397"/>
        <v>9.2608000000000246</v>
      </c>
      <c r="BG2200" s="182">
        <f t="shared" si="398"/>
        <v>0.23447010532665646</v>
      </c>
      <c r="BH2200" s="183">
        <f t="shared" si="399"/>
        <v>4.328556834146402E-4</v>
      </c>
      <c r="BI2200" s="184" t="str">
        <f t="shared" si="400"/>
        <v/>
      </c>
      <c r="BJ2200" s="184" t="str">
        <f t="shared" si="396"/>
        <v/>
      </c>
    </row>
    <row r="2201" spans="3:62" ht="20.100000000000001" customHeight="1" x14ac:dyDescent="0.25">
      <c r="C2201" s="12"/>
      <c r="E2201" s="141"/>
      <c r="F2201" s="141"/>
      <c r="P2201" s="156"/>
      <c r="R2201" s="174"/>
      <c r="S2201" s="174"/>
      <c r="W2201" s="175"/>
      <c r="X2201" s="173"/>
      <c r="AC2201" s="156">
        <v>1472</v>
      </c>
      <c r="AD2201" s="150">
        <f t="shared" ref="AD2201:AD2264" si="401">AD$723+(AC2201*AD$726)</f>
        <v>1.8879999999999999</v>
      </c>
      <c r="AE2201" s="174">
        <f t="shared" ref="AE2201:AE2264" si="402">_xlfn.NORM.DIST(AD2201,AD$720,AD$721,0)</f>
        <v>6.7124207456342566E-2</v>
      </c>
      <c r="AF2201" s="174">
        <f t="shared" ref="AF2201:AF2264" si="403">_xlfn.NORM.DIST(AD2201,AD$720,AD$721,1)</f>
        <v>0.97048702477620907</v>
      </c>
      <c r="AG2201" s="150">
        <f t="shared" si="394"/>
        <v>6.7124207456342566E-2</v>
      </c>
      <c r="AH2201" s="150" t="str">
        <f t="shared" si="395"/>
        <v/>
      </c>
      <c r="AI2201" s="150" t="str">
        <f t="shared" ref="AI2201:AI2264" si="404">IF(AE2201=MAX(AE$729:AE$2729),AE2201,"")</f>
        <v/>
      </c>
      <c r="AJ2201" s="173">
        <f t="shared" ref="AJ2201:AJ2264" si="405">_xlfn.NORM.DIST(AC2201,AH$721,AH$722,0)</f>
        <v>3.1742815528252622E-106</v>
      </c>
      <c r="AK2201" s="173" t="str">
        <f t="shared" ref="AK2201:AK2264" si="406">IF(AJ2201=MAX(AJ$729:AJ$2729),AE2201,"")</f>
        <v/>
      </c>
      <c r="AL2201" s="173" t="str">
        <f t="shared" ref="AL2201:AL2264" si="407">IF(AK2201=MIN(AK$729:AK$2729),AK2201,"")</f>
        <v/>
      </c>
      <c r="AM2201" s="173"/>
      <c r="AN2201" s="173"/>
      <c r="AO2201" s="173"/>
      <c r="AP2201" s="173"/>
      <c r="AQ2201" s="173"/>
      <c r="AR2201" s="173"/>
      <c r="AS2201" s="173"/>
      <c r="AT2201" s="153"/>
      <c r="AU2201" s="154"/>
      <c r="AV2201" s="153"/>
      <c r="AW2201" s="177"/>
      <c r="AX2201" s="178"/>
      <c r="AY2201" s="179"/>
      <c r="AZ2201" s="179"/>
      <c r="BA2201" s="180"/>
      <c r="BB2201" s="180"/>
      <c r="BC2201" s="155"/>
      <c r="BE2201" s="156">
        <v>1449</v>
      </c>
      <c r="BF2201" s="181">
        <f t="shared" si="397"/>
        <v>9.2672000000000239</v>
      </c>
      <c r="BG2201" s="182">
        <f t="shared" si="398"/>
        <v>0.23403724964324182</v>
      </c>
      <c r="BH2201" s="183">
        <f t="shared" si="399"/>
        <v>4.3221834872333997E-4</v>
      </c>
      <c r="BI2201" s="184" t="str">
        <f t="shared" si="400"/>
        <v/>
      </c>
      <c r="BJ2201" s="184" t="str">
        <f t="shared" si="396"/>
        <v/>
      </c>
    </row>
    <row r="2202" spans="3:62" ht="20.100000000000001" customHeight="1" x14ac:dyDescent="0.25">
      <c r="C2202" s="12"/>
      <c r="E2202" s="141"/>
      <c r="F2202" s="141"/>
      <c r="P2202" s="156"/>
      <c r="R2202" s="174"/>
      <c r="S2202" s="174"/>
      <c r="W2202" s="175"/>
      <c r="X2202" s="173"/>
      <c r="AC2202" s="156">
        <v>1473</v>
      </c>
      <c r="AD2202" s="150">
        <f t="shared" si="401"/>
        <v>1.8920000000000003</v>
      </c>
      <c r="AE2202" s="174">
        <f t="shared" si="402"/>
        <v>6.6618661818294844E-2</v>
      </c>
      <c r="AF2202" s="174">
        <f t="shared" si="403"/>
        <v>0.97075450959743048</v>
      </c>
      <c r="AG2202" s="150">
        <f t="shared" ref="AG2202:AG2265" si="408">IF(OR(AF2202&lt;$AH$725,AF2202&gt;$AH$726),AE2202,"")</f>
        <v>6.6618661818294844E-2</v>
      </c>
      <c r="AH2202" s="150" t="str">
        <f t="shared" ref="AH2202:AH2265" si="409">IF(AND(AF2202&gt;$AH$725,AF2202&lt;$AH$726),AE2202,"")</f>
        <v/>
      </c>
      <c r="AI2202" s="150" t="str">
        <f t="shared" si="404"/>
        <v/>
      </c>
      <c r="AJ2202" s="173">
        <f t="shared" si="405"/>
        <v>5.3705603650205916E-116</v>
      </c>
      <c r="AK2202" s="173" t="str">
        <f t="shared" si="406"/>
        <v/>
      </c>
      <c r="AL2202" s="173" t="str">
        <f t="shared" si="407"/>
        <v/>
      </c>
      <c r="AM2202" s="173"/>
      <c r="AN2202" s="173"/>
      <c r="AO2202" s="173"/>
      <c r="AP2202" s="173"/>
      <c r="AQ2202" s="173"/>
      <c r="AR2202" s="173"/>
      <c r="AS2202" s="173"/>
      <c r="AT2202" s="153"/>
      <c r="AU2202" s="154"/>
      <c r="AV2202" s="153"/>
      <c r="AW2202" s="177"/>
      <c r="AX2202" s="178"/>
      <c r="AY2202" s="179"/>
      <c r="AZ2202" s="179"/>
      <c r="BA2202" s="180"/>
      <c r="BB2202" s="180"/>
      <c r="BC2202" s="155"/>
      <c r="BE2202" s="156">
        <v>1450</v>
      </c>
      <c r="BF2202" s="181">
        <f t="shared" si="397"/>
        <v>9.2736000000000232</v>
      </c>
      <c r="BG2202" s="182">
        <f t="shared" si="398"/>
        <v>0.23360503129451848</v>
      </c>
      <c r="BH2202" s="183">
        <f t="shared" si="399"/>
        <v>4.3158143820051786E-4</v>
      </c>
      <c r="BI2202" s="184" t="str">
        <f t="shared" si="400"/>
        <v/>
      </c>
      <c r="BJ2202" s="184" t="str">
        <f t="shared" si="396"/>
        <v/>
      </c>
    </row>
    <row r="2203" spans="3:62" ht="20.100000000000001" customHeight="1" x14ac:dyDescent="0.25">
      <c r="C2203" s="12"/>
      <c r="E2203" s="141"/>
      <c r="F2203" s="141"/>
      <c r="P2203" s="156"/>
      <c r="R2203" s="174"/>
      <c r="S2203" s="174"/>
      <c r="W2203" s="175"/>
      <c r="X2203" s="173"/>
      <c r="AC2203" s="156">
        <v>1474</v>
      </c>
      <c r="AD2203" s="150">
        <f t="shared" si="401"/>
        <v>1.8959999999999999</v>
      </c>
      <c r="AE2203" s="174">
        <f t="shared" si="402"/>
        <v>6.6115865832415521E-2</v>
      </c>
      <c r="AF2203" s="174">
        <f t="shared" si="403"/>
        <v>0.97101997773696258</v>
      </c>
      <c r="AG2203" s="150">
        <f t="shared" si="408"/>
        <v>6.6115865832415521E-2</v>
      </c>
      <c r="AH2203" s="150" t="str">
        <f t="shared" si="409"/>
        <v/>
      </c>
      <c r="AI2203" s="150" t="str">
        <f t="shared" si="404"/>
        <v/>
      </c>
      <c r="AJ2203" s="173">
        <f t="shared" si="405"/>
        <v>3.3427144417944578E-126</v>
      </c>
      <c r="AK2203" s="173" t="str">
        <f t="shared" si="406"/>
        <v/>
      </c>
      <c r="AL2203" s="173" t="str">
        <f t="shared" si="407"/>
        <v/>
      </c>
      <c r="AM2203" s="173"/>
      <c r="AN2203" s="173"/>
      <c r="AO2203" s="173"/>
      <c r="AP2203" s="173"/>
      <c r="AQ2203" s="173"/>
      <c r="AR2203" s="173"/>
      <c r="AS2203" s="173"/>
      <c r="AT2203" s="153"/>
      <c r="AU2203" s="154"/>
      <c r="AV2203" s="153"/>
      <c r="AW2203" s="177"/>
      <c r="AX2203" s="178"/>
      <c r="AY2203" s="179"/>
      <c r="AZ2203" s="179"/>
      <c r="BA2203" s="180"/>
      <c r="BB2203" s="180"/>
      <c r="BC2203" s="155"/>
      <c r="BE2203" s="156">
        <v>1451</v>
      </c>
      <c r="BF2203" s="181">
        <f t="shared" si="397"/>
        <v>9.2800000000000225</v>
      </c>
      <c r="BG2203" s="182">
        <f t="shared" si="398"/>
        <v>0.23317344985631797</v>
      </c>
      <c r="BH2203" s="183">
        <f t="shared" si="399"/>
        <v>4.3094495344550565E-4</v>
      </c>
      <c r="BI2203" s="184" t="str">
        <f t="shared" si="400"/>
        <v/>
      </c>
      <c r="BJ2203" s="184" t="str">
        <f t="shared" si="396"/>
        <v/>
      </c>
    </row>
    <row r="2204" spans="3:62" ht="20.100000000000001" customHeight="1" x14ac:dyDescent="0.25">
      <c r="C2204" s="12"/>
      <c r="E2204" s="141"/>
      <c r="F2204" s="141"/>
      <c r="P2204" s="156"/>
      <c r="R2204" s="174"/>
      <c r="S2204" s="174"/>
      <c r="W2204" s="175"/>
      <c r="X2204" s="173"/>
      <c r="AC2204" s="156">
        <v>1475</v>
      </c>
      <c r="AD2204" s="150">
        <f t="shared" si="401"/>
        <v>1.9000000000000004</v>
      </c>
      <c r="AE2204" s="174">
        <f t="shared" si="402"/>
        <v>6.5615814774676554E-2</v>
      </c>
      <c r="AF2204" s="174">
        <f t="shared" si="403"/>
        <v>0.97128344018399826</v>
      </c>
      <c r="AG2204" s="150">
        <f t="shared" si="408"/>
        <v>6.5615814774676554E-2</v>
      </c>
      <c r="AH2204" s="150" t="str">
        <f t="shared" si="409"/>
        <v/>
      </c>
      <c r="AI2204" s="150" t="str">
        <f t="shared" si="404"/>
        <v/>
      </c>
      <c r="AJ2204" s="173">
        <f t="shared" si="405"/>
        <v>7.6539297364193932E-137</v>
      </c>
      <c r="AK2204" s="173" t="str">
        <f t="shared" si="406"/>
        <v/>
      </c>
      <c r="AL2204" s="173" t="str">
        <f t="shared" si="407"/>
        <v/>
      </c>
      <c r="AM2204" s="173"/>
      <c r="AN2204" s="173"/>
      <c r="AO2204" s="173"/>
      <c r="AP2204" s="173"/>
      <c r="AQ2204" s="173"/>
      <c r="AR2204" s="173"/>
      <c r="AS2204" s="173"/>
      <c r="AT2204" s="153"/>
      <c r="AU2204" s="154"/>
      <c r="AV2204" s="153"/>
      <c r="AW2204" s="177"/>
      <c r="AX2204" s="178"/>
      <c r="AY2204" s="179"/>
      <c r="AZ2204" s="179"/>
      <c r="BA2204" s="180"/>
      <c r="BB2204" s="180"/>
      <c r="BC2204" s="155"/>
      <c r="BE2204" s="156">
        <v>1452</v>
      </c>
      <c r="BF2204" s="181">
        <f t="shared" si="397"/>
        <v>9.2864000000000217</v>
      </c>
      <c r="BG2204" s="182">
        <f t="shared" si="398"/>
        <v>0.23274250490287246</v>
      </c>
      <c r="BH2204" s="183">
        <f t="shared" si="399"/>
        <v>4.3030889605016887E-4</v>
      </c>
      <c r="BI2204" s="184" t="str">
        <f t="shared" si="400"/>
        <v/>
      </c>
      <c r="BJ2204" s="184" t="str">
        <f t="shared" si="396"/>
        <v/>
      </c>
    </row>
    <row r="2205" spans="3:62" ht="20.100000000000001" customHeight="1" x14ac:dyDescent="0.25">
      <c r="C2205" s="12"/>
      <c r="E2205" s="141"/>
      <c r="F2205" s="141"/>
      <c r="P2205" s="156"/>
      <c r="R2205" s="174"/>
      <c r="S2205" s="174"/>
      <c r="W2205" s="175"/>
      <c r="X2205" s="173"/>
      <c r="AC2205" s="156">
        <v>1476</v>
      </c>
      <c r="AD2205" s="150">
        <f t="shared" si="401"/>
        <v>1.9039999999999999</v>
      </c>
      <c r="AE2205" s="174">
        <f t="shared" si="402"/>
        <v>6.5118503825484716E-2</v>
      </c>
      <c r="AF2205" s="174">
        <f t="shared" si="403"/>
        <v>0.97154490790864234</v>
      </c>
      <c r="AG2205" s="150">
        <f t="shared" si="408"/>
        <v>6.5118503825484716E-2</v>
      </c>
      <c r="AH2205" s="150" t="str">
        <f t="shared" si="409"/>
        <v/>
      </c>
      <c r="AI2205" s="150" t="str">
        <f t="shared" si="404"/>
        <v/>
      </c>
      <c r="AJ2205" s="173">
        <f t="shared" si="405"/>
        <v>6.4472599713978517E-148</v>
      </c>
      <c r="AK2205" s="173" t="str">
        <f t="shared" si="406"/>
        <v/>
      </c>
      <c r="AL2205" s="173" t="str">
        <f t="shared" si="407"/>
        <v/>
      </c>
      <c r="AM2205" s="173"/>
      <c r="AN2205" s="173"/>
      <c r="AO2205" s="173"/>
      <c r="AP2205" s="173"/>
      <c r="AQ2205" s="173"/>
      <c r="AR2205" s="173"/>
      <c r="AS2205" s="173"/>
      <c r="AT2205" s="153"/>
      <c r="AU2205" s="154"/>
      <c r="AV2205" s="153"/>
      <c r="AW2205" s="177"/>
      <c r="AX2205" s="178"/>
      <c r="AY2205" s="179"/>
      <c r="AZ2205" s="179"/>
      <c r="BA2205" s="180"/>
      <c r="BB2205" s="180"/>
      <c r="BC2205" s="155"/>
      <c r="BE2205" s="156">
        <v>1453</v>
      </c>
      <c r="BF2205" s="181">
        <f t="shared" si="397"/>
        <v>9.292800000000021</v>
      </c>
      <c r="BG2205" s="182">
        <f t="shared" si="398"/>
        <v>0.23231219600682229</v>
      </c>
      <c r="BH2205" s="183">
        <f t="shared" si="399"/>
        <v>4.2967326759693614E-4</v>
      </c>
      <c r="BI2205" s="184" t="str">
        <f t="shared" si="400"/>
        <v/>
      </c>
      <c r="BJ2205" s="184" t="str">
        <f t="shared" si="396"/>
        <v/>
      </c>
    </row>
    <row r="2206" spans="3:62" ht="20.100000000000001" customHeight="1" x14ac:dyDescent="0.25">
      <c r="C2206" s="12"/>
      <c r="E2206" s="141"/>
      <c r="F2206" s="141"/>
      <c r="P2206" s="156"/>
      <c r="R2206" s="174"/>
      <c r="S2206" s="174"/>
      <c r="W2206" s="175"/>
      <c r="X2206" s="173"/>
      <c r="AC2206" s="156">
        <v>1477</v>
      </c>
      <c r="AD2206" s="150">
        <f t="shared" si="401"/>
        <v>1.9080000000000004</v>
      </c>
      <c r="AE2206" s="174">
        <f t="shared" si="402"/>
        <v>6.4623928070710851E-2</v>
      </c>
      <c r="AF2206" s="174">
        <f t="shared" si="403"/>
        <v>0.97180439186153211</v>
      </c>
      <c r="AG2206" s="150">
        <f t="shared" si="408"/>
        <v>6.4623928070710851E-2</v>
      </c>
      <c r="AH2206" s="150" t="str">
        <f t="shared" si="409"/>
        <v/>
      </c>
      <c r="AI2206" s="150" t="str">
        <f t="shared" si="404"/>
        <v/>
      </c>
      <c r="AJ2206" s="173">
        <f t="shared" si="405"/>
        <v>1.9978892591682797E-159</v>
      </c>
      <c r="AK2206" s="173" t="str">
        <f t="shared" si="406"/>
        <v/>
      </c>
      <c r="AL2206" s="173" t="str">
        <f t="shared" si="407"/>
        <v/>
      </c>
      <c r="AM2206" s="173"/>
      <c r="AN2206" s="173"/>
      <c r="AO2206" s="173"/>
      <c r="AP2206" s="173"/>
      <c r="AQ2206" s="173"/>
      <c r="AR2206" s="173"/>
      <c r="AS2206" s="173"/>
      <c r="AT2206" s="153"/>
      <c r="AU2206" s="154"/>
      <c r="AV2206" s="153"/>
      <c r="AW2206" s="177"/>
      <c r="AX2206" s="178"/>
      <c r="AY2206" s="179"/>
      <c r="AZ2206" s="179"/>
      <c r="BA2206" s="180"/>
      <c r="BB2206" s="180"/>
      <c r="BC2206" s="155"/>
      <c r="BE2206" s="156">
        <v>1454</v>
      </c>
      <c r="BF2206" s="181">
        <f t="shared" si="397"/>
        <v>9.2992000000000203</v>
      </c>
      <c r="BG2206" s="182">
        <f t="shared" si="398"/>
        <v>0.23188252273922536</v>
      </c>
      <c r="BH2206" s="183">
        <f t="shared" si="399"/>
        <v>4.2903806966110292E-4</v>
      </c>
      <c r="BI2206" s="184" t="str">
        <f t="shared" si="400"/>
        <v/>
      </c>
      <c r="BJ2206" s="184" t="str">
        <f t="shared" si="396"/>
        <v/>
      </c>
    </row>
    <row r="2207" spans="3:62" ht="20.100000000000001" customHeight="1" x14ac:dyDescent="0.25">
      <c r="C2207" s="12"/>
      <c r="E2207" s="141"/>
      <c r="F2207" s="141"/>
      <c r="P2207" s="156"/>
      <c r="R2207" s="174"/>
      <c r="S2207" s="174"/>
      <c r="W2207" s="175"/>
      <c r="X2207" s="173"/>
      <c r="AC2207" s="156">
        <v>1478</v>
      </c>
      <c r="AD2207" s="150">
        <f t="shared" si="401"/>
        <v>1.9119999999999999</v>
      </c>
      <c r="AE2207" s="174">
        <f t="shared" si="402"/>
        <v>6.4132082502720483E-2</v>
      </c>
      <c r="AF2207" s="174">
        <f t="shared" si="403"/>
        <v>0.97206190297346118</v>
      </c>
      <c r="AG2207" s="150">
        <f t="shared" si="408"/>
        <v>6.4132082502720483E-2</v>
      </c>
      <c r="AH2207" s="150" t="str">
        <f t="shared" si="409"/>
        <v/>
      </c>
      <c r="AI2207" s="150" t="str">
        <f t="shared" si="404"/>
        <v/>
      </c>
      <c r="AJ2207" s="173">
        <f t="shared" si="405"/>
        <v>2.2775774787366612E-171</v>
      </c>
      <c r="AK2207" s="173" t="str">
        <f t="shared" si="406"/>
        <v/>
      </c>
      <c r="AL2207" s="173" t="str">
        <f t="shared" si="407"/>
        <v/>
      </c>
      <c r="AM2207" s="173"/>
      <c r="AN2207" s="173"/>
      <c r="AO2207" s="173"/>
      <c r="AP2207" s="173"/>
      <c r="AQ2207" s="173"/>
      <c r="AR2207" s="173"/>
      <c r="AS2207" s="173"/>
      <c r="AT2207" s="153"/>
      <c r="AU2207" s="154"/>
      <c r="AV2207" s="153"/>
      <c r="AW2207" s="177"/>
      <c r="AX2207" s="178"/>
      <c r="AY2207" s="179"/>
      <c r="AZ2207" s="179"/>
      <c r="BA2207" s="180"/>
      <c r="BB2207" s="180"/>
      <c r="BC2207" s="155"/>
      <c r="BE2207" s="156">
        <v>1455</v>
      </c>
      <c r="BF2207" s="181">
        <f t="shared" si="397"/>
        <v>9.3056000000000196</v>
      </c>
      <c r="BG2207" s="182">
        <f t="shared" si="398"/>
        <v>0.23145348466956425</v>
      </c>
      <c r="BH2207" s="183">
        <f t="shared" si="399"/>
        <v>4.2840330380783387E-4</v>
      </c>
      <c r="BI2207" s="184" t="str">
        <f t="shared" si="400"/>
        <v/>
      </c>
      <c r="BJ2207" s="184" t="str">
        <f t="shared" si="396"/>
        <v/>
      </c>
    </row>
    <row r="2208" spans="3:62" ht="20.100000000000001" customHeight="1" x14ac:dyDescent="0.25">
      <c r="C2208" s="12"/>
      <c r="E2208" s="141"/>
      <c r="F2208" s="141"/>
      <c r="P2208" s="156"/>
      <c r="R2208" s="174"/>
      <c r="S2208" s="174"/>
      <c r="W2208" s="175"/>
      <c r="X2208" s="173"/>
      <c r="AC2208" s="156">
        <v>1479</v>
      </c>
      <c r="AD2208" s="150">
        <f t="shared" si="401"/>
        <v>1.9160000000000004</v>
      </c>
      <c r="AE2208" s="174">
        <f t="shared" si="402"/>
        <v>6.3642962021402447E-2</v>
      </c>
      <c r="AF2208" s="174">
        <f t="shared" si="403"/>
        <v>0.97231745215500687</v>
      </c>
      <c r="AG2208" s="150">
        <f t="shared" si="408"/>
        <v>6.3642962021402447E-2</v>
      </c>
      <c r="AH2208" s="150" t="str">
        <f t="shared" si="409"/>
        <v/>
      </c>
      <c r="AI2208" s="150" t="str">
        <f t="shared" si="404"/>
        <v/>
      </c>
      <c r="AJ2208" s="173">
        <f t="shared" si="405"/>
        <v>9.551694541948838E-184</v>
      </c>
      <c r="AK2208" s="173" t="str">
        <f t="shared" si="406"/>
        <v/>
      </c>
      <c r="AL2208" s="173" t="str">
        <f t="shared" si="407"/>
        <v/>
      </c>
      <c r="AM2208" s="173"/>
      <c r="AN2208" s="173"/>
      <c r="AO2208" s="173"/>
      <c r="AP2208" s="173"/>
      <c r="AQ2208" s="173"/>
      <c r="AR2208" s="173"/>
      <c r="AS2208" s="173"/>
      <c r="AT2208" s="153"/>
      <c r="AU2208" s="154"/>
      <c r="AV2208" s="153"/>
      <c r="AW2208" s="177"/>
      <c r="AX2208" s="178"/>
      <c r="AY2208" s="179"/>
      <c r="AZ2208" s="179"/>
      <c r="BA2208" s="180"/>
      <c r="BB2208" s="180"/>
      <c r="BC2208" s="155"/>
      <c r="BE2208" s="156">
        <v>1456</v>
      </c>
      <c r="BF2208" s="181">
        <f t="shared" si="397"/>
        <v>9.3120000000000189</v>
      </c>
      <c r="BG2208" s="182">
        <f t="shared" si="398"/>
        <v>0.23102508136575642</v>
      </c>
      <c r="BH2208" s="183">
        <f t="shared" si="399"/>
        <v>4.2776897159554905E-4</v>
      </c>
      <c r="BI2208" s="184" t="str">
        <f t="shared" si="400"/>
        <v/>
      </c>
      <c r="BJ2208" s="184" t="str">
        <f t="shared" si="396"/>
        <v/>
      </c>
    </row>
    <row r="2209" spans="3:62" ht="20.100000000000001" customHeight="1" x14ac:dyDescent="0.25">
      <c r="C2209" s="12"/>
      <c r="E2209" s="141"/>
      <c r="F2209" s="141"/>
      <c r="P2209" s="156"/>
      <c r="R2209" s="174"/>
      <c r="S2209" s="174"/>
      <c r="W2209" s="175"/>
      <c r="X2209" s="173"/>
      <c r="AC2209" s="156">
        <v>1480</v>
      </c>
      <c r="AD2209" s="150">
        <f t="shared" si="401"/>
        <v>1.92</v>
      </c>
      <c r="AE2209" s="174">
        <f t="shared" si="402"/>
        <v>6.3156561435198655E-2</v>
      </c>
      <c r="AF2209" s="174">
        <f t="shared" si="403"/>
        <v>0.9725710502961632</v>
      </c>
      <c r="AG2209" s="150">
        <f t="shared" si="408"/>
        <v>6.3156561435198655E-2</v>
      </c>
      <c r="AH2209" s="150" t="str">
        <f t="shared" si="409"/>
        <v/>
      </c>
      <c r="AI2209" s="150" t="str">
        <f t="shared" si="404"/>
        <v/>
      </c>
      <c r="AJ2209" s="173">
        <f t="shared" si="405"/>
        <v>1.4736461348785476E-196</v>
      </c>
      <c r="AK2209" s="173" t="str">
        <f t="shared" si="406"/>
        <v/>
      </c>
      <c r="AL2209" s="173" t="str">
        <f t="shared" si="407"/>
        <v/>
      </c>
      <c r="AM2209" s="173"/>
      <c r="AN2209" s="173"/>
      <c r="AO2209" s="173"/>
      <c r="AP2209" s="173"/>
      <c r="AQ2209" s="173"/>
      <c r="AR2209" s="173"/>
      <c r="AS2209" s="173"/>
      <c r="AT2209" s="153"/>
      <c r="AU2209" s="154"/>
      <c r="AV2209" s="153"/>
      <c r="AW2209" s="177"/>
      <c r="AX2209" s="178"/>
      <c r="AY2209" s="179"/>
      <c r="AZ2209" s="179"/>
      <c r="BA2209" s="180"/>
      <c r="BB2209" s="180"/>
      <c r="BC2209" s="155"/>
      <c r="BE2209" s="156">
        <v>1457</v>
      </c>
      <c r="BF2209" s="181">
        <f t="shared" si="397"/>
        <v>9.3184000000000182</v>
      </c>
      <c r="BG2209" s="182">
        <f t="shared" si="398"/>
        <v>0.23059731239416087</v>
      </c>
      <c r="BH2209" s="183">
        <f t="shared" si="399"/>
        <v>4.2713507457334265E-4</v>
      </c>
      <c r="BI2209" s="184" t="str">
        <f t="shared" si="400"/>
        <v/>
      </c>
      <c r="BJ2209" s="184" t="str">
        <f t="shared" si="396"/>
        <v/>
      </c>
    </row>
    <row r="2210" spans="3:62" ht="20.100000000000001" customHeight="1" x14ac:dyDescent="0.25">
      <c r="C2210" s="12"/>
      <c r="E2210" s="141"/>
      <c r="F2210" s="141"/>
      <c r="P2210" s="156"/>
      <c r="R2210" s="174"/>
      <c r="S2210" s="174"/>
      <c r="W2210" s="175"/>
      <c r="X2210" s="173"/>
      <c r="AC2210" s="156">
        <v>1481</v>
      </c>
      <c r="AD2210" s="150">
        <f t="shared" si="401"/>
        <v>1.9240000000000004</v>
      </c>
      <c r="AE2210" s="174">
        <f t="shared" si="402"/>
        <v>6.2672875462131739E-2</v>
      </c>
      <c r="AF2210" s="174">
        <f t="shared" si="403"/>
        <v>0.97282270826597661</v>
      </c>
      <c r="AG2210" s="150">
        <f t="shared" si="408"/>
        <v>6.2672875462131739E-2</v>
      </c>
      <c r="AH2210" s="150" t="str">
        <f t="shared" si="409"/>
        <v/>
      </c>
      <c r="AI2210" s="150" t="str">
        <f t="shared" si="404"/>
        <v/>
      </c>
      <c r="AJ2210" s="173">
        <f t="shared" si="405"/>
        <v>8.3639516058564629E-210</v>
      </c>
      <c r="AK2210" s="173" t="str">
        <f t="shared" si="406"/>
        <v/>
      </c>
      <c r="AL2210" s="173" t="str">
        <f t="shared" si="407"/>
        <v/>
      </c>
      <c r="AM2210" s="173"/>
      <c r="AN2210" s="173"/>
      <c r="AO2210" s="173"/>
      <c r="AP2210" s="173"/>
      <c r="AQ2210" s="173"/>
      <c r="AR2210" s="173"/>
      <c r="AS2210" s="173"/>
      <c r="AT2210" s="153"/>
      <c r="AU2210" s="154"/>
      <c r="AV2210" s="153"/>
      <c r="AW2210" s="177"/>
      <c r="AX2210" s="178"/>
      <c r="AY2210" s="179"/>
      <c r="AZ2210" s="179"/>
      <c r="BA2210" s="180"/>
      <c r="BB2210" s="180"/>
      <c r="BC2210" s="155"/>
      <c r="BE2210" s="156">
        <v>1458</v>
      </c>
      <c r="BF2210" s="181">
        <f t="shared" si="397"/>
        <v>9.3248000000000175</v>
      </c>
      <c r="BG2210" s="182">
        <f t="shared" si="398"/>
        <v>0.23017017731958753</v>
      </c>
      <c r="BH2210" s="183">
        <f t="shared" si="399"/>
        <v>4.2650161428223199E-4</v>
      </c>
      <c r="BI2210" s="184" t="str">
        <f t="shared" si="400"/>
        <v/>
      </c>
      <c r="BJ2210" s="184" t="str">
        <f t="shared" si="396"/>
        <v/>
      </c>
    </row>
    <row r="2211" spans="3:62" ht="20.100000000000001" customHeight="1" x14ac:dyDescent="0.25">
      <c r="C2211" s="12"/>
      <c r="E2211" s="141"/>
      <c r="F2211" s="141"/>
      <c r="P2211" s="156"/>
      <c r="R2211" s="174"/>
      <c r="S2211" s="174"/>
      <c r="W2211" s="175"/>
      <c r="X2211" s="173"/>
      <c r="AC2211" s="156">
        <v>1482</v>
      </c>
      <c r="AD2211" s="150">
        <f t="shared" si="401"/>
        <v>1.9279999999999999</v>
      </c>
      <c r="AE2211" s="174">
        <f t="shared" si="402"/>
        <v>6.219189873083366E-2</v>
      </c>
      <c r="AF2211" s="174">
        <f t="shared" si="403"/>
        <v>0.97307243691218648</v>
      </c>
      <c r="AG2211" s="150">
        <f t="shared" si="408"/>
        <v>6.219189873083366E-2</v>
      </c>
      <c r="AH2211" s="150" t="str">
        <f t="shared" si="409"/>
        <v/>
      </c>
      <c r="AI2211" s="150" t="str">
        <f t="shared" si="404"/>
        <v/>
      </c>
      <c r="AJ2211" s="173">
        <f t="shared" si="405"/>
        <v>1.7463662567587768E-223</v>
      </c>
      <c r="AK2211" s="173" t="str">
        <f t="shared" si="406"/>
        <v/>
      </c>
      <c r="AL2211" s="173" t="str">
        <f t="shared" si="407"/>
        <v/>
      </c>
      <c r="AM2211" s="173"/>
      <c r="AN2211" s="173"/>
      <c r="AO2211" s="173"/>
      <c r="AP2211" s="173"/>
      <c r="AQ2211" s="173"/>
      <c r="AR2211" s="173"/>
      <c r="AS2211" s="173"/>
      <c r="AT2211" s="153"/>
      <c r="AU2211" s="154"/>
      <c r="AV2211" s="153"/>
      <c r="AW2211" s="177"/>
      <c r="AX2211" s="178"/>
      <c r="AY2211" s="179"/>
      <c r="AZ2211" s="179"/>
      <c r="BA2211" s="180"/>
      <c r="BB2211" s="180"/>
      <c r="BC2211" s="155"/>
      <c r="BE2211" s="156">
        <v>1459</v>
      </c>
      <c r="BF2211" s="181">
        <f t="shared" si="397"/>
        <v>9.3312000000000168</v>
      </c>
      <c r="BG2211" s="182">
        <f t="shared" si="398"/>
        <v>0.22974367570530529</v>
      </c>
      <c r="BH2211" s="183">
        <f t="shared" si="399"/>
        <v>4.2586859225479667E-4</v>
      </c>
      <c r="BI2211" s="184" t="str">
        <f t="shared" si="400"/>
        <v/>
      </c>
      <c r="BJ2211" s="184" t="str">
        <f t="shared" si="396"/>
        <v/>
      </c>
    </row>
    <row r="2212" spans="3:62" ht="20.100000000000001" customHeight="1" x14ac:dyDescent="0.25">
      <c r="C2212" s="12"/>
      <c r="E2212" s="141"/>
      <c r="F2212" s="141"/>
      <c r="P2212" s="156"/>
      <c r="R2212" s="174"/>
      <c r="S2212" s="174"/>
      <c r="W2212" s="175"/>
      <c r="X2212" s="173"/>
      <c r="AC2212" s="156">
        <v>1483</v>
      </c>
      <c r="AD2212" s="150">
        <f t="shared" si="401"/>
        <v>1.9320000000000004</v>
      </c>
      <c r="AE2212" s="174">
        <f t="shared" si="402"/>
        <v>6.1713625781571906E-2</v>
      </c>
      <c r="AF2212" s="174">
        <f t="shared" si="403"/>
        <v>0.97332024706086984</v>
      </c>
      <c r="AG2212" s="150">
        <f t="shared" si="408"/>
        <v>6.1713625781571906E-2</v>
      </c>
      <c r="AH2212" s="150" t="str">
        <f t="shared" si="409"/>
        <v/>
      </c>
      <c r="AI2212" s="150" t="str">
        <f t="shared" si="404"/>
        <v/>
      </c>
      <c r="AJ2212" s="173">
        <f t="shared" si="405"/>
        <v>1.3414196673494362E-237</v>
      </c>
      <c r="AK2212" s="173" t="str">
        <f t="shared" si="406"/>
        <v/>
      </c>
      <c r="AL2212" s="173" t="str">
        <f t="shared" si="407"/>
        <v/>
      </c>
      <c r="AM2212" s="173"/>
      <c r="AN2212" s="173"/>
      <c r="AO2212" s="173"/>
      <c r="AP2212" s="173"/>
      <c r="AQ2212" s="173"/>
      <c r="AR2212" s="173"/>
      <c r="AS2212" s="173"/>
      <c r="AT2212" s="153"/>
      <c r="AU2212" s="154"/>
      <c r="AV2212" s="153"/>
      <c r="AW2212" s="177"/>
      <c r="AX2212" s="178"/>
      <c r="AY2212" s="179"/>
      <c r="AZ2212" s="179"/>
      <c r="BA2212" s="180"/>
      <c r="BB2212" s="180"/>
      <c r="BC2212" s="155"/>
      <c r="BE2212" s="156">
        <v>1460</v>
      </c>
      <c r="BF2212" s="181">
        <f t="shared" si="397"/>
        <v>9.3376000000000161</v>
      </c>
      <c r="BG2212" s="182">
        <f t="shared" si="398"/>
        <v>0.2293178071130505</v>
      </c>
      <c r="BH2212" s="183">
        <f t="shared" si="399"/>
        <v>4.2523601001553946E-4</v>
      </c>
      <c r="BI2212" s="184" t="str">
        <f t="shared" si="400"/>
        <v/>
      </c>
      <c r="BJ2212" s="184" t="str">
        <f t="shared" si="396"/>
        <v/>
      </c>
    </row>
    <row r="2213" spans="3:62" ht="20.100000000000001" customHeight="1" x14ac:dyDescent="0.25">
      <c r="C2213" s="12"/>
      <c r="E2213" s="141"/>
      <c r="F2213" s="141"/>
      <c r="P2213" s="156"/>
      <c r="R2213" s="174"/>
      <c r="S2213" s="174"/>
      <c r="W2213" s="175"/>
      <c r="X2213" s="173"/>
      <c r="AC2213" s="156">
        <v>1484</v>
      </c>
      <c r="AD2213" s="150">
        <f t="shared" si="401"/>
        <v>1.9359999999999999</v>
      </c>
      <c r="AE2213" s="174">
        <f t="shared" si="402"/>
        <v>6.1238051067276554E-2</v>
      </c>
      <c r="AF2213" s="174">
        <f t="shared" si="403"/>
        <v>0.97356614951608955</v>
      </c>
      <c r="AG2213" s="150">
        <f t="shared" si="408"/>
        <v>6.1238051067276554E-2</v>
      </c>
      <c r="AH2213" s="150" t="str">
        <f t="shared" si="409"/>
        <v/>
      </c>
      <c r="AI2213" s="150" t="str">
        <f t="shared" si="404"/>
        <v/>
      </c>
      <c r="AJ2213" s="173">
        <f t="shared" si="405"/>
        <v>3.7905264000928681E-252</v>
      </c>
      <c r="AK2213" s="173" t="str">
        <f t="shared" si="406"/>
        <v/>
      </c>
      <c r="AL2213" s="173" t="str">
        <f t="shared" si="407"/>
        <v/>
      </c>
      <c r="AM2213" s="173"/>
      <c r="AN2213" s="173"/>
      <c r="AO2213" s="173"/>
      <c r="AP2213" s="173"/>
      <c r="AQ2213" s="173"/>
      <c r="AR2213" s="173"/>
      <c r="AS2213" s="173"/>
      <c r="AT2213" s="153"/>
      <c r="AU2213" s="154"/>
      <c r="AV2213" s="153"/>
      <c r="AW2213" s="177"/>
      <c r="AX2213" s="178"/>
      <c r="AY2213" s="179"/>
      <c r="AZ2213" s="179"/>
      <c r="BA2213" s="180"/>
      <c r="BB2213" s="180"/>
      <c r="BC2213" s="155"/>
      <c r="BE2213" s="156">
        <v>1461</v>
      </c>
      <c r="BF2213" s="181">
        <f t="shared" si="397"/>
        <v>9.3440000000000154</v>
      </c>
      <c r="BG2213" s="182">
        <f t="shared" si="398"/>
        <v>0.22889257110303496</v>
      </c>
      <c r="BH2213" s="183">
        <f t="shared" si="399"/>
        <v>4.2460386908046988E-4</v>
      </c>
      <c r="BI2213" s="184" t="str">
        <f t="shared" si="400"/>
        <v/>
      </c>
      <c r="BJ2213" s="184" t="str">
        <f t="shared" si="396"/>
        <v/>
      </c>
    </row>
    <row r="2214" spans="3:62" ht="20.100000000000001" customHeight="1" x14ac:dyDescent="0.25">
      <c r="C2214" s="12"/>
      <c r="E2214" s="141"/>
      <c r="F2214" s="141"/>
      <c r="P2214" s="156"/>
      <c r="R2214" s="174"/>
      <c r="S2214" s="174"/>
      <c r="W2214" s="175"/>
      <c r="X2214" s="173"/>
      <c r="AC2214" s="156">
        <v>1485</v>
      </c>
      <c r="AD2214" s="150">
        <f t="shared" si="401"/>
        <v>1.9400000000000004</v>
      </c>
      <c r="AE2214" s="174">
        <f t="shared" si="402"/>
        <v>6.0765168954564734E-2</v>
      </c>
      <c r="AF2214" s="174">
        <f t="shared" si="403"/>
        <v>0.97381015505954738</v>
      </c>
      <c r="AG2214" s="150">
        <f t="shared" si="408"/>
        <v>6.0765168954564734E-2</v>
      </c>
      <c r="AH2214" s="150" t="str">
        <f t="shared" si="409"/>
        <v/>
      </c>
      <c r="AI2214" s="150" t="str">
        <f t="shared" si="404"/>
        <v/>
      </c>
      <c r="AJ2214" s="173">
        <f t="shared" si="405"/>
        <v>3.9403962771360244E-267</v>
      </c>
      <c r="AK2214" s="173" t="str">
        <f t="shared" si="406"/>
        <v/>
      </c>
      <c r="AL2214" s="173" t="str">
        <f t="shared" si="407"/>
        <v/>
      </c>
      <c r="AM2214" s="173"/>
      <c r="AN2214" s="173"/>
      <c r="AO2214" s="173"/>
      <c r="AP2214" s="173"/>
      <c r="AQ2214" s="173"/>
      <c r="AR2214" s="173"/>
      <c r="AS2214" s="173"/>
      <c r="AT2214" s="153"/>
      <c r="AU2214" s="154"/>
      <c r="AV2214" s="153"/>
      <c r="AW2214" s="177"/>
      <c r="AX2214" s="178"/>
      <c r="AY2214" s="179"/>
      <c r="AZ2214" s="179"/>
      <c r="BA2214" s="180"/>
      <c r="BB2214" s="180"/>
      <c r="BC2214" s="155"/>
      <c r="BE2214" s="156">
        <v>1462</v>
      </c>
      <c r="BF2214" s="181">
        <f t="shared" si="397"/>
        <v>9.3504000000000147</v>
      </c>
      <c r="BG2214" s="182">
        <f t="shared" si="398"/>
        <v>0.22846796723395449</v>
      </c>
      <c r="BH2214" s="183">
        <f t="shared" si="399"/>
        <v>4.2397217095729856E-4</v>
      </c>
      <c r="BI2214" s="184" t="str">
        <f t="shared" si="400"/>
        <v/>
      </c>
      <c r="BJ2214" s="184" t="str">
        <f t="shared" si="396"/>
        <v/>
      </c>
    </row>
    <row r="2215" spans="3:62" ht="20.100000000000001" customHeight="1" x14ac:dyDescent="0.25">
      <c r="C2215" s="12"/>
      <c r="E2215" s="141"/>
      <c r="F2215" s="141"/>
      <c r="P2215" s="156"/>
      <c r="R2215" s="174"/>
      <c r="S2215" s="174"/>
      <c r="W2215" s="175"/>
      <c r="X2215" s="173"/>
      <c r="AC2215" s="156">
        <v>1486</v>
      </c>
      <c r="AD2215" s="150">
        <f t="shared" si="401"/>
        <v>1.944</v>
      </c>
      <c r="AE2215" s="174">
        <f t="shared" si="402"/>
        <v>6.0294973724765701E-2</v>
      </c>
      <c r="AF2215" s="174">
        <f t="shared" si="403"/>
        <v>0.97405227445024034</v>
      </c>
      <c r="AG2215" s="150">
        <f t="shared" si="408"/>
        <v>6.0294973724765701E-2</v>
      </c>
      <c r="AH2215" s="150" t="str">
        <f t="shared" si="409"/>
        <v/>
      </c>
      <c r="AI2215" s="150" t="str">
        <f t="shared" si="404"/>
        <v/>
      </c>
      <c r="AJ2215" s="173">
        <f t="shared" si="405"/>
        <v>1.5069047176203946E-282</v>
      </c>
      <c r="AK2215" s="173" t="str">
        <f t="shared" si="406"/>
        <v/>
      </c>
      <c r="AL2215" s="173" t="str">
        <f t="shared" si="407"/>
        <v/>
      </c>
      <c r="AM2215" s="173"/>
      <c r="AN2215" s="173"/>
      <c r="AO2215" s="173"/>
      <c r="AP2215" s="173"/>
      <c r="AQ2215" s="173"/>
      <c r="AR2215" s="173"/>
      <c r="AS2215" s="173"/>
      <c r="AT2215" s="153"/>
      <c r="AU2215" s="154"/>
      <c r="AV2215" s="153"/>
      <c r="AW2215" s="177"/>
      <c r="AX2215" s="178"/>
      <c r="AY2215" s="179"/>
      <c r="AZ2215" s="179"/>
      <c r="BA2215" s="180"/>
      <c r="BB2215" s="180"/>
      <c r="BC2215" s="155"/>
      <c r="BE2215" s="156">
        <v>1463</v>
      </c>
      <c r="BF2215" s="181">
        <f t="shared" si="397"/>
        <v>9.356800000000014</v>
      </c>
      <c r="BG2215" s="182">
        <f t="shared" si="398"/>
        <v>0.22804399506299719</v>
      </c>
      <c r="BH2215" s="183">
        <f t="shared" si="399"/>
        <v>4.2334091714588129E-4</v>
      </c>
      <c r="BI2215" s="184" t="str">
        <f t="shared" si="400"/>
        <v/>
      </c>
      <c r="BJ2215" s="184" t="str">
        <f t="shared" si="396"/>
        <v/>
      </c>
    </row>
    <row r="2216" spans="3:62" ht="20.100000000000001" customHeight="1" x14ac:dyDescent="0.25">
      <c r="C2216" s="12"/>
      <c r="E2216" s="141"/>
      <c r="F2216" s="141"/>
      <c r="P2216" s="156"/>
      <c r="R2216" s="174"/>
      <c r="S2216" s="174"/>
      <c r="W2216" s="175"/>
      <c r="X2216" s="173"/>
      <c r="AC2216" s="156">
        <v>1487</v>
      </c>
      <c r="AD2216" s="150">
        <f t="shared" si="401"/>
        <v>1.9480000000000004</v>
      </c>
      <c r="AE2216" s="174">
        <f t="shared" si="402"/>
        <v>5.9827459574943218E-2</v>
      </c>
      <c r="AF2216" s="174">
        <f t="shared" si="403"/>
        <v>0.97429251842412246</v>
      </c>
      <c r="AG2216" s="150">
        <f t="shared" si="408"/>
        <v>5.9827459574943218E-2</v>
      </c>
      <c r="AH2216" s="150" t="str">
        <f t="shared" si="409"/>
        <v/>
      </c>
      <c r="AI2216" s="150" t="str">
        <f t="shared" si="404"/>
        <v/>
      </c>
      <c r="AJ2216" s="173">
        <f t="shared" si="405"/>
        <v>2.1200065515246056E-298</v>
      </c>
      <c r="AK2216" s="173" t="str">
        <f t="shared" si="406"/>
        <v/>
      </c>
      <c r="AL2216" s="173" t="str">
        <f t="shared" si="407"/>
        <v/>
      </c>
      <c r="AM2216" s="173"/>
      <c r="AN2216" s="173"/>
      <c r="AO2216" s="173"/>
      <c r="AP2216" s="173"/>
      <c r="AQ2216" s="173"/>
      <c r="AR2216" s="173"/>
      <c r="AS2216" s="173"/>
      <c r="AT2216" s="153"/>
      <c r="AU2216" s="154"/>
      <c r="AV2216" s="153"/>
      <c r="AW2216" s="177"/>
      <c r="AX2216" s="178"/>
      <c r="AY2216" s="179"/>
      <c r="AZ2216" s="179"/>
      <c r="BA2216" s="180"/>
      <c r="BB2216" s="180"/>
      <c r="BC2216" s="155"/>
      <c r="BE2216" s="156">
        <v>1464</v>
      </c>
      <c r="BF2216" s="181">
        <f t="shared" si="397"/>
        <v>9.3632000000000133</v>
      </c>
      <c r="BG2216" s="182">
        <f t="shared" si="398"/>
        <v>0.22762065414585131</v>
      </c>
      <c r="BH2216" s="183">
        <f t="shared" si="399"/>
        <v>4.2271010913763618E-4</v>
      </c>
      <c r="BI2216" s="184" t="str">
        <f t="shared" si="400"/>
        <v/>
      </c>
      <c r="BJ2216" s="184" t="str">
        <f t="shared" si="396"/>
        <v/>
      </c>
    </row>
    <row r="2217" spans="3:62" ht="20.100000000000001" customHeight="1" x14ac:dyDescent="0.25">
      <c r="C2217" s="12"/>
      <c r="E2217" s="141"/>
      <c r="F2217" s="141"/>
      <c r="P2217" s="156"/>
      <c r="R2217" s="174"/>
      <c r="S2217" s="174"/>
      <c r="W2217" s="175"/>
      <c r="X2217" s="173"/>
      <c r="AC2217" s="156">
        <v>1488</v>
      </c>
      <c r="AD2217" s="150">
        <f t="shared" si="401"/>
        <v>1.952</v>
      </c>
      <c r="AE2217" s="174">
        <f t="shared" si="402"/>
        <v>5.9362620618918331E-2</v>
      </c>
      <c r="AF2217" s="174">
        <f t="shared" si="403"/>
        <v>0.97453089769376866</v>
      </c>
      <c r="AG2217" s="150">
        <f t="shared" si="408"/>
        <v>5.9362620618918331E-2</v>
      </c>
      <c r="AH2217" s="150" t="str">
        <f t="shared" si="409"/>
        <v/>
      </c>
      <c r="AI2217" s="150" t="str">
        <f t="shared" si="404"/>
        <v/>
      </c>
      <c r="AJ2217" s="173">
        <f t="shared" si="405"/>
        <v>0</v>
      </c>
      <c r="AK2217" s="173" t="str">
        <f t="shared" si="406"/>
        <v/>
      </c>
      <c r="AL2217" s="173" t="str">
        <f t="shared" si="407"/>
        <v/>
      </c>
      <c r="AM2217" s="173"/>
      <c r="AN2217" s="173"/>
      <c r="AO2217" s="173"/>
      <c r="AP2217" s="173"/>
      <c r="AQ2217" s="173"/>
      <c r="AR2217" s="173"/>
      <c r="AS2217" s="173"/>
      <c r="AT2217" s="153"/>
      <c r="AU2217" s="154"/>
      <c r="AV2217" s="153"/>
      <c r="AW2217" s="177"/>
      <c r="AX2217" s="178"/>
      <c r="AY2217" s="179"/>
      <c r="AZ2217" s="179"/>
      <c r="BA2217" s="180"/>
      <c r="BB2217" s="180"/>
      <c r="BC2217" s="155"/>
      <c r="BE2217" s="156">
        <v>1465</v>
      </c>
      <c r="BF2217" s="181">
        <f t="shared" si="397"/>
        <v>9.3696000000000126</v>
      </c>
      <c r="BG2217" s="182">
        <f t="shared" si="398"/>
        <v>0.22719794403671367</v>
      </c>
      <c r="BH2217" s="183">
        <f t="shared" si="399"/>
        <v>4.2207974841540485E-4</v>
      </c>
      <c r="BI2217" s="184" t="str">
        <f t="shared" si="400"/>
        <v/>
      </c>
      <c r="BJ2217" s="184" t="str">
        <f t="shared" si="396"/>
        <v/>
      </c>
    </row>
    <row r="2218" spans="3:62" ht="20.100000000000001" customHeight="1" x14ac:dyDescent="0.25">
      <c r="C2218" s="12"/>
      <c r="E2218" s="141"/>
      <c r="F2218" s="141"/>
      <c r="P2218" s="156"/>
      <c r="R2218" s="174"/>
      <c r="S2218" s="174"/>
      <c r="W2218" s="175"/>
      <c r="X2218" s="173"/>
      <c r="AC2218" s="156">
        <v>1489</v>
      </c>
      <c r="AD2218" s="150">
        <f t="shared" si="401"/>
        <v>1.9560000000000004</v>
      </c>
      <c r="AE2218" s="174">
        <f t="shared" si="402"/>
        <v>5.8900450888289227E-2</v>
      </c>
      <c r="AF2218" s="174">
        <f t="shared" si="403"/>
        <v>0.97476742294804464</v>
      </c>
      <c r="AG2218" s="150">
        <f t="shared" si="408"/>
        <v>5.8900450888289227E-2</v>
      </c>
      <c r="AH2218" s="150" t="str">
        <f t="shared" si="409"/>
        <v/>
      </c>
      <c r="AI2218" s="150" t="str">
        <f t="shared" si="404"/>
        <v/>
      </c>
      <c r="AJ2218" s="173">
        <f t="shared" si="405"/>
        <v>0</v>
      </c>
      <c r="AK2218" s="173" t="str">
        <f t="shared" si="406"/>
        <v/>
      </c>
      <c r="AL2218" s="173" t="str">
        <f t="shared" si="407"/>
        <v/>
      </c>
      <c r="AM2218" s="173"/>
      <c r="AN2218" s="173"/>
      <c r="AO2218" s="173"/>
      <c r="AP2218" s="173"/>
      <c r="AQ2218" s="173"/>
      <c r="AR2218" s="173"/>
      <c r="AS2218" s="173"/>
      <c r="AT2218" s="153"/>
      <c r="AU2218" s="154"/>
      <c r="AV2218" s="153"/>
      <c r="AW2218" s="177"/>
      <c r="AX2218" s="178"/>
      <c r="AY2218" s="179"/>
      <c r="AZ2218" s="179"/>
      <c r="BA2218" s="180"/>
      <c r="BB2218" s="180"/>
      <c r="BC2218" s="155"/>
      <c r="BE2218" s="156">
        <v>1466</v>
      </c>
      <c r="BF2218" s="181">
        <f t="shared" si="397"/>
        <v>9.3760000000000119</v>
      </c>
      <c r="BG2218" s="182">
        <f t="shared" si="398"/>
        <v>0.22677586428829827</v>
      </c>
      <c r="BH2218" s="183">
        <f t="shared" si="399"/>
        <v>4.2144983645425738E-4</v>
      </c>
      <c r="BI2218" s="184" t="str">
        <f t="shared" si="400"/>
        <v/>
      </c>
      <c r="BJ2218" s="184" t="str">
        <f t="shared" si="396"/>
        <v/>
      </c>
    </row>
    <row r="2219" spans="3:62" ht="20.100000000000001" customHeight="1" x14ac:dyDescent="0.25">
      <c r="C2219" s="12"/>
      <c r="E2219" s="141"/>
      <c r="F2219" s="141"/>
      <c r="P2219" s="156"/>
      <c r="R2219" s="174"/>
      <c r="S2219" s="174"/>
      <c r="W2219" s="175"/>
      <c r="X2219" s="173"/>
      <c r="AC2219" s="156">
        <v>1490</v>
      </c>
      <c r="AD2219" s="150">
        <f t="shared" si="401"/>
        <v>1.96</v>
      </c>
      <c r="AE2219" s="174">
        <f t="shared" si="402"/>
        <v>5.8440944333451469E-2</v>
      </c>
      <c r="AF2219" s="174">
        <f t="shared" si="403"/>
        <v>0.97500210485177952</v>
      </c>
      <c r="AG2219" s="150">
        <f t="shared" si="408"/>
        <v>5.8440944333451469E-2</v>
      </c>
      <c r="AH2219" s="150" t="str">
        <f t="shared" si="409"/>
        <v/>
      </c>
      <c r="AI2219" s="150" t="str">
        <f t="shared" si="404"/>
        <v/>
      </c>
      <c r="AJ2219" s="173">
        <f t="shared" si="405"/>
        <v>0</v>
      </c>
      <c r="AK2219" s="173" t="str">
        <f t="shared" si="406"/>
        <v/>
      </c>
      <c r="AL2219" s="173" t="str">
        <f t="shared" si="407"/>
        <v/>
      </c>
      <c r="AM2219" s="173"/>
      <c r="AN2219" s="173"/>
      <c r="AO2219" s="173"/>
      <c r="AP2219" s="173"/>
      <c r="AQ2219" s="173"/>
      <c r="AR2219" s="173"/>
      <c r="AS2219" s="173"/>
      <c r="AT2219" s="153"/>
      <c r="AU2219" s="154"/>
      <c r="AV2219" s="153"/>
      <c r="AW2219" s="177"/>
      <c r="AX2219" s="178"/>
      <c r="AY2219" s="179"/>
      <c r="AZ2219" s="179"/>
      <c r="BA2219" s="180"/>
      <c r="BB2219" s="180"/>
      <c r="BC2219" s="155"/>
      <c r="BE2219" s="156">
        <v>1467</v>
      </c>
      <c r="BF2219" s="181">
        <f t="shared" si="397"/>
        <v>9.3824000000000112</v>
      </c>
      <c r="BG2219" s="182">
        <f t="shared" si="398"/>
        <v>0.22635441445184401</v>
      </c>
      <c r="BH2219" s="183">
        <f t="shared" si="399"/>
        <v>4.2082037472149225E-4</v>
      </c>
      <c r="BI2219" s="184" t="str">
        <f t="shared" si="400"/>
        <v/>
      </c>
      <c r="BJ2219" s="184" t="str">
        <f t="shared" si="396"/>
        <v/>
      </c>
    </row>
    <row r="2220" spans="3:62" ht="20.100000000000001" customHeight="1" x14ac:dyDescent="0.25">
      <c r="C2220" s="12"/>
      <c r="E2220" s="141"/>
      <c r="F2220" s="141"/>
      <c r="P2220" s="156"/>
      <c r="R2220" s="174"/>
      <c r="S2220" s="174"/>
      <c r="W2220" s="175"/>
      <c r="X2220" s="173"/>
      <c r="AC2220" s="156">
        <v>1491</v>
      </c>
      <c r="AD2220" s="150">
        <f t="shared" si="401"/>
        <v>1.9640000000000004</v>
      </c>
      <c r="AE2220" s="174">
        <f t="shared" si="402"/>
        <v>5.798409482461489E-2</v>
      </c>
      <c r="AF2220" s="174">
        <f t="shared" si="403"/>
        <v>0.97523495404544369</v>
      </c>
      <c r="AG2220" s="150">
        <f t="shared" si="408"/>
        <v>5.798409482461489E-2</v>
      </c>
      <c r="AH2220" s="150" t="str">
        <f t="shared" si="409"/>
        <v/>
      </c>
      <c r="AI2220" s="150" t="str">
        <f t="shared" si="404"/>
        <v/>
      </c>
      <c r="AJ2220" s="173">
        <f t="shared" si="405"/>
        <v>0</v>
      </c>
      <c r="AK2220" s="173" t="str">
        <f t="shared" si="406"/>
        <v/>
      </c>
      <c r="AL2220" s="173" t="str">
        <f t="shared" si="407"/>
        <v/>
      </c>
      <c r="AM2220" s="173"/>
      <c r="AN2220" s="173"/>
      <c r="AO2220" s="173"/>
      <c r="AP2220" s="173"/>
      <c r="AQ2220" s="173"/>
      <c r="AR2220" s="173"/>
      <c r="AS2220" s="173"/>
      <c r="AT2220" s="153"/>
      <c r="AU2220" s="154"/>
      <c r="AV2220" s="153"/>
      <c r="AW2220" s="177"/>
      <c r="AX2220" s="178"/>
      <c r="AY2220" s="179"/>
      <c r="AZ2220" s="179"/>
      <c r="BA2220" s="180"/>
      <c r="BB2220" s="180"/>
      <c r="BC2220" s="155"/>
      <c r="BE2220" s="156">
        <v>1468</v>
      </c>
      <c r="BF2220" s="181">
        <f t="shared" si="397"/>
        <v>9.3888000000000105</v>
      </c>
      <c r="BG2220" s="182">
        <f t="shared" si="398"/>
        <v>0.22593359407712252</v>
      </c>
      <c r="BH2220" s="183">
        <f t="shared" si="399"/>
        <v>4.2019136467533191E-4</v>
      </c>
      <c r="BI2220" s="184" t="str">
        <f t="shared" si="400"/>
        <v/>
      </c>
      <c r="BJ2220" s="184" t="str">
        <f t="shared" si="396"/>
        <v/>
      </c>
    </row>
    <row r="2221" spans="3:62" ht="20.100000000000001" customHeight="1" x14ac:dyDescent="0.25">
      <c r="C2221" s="12"/>
      <c r="E2221" s="141"/>
      <c r="F2221" s="141"/>
      <c r="P2221" s="156"/>
      <c r="R2221" s="174"/>
      <c r="S2221" s="174"/>
      <c r="W2221" s="175"/>
      <c r="X2221" s="173"/>
      <c r="AC2221" s="156">
        <v>1492</v>
      </c>
      <c r="AD2221" s="150">
        <f t="shared" si="401"/>
        <v>1.968</v>
      </c>
      <c r="AE2221" s="174">
        <f t="shared" si="402"/>
        <v>5.7529896152820871E-2</v>
      </c>
      <c r="AF2221" s="174">
        <f t="shared" si="403"/>
        <v>0.97546598114482941</v>
      </c>
      <c r="AG2221" s="150">
        <f t="shared" si="408"/>
        <v>5.7529896152820871E-2</v>
      </c>
      <c r="AH2221" s="150" t="str">
        <f t="shared" si="409"/>
        <v/>
      </c>
      <c r="AI2221" s="150" t="str">
        <f t="shared" si="404"/>
        <v/>
      </c>
      <c r="AJ2221" s="173">
        <f t="shared" si="405"/>
        <v>0</v>
      </c>
      <c r="AK2221" s="173" t="str">
        <f t="shared" si="406"/>
        <v/>
      </c>
      <c r="AL2221" s="173" t="str">
        <f t="shared" si="407"/>
        <v/>
      </c>
      <c r="AM2221" s="173"/>
      <c r="AN2221" s="173"/>
      <c r="AO2221" s="173"/>
      <c r="AP2221" s="173"/>
      <c r="AQ2221" s="173"/>
      <c r="AR2221" s="173"/>
      <c r="AS2221" s="173"/>
      <c r="AT2221" s="153"/>
      <c r="AU2221" s="154"/>
      <c r="AV2221" s="153"/>
      <c r="AW2221" s="177"/>
      <c r="AX2221" s="178"/>
      <c r="AY2221" s="179"/>
      <c r="AZ2221" s="179"/>
      <c r="BA2221" s="180"/>
      <c r="BB2221" s="180"/>
      <c r="BC2221" s="155"/>
      <c r="BE2221" s="156">
        <v>1469</v>
      </c>
      <c r="BF2221" s="181">
        <f t="shared" si="397"/>
        <v>9.3952000000000098</v>
      </c>
      <c r="BG2221" s="182">
        <f t="shared" si="398"/>
        <v>0.22551340271244719</v>
      </c>
      <c r="BH2221" s="183">
        <f t="shared" si="399"/>
        <v>4.1956280776664356E-4</v>
      </c>
      <c r="BI2221" s="184" t="str">
        <f t="shared" si="400"/>
        <v/>
      </c>
      <c r="BJ2221" s="184" t="str">
        <f t="shared" si="396"/>
        <v/>
      </c>
    </row>
    <row r="2222" spans="3:62" ht="20.100000000000001" customHeight="1" x14ac:dyDescent="0.25">
      <c r="C2222" s="12"/>
      <c r="E2222" s="141"/>
      <c r="F2222" s="141"/>
      <c r="P2222" s="156"/>
      <c r="R2222" s="174"/>
      <c r="S2222" s="174"/>
      <c r="W2222" s="175"/>
      <c r="X2222" s="173"/>
      <c r="AC2222" s="156">
        <v>1493</v>
      </c>
      <c r="AD2222" s="150">
        <f t="shared" si="401"/>
        <v>1.9720000000000004</v>
      </c>
      <c r="AE2222" s="174">
        <f t="shared" si="402"/>
        <v>5.7078342030956193E-2</v>
      </c>
      <c r="AF2222" s="174">
        <f t="shared" si="403"/>
        <v>0.97569519674073635</v>
      </c>
      <c r="AG2222" s="150">
        <f t="shared" si="408"/>
        <v>5.7078342030956193E-2</v>
      </c>
      <c r="AH2222" s="150" t="str">
        <f t="shared" si="409"/>
        <v/>
      </c>
      <c r="AI2222" s="150" t="str">
        <f t="shared" si="404"/>
        <v/>
      </c>
      <c r="AJ2222" s="173">
        <f t="shared" si="405"/>
        <v>0</v>
      </c>
      <c r="AK2222" s="173" t="str">
        <f t="shared" si="406"/>
        <v/>
      </c>
      <c r="AL2222" s="173" t="str">
        <f t="shared" si="407"/>
        <v/>
      </c>
      <c r="AM2222" s="173"/>
      <c r="AN2222" s="173"/>
      <c r="AO2222" s="173"/>
      <c r="AP2222" s="173"/>
      <c r="AQ2222" s="173"/>
      <c r="AR2222" s="173"/>
      <c r="AS2222" s="173"/>
      <c r="AT2222" s="153"/>
      <c r="AU2222" s="154"/>
      <c r="AV2222" s="153"/>
      <c r="AW2222" s="177"/>
      <c r="AX2222" s="178"/>
      <c r="AY2222" s="179"/>
      <c r="AZ2222" s="179"/>
      <c r="BA2222" s="180"/>
      <c r="BB2222" s="180"/>
      <c r="BC2222" s="155"/>
      <c r="BE2222" s="156">
        <v>1470</v>
      </c>
      <c r="BF2222" s="181">
        <f t="shared" si="397"/>
        <v>9.4016000000000091</v>
      </c>
      <c r="BG2222" s="182">
        <f t="shared" si="398"/>
        <v>0.22509383990468054</v>
      </c>
      <c r="BH2222" s="183">
        <f t="shared" si="399"/>
        <v>4.189347054378012E-4</v>
      </c>
      <c r="BI2222" s="184" t="str">
        <f t="shared" si="400"/>
        <v/>
      </c>
      <c r="BJ2222" s="184" t="str">
        <f t="shared" si="396"/>
        <v/>
      </c>
    </row>
    <row r="2223" spans="3:62" ht="20.100000000000001" customHeight="1" x14ac:dyDescent="0.25">
      <c r="C2223" s="12"/>
      <c r="E2223" s="141"/>
      <c r="F2223" s="141"/>
      <c r="P2223" s="156"/>
      <c r="R2223" s="174"/>
      <c r="S2223" s="174"/>
      <c r="W2223" s="175"/>
      <c r="X2223" s="173"/>
      <c r="AC2223" s="156">
        <v>1494</v>
      </c>
      <c r="AD2223" s="150">
        <f t="shared" si="401"/>
        <v>1.976</v>
      </c>
      <c r="AE2223" s="174">
        <f t="shared" si="402"/>
        <v>5.6629426094766726E-2</v>
      </c>
      <c r="AF2223" s="174">
        <f t="shared" si="403"/>
        <v>0.97592261139866132</v>
      </c>
      <c r="AG2223" s="150">
        <f t="shared" si="408"/>
        <v>5.6629426094766726E-2</v>
      </c>
      <c r="AH2223" s="150" t="str">
        <f t="shared" si="409"/>
        <v/>
      </c>
      <c r="AI2223" s="150" t="str">
        <f t="shared" si="404"/>
        <v/>
      </c>
      <c r="AJ2223" s="173">
        <f t="shared" si="405"/>
        <v>0</v>
      </c>
      <c r="AK2223" s="173" t="str">
        <f t="shared" si="406"/>
        <v/>
      </c>
      <c r="AL2223" s="173" t="str">
        <f t="shared" si="407"/>
        <v/>
      </c>
      <c r="AM2223" s="173"/>
      <c r="AN2223" s="173"/>
      <c r="AO2223" s="173"/>
      <c r="AP2223" s="173"/>
      <c r="AQ2223" s="173"/>
      <c r="AR2223" s="173"/>
      <c r="AS2223" s="173"/>
      <c r="AT2223" s="153"/>
      <c r="AU2223" s="154"/>
      <c r="AV2223" s="153"/>
      <c r="AW2223" s="177"/>
      <c r="AX2223" s="178"/>
      <c r="AY2223" s="179"/>
      <c r="AZ2223" s="179"/>
      <c r="BA2223" s="180"/>
      <c r="BB2223" s="180"/>
      <c r="BC2223" s="155"/>
      <c r="BE2223" s="156">
        <v>1471</v>
      </c>
      <c r="BF2223" s="181">
        <f t="shared" si="397"/>
        <v>9.4080000000000084</v>
      </c>
      <c r="BG2223" s="182">
        <f t="shared" si="398"/>
        <v>0.22467490519924274</v>
      </c>
      <c r="BH2223" s="183">
        <f t="shared" si="399"/>
        <v>4.1830705912351829E-4</v>
      </c>
      <c r="BI2223" s="184" t="str">
        <f t="shared" si="400"/>
        <v/>
      </c>
      <c r="BJ2223" s="184" t="str">
        <f t="shared" si="396"/>
        <v/>
      </c>
    </row>
    <row r="2224" spans="3:62" ht="20.100000000000001" customHeight="1" x14ac:dyDescent="0.25">
      <c r="C2224" s="12"/>
      <c r="E2224" s="141"/>
      <c r="F2224" s="141"/>
      <c r="P2224" s="156"/>
      <c r="R2224" s="174"/>
      <c r="S2224" s="174"/>
      <c r="W2224" s="175"/>
      <c r="X2224" s="173"/>
      <c r="AC2224" s="156">
        <v>1495</v>
      </c>
      <c r="AD2224" s="150">
        <f t="shared" si="401"/>
        <v>1.9800000000000004</v>
      </c>
      <c r="AE2224" s="174">
        <f t="shared" si="402"/>
        <v>5.6183141903867993E-2</v>
      </c>
      <c r="AF2224" s="174">
        <f t="shared" si="403"/>
        <v>0.97614823565849151</v>
      </c>
      <c r="AG2224" s="150">
        <f t="shared" si="408"/>
        <v>5.6183141903867993E-2</v>
      </c>
      <c r="AH2224" s="150" t="str">
        <f t="shared" si="409"/>
        <v/>
      </c>
      <c r="AI2224" s="150" t="str">
        <f t="shared" si="404"/>
        <v/>
      </c>
      <c r="AJ2224" s="173">
        <f t="shared" si="405"/>
        <v>0</v>
      </c>
      <c r="AK2224" s="173" t="str">
        <f t="shared" si="406"/>
        <v/>
      </c>
      <c r="AL2224" s="173" t="str">
        <f t="shared" si="407"/>
        <v/>
      </c>
      <c r="AM2224" s="173"/>
      <c r="AN2224" s="173"/>
      <c r="AO2224" s="173"/>
      <c r="AP2224" s="173"/>
      <c r="AQ2224" s="173"/>
      <c r="AR2224" s="173"/>
      <c r="AS2224" s="173"/>
      <c r="AT2224" s="153"/>
      <c r="AU2224" s="154"/>
      <c r="AV2224" s="153"/>
      <c r="AW2224" s="177"/>
      <c r="AX2224" s="178"/>
      <c r="AY2224" s="179"/>
      <c r="AZ2224" s="179"/>
      <c r="BA2224" s="180"/>
      <c r="BB2224" s="180"/>
      <c r="BC2224" s="155"/>
      <c r="BE2224" s="156">
        <v>1472</v>
      </c>
      <c r="BF2224" s="181">
        <f t="shared" si="397"/>
        <v>9.4144000000000077</v>
      </c>
      <c r="BG2224" s="182">
        <f t="shared" si="398"/>
        <v>0.22425659814011922</v>
      </c>
      <c r="BH2224" s="183">
        <f t="shared" si="399"/>
        <v>4.1767987025015385E-4</v>
      </c>
      <c r="BI2224" s="184" t="str">
        <f t="shared" si="400"/>
        <v/>
      </c>
      <c r="BJ2224" s="184" t="str">
        <f t="shared" si="396"/>
        <v/>
      </c>
    </row>
    <row r="2225" spans="3:62" ht="20.100000000000001" customHeight="1" x14ac:dyDescent="0.25">
      <c r="C2225" s="12"/>
      <c r="E2225" s="141"/>
      <c r="F2225" s="141"/>
      <c r="P2225" s="156"/>
      <c r="R2225" s="174"/>
      <c r="S2225" s="174"/>
      <c r="W2225" s="175"/>
      <c r="X2225" s="173"/>
      <c r="AC2225" s="156">
        <v>1496</v>
      </c>
      <c r="AD2225" s="150">
        <f t="shared" si="401"/>
        <v>1.984</v>
      </c>
      <c r="AE2225" s="174">
        <f t="shared" si="402"/>
        <v>5.5739482942755124E-2</v>
      </c>
      <c r="AF2225" s="174">
        <f t="shared" si="403"/>
        <v>0.97637208003420195</v>
      </c>
      <c r="AG2225" s="150">
        <f t="shared" si="408"/>
        <v>5.5739482942755124E-2</v>
      </c>
      <c r="AH2225" s="150" t="str">
        <f t="shared" si="409"/>
        <v/>
      </c>
      <c r="AI2225" s="150" t="str">
        <f t="shared" si="404"/>
        <v/>
      </c>
      <c r="AJ2225" s="173">
        <f t="shared" si="405"/>
        <v>0</v>
      </c>
      <c r="AK2225" s="173" t="str">
        <f t="shared" si="406"/>
        <v/>
      </c>
      <c r="AL2225" s="173" t="str">
        <f t="shared" si="407"/>
        <v/>
      </c>
      <c r="AM2225" s="173"/>
      <c r="AN2225" s="173"/>
      <c r="AO2225" s="173"/>
      <c r="AP2225" s="173"/>
      <c r="AQ2225" s="173"/>
      <c r="AR2225" s="173"/>
      <c r="AS2225" s="173"/>
      <c r="AT2225" s="153"/>
      <c r="AU2225" s="154"/>
      <c r="AV2225" s="153"/>
      <c r="AW2225" s="177"/>
      <c r="AX2225" s="178"/>
      <c r="AY2225" s="179"/>
      <c r="AZ2225" s="179"/>
      <c r="BA2225" s="180"/>
      <c r="BB2225" s="180"/>
      <c r="BC2225" s="155"/>
      <c r="BE2225" s="156">
        <v>1473</v>
      </c>
      <c r="BF2225" s="181">
        <f t="shared" si="397"/>
        <v>9.4208000000000069</v>
      </c>
      <c r="BG2225" s="182">
        <f t="shared" si="398"/>
        <v>0.22383891826986907</v>
      </c>
      <c r="BH2225" s="183">
        <f t="shared" si="399"/>
        <v>4.1705314023587903E-4</v>
      </c>
      <c r="BI2225" s="184" t="str">
        <f t="shared" si="400"/>
        <v/>
      </c>
      <c r="BJ2225" s="184" t="str">
        <f t="shared" ref="BJ2225:BJ2288" si="410">IF($BG2225&lt;(1-$BC$765),$BH2225,"")</f>
        <v/>
      </c>
    </row>
    <row r="2226" spans="3:62" ht="20.100000000000001" customHeight="1" x14ac:dyDescent="0.25">
      <c r="C2226" s="12"/>
      <c r="E2226" s="141"/>
      <c r="F2226" s="141"/>
      <c r="P2226" s="156"/>
      <c r="R2226" s="174"/>
      <c r="S2226" s="174"/>
      <c r="W2226" s="175"/>
      <c r="X2226" s="173"/>
      <c r="AC2226" s="156">
        <v>1497</v>
      </c>
      <c r="AD2226" s="150">
        <f t="shared" si="401"/>
        <v>1.9880000000000004</v>
      </c>
      <c r="AE2226" s="174">
        <f t="shared" si="402"/>
        <v>5.5298442621809468E-2</v>
      </c>
      <c r="AF2226" s="174">
        <f t="shared" si="403"/>
        <v>0.97659415501355706</v>
      </c>
      <c r="AG2226" s="150">
        <f t="shared" si="408"/>
        <v>5.5298442621809468E-2</v>
      </c>
      <c r="AH2226" s="150" t="str">
        <f t="shared" si="409"/>
        <v/>
      </c>
      <c r="AI2226" s="150" t="str">
        <f t="shared" si="404"/>
        <v/>
      </c>
      <c r="AJ2226" s="173">
        <f t="shared" si="405"/>
        <v>0</v>
      </c>
      <c r="AK2226" s="173" t="str">
        <f t="shared" si="406"/>
        <v/>
      </c>
      <c r="AL2226" s="173" t="str">
        <f t="shared" si="407"/>
        <v/>
      </c>
      <c r="AM2226" s="173"/>
      <c r="AN2226" s="173"/>
      <c r="AO2226" s="173"/>
      <c r="AP2226" s="173"/>
      <c r="AQ2226" s="173"/>
      <c r="AR2226" s="173"/>
      <c r="AS2226" s="173"/>
      <c r="AT2226" s="153"/>
      <c r="AU2226" s="154"/>
      <c r="AV2226" s="153"/>
      <c r="AW2226" s="177"/>
      <c r="AX2226" s="178"/>
      <c r="AY2226" s="179"/>
      <c r="AZ2226" s="179"/>
      <c r="BA2226" s="180"/>
      <c r="BB2226" s="180"/>
      <c r="BC2226" s="155"/>
      <c r="BE2226" s="156">
        <v>1474</v>
      </c>
      <c r="BF2226" s="181">
        <f t="shared" ref="BF2226:BF2289" si="411">BF2225+$BI$750</f>
        <v>9.4272000000000062</v>
      </c>
      <c r="BG2226" s="182">
        <f t="shared" ref="BG2226:BG2289" si="412">_xlfn.CHISQ.DIST.RT(BF2226,7)</f>
        <v>0.22342186512963319</v>
      </c>
      <c r="BH2226" s="183">
        <f t="shared" ref="BH2226:BH2289" si="413">BG2226-BG2227</f>
        <v>4.1642687049148197E-4</v>
      </c>
      <c r="BI2226" s="184" t="str">
        <f t="shared" ref="BI2226:BI2289" si="414">IF(BG2226&lt;(1-$BC$757),BH2226,"")</f>
        <v/>
      </c>
      <c r="BJ2226" s="184" t="str">
        <f t="shared" si="410"/>
        <v/>
      </c>
    </row>
    <row r="2227" spans="3:62" ht="20.100000000000001" customHeight="1" x14ac:dyDescent="0.25">
      <c r="C2227" s="12"/>
      <c r="E2227" s="141"/>
      <c r="F2227" s="141"/>
      <c r="P2227" s="156"/>
      <c r="R2227" s="174"/>
      <c r="S2227" s="174"/>
      <c r="W2227" s="175"/>
      <c r="X2227" s="173"/>
      <c r="AC2227" s="156">
        <v>1498</v>
      </c>
      <c r="AD2227" s="150">
        <f t="shared" si="401"/>
        <v>1.992</v>
      </c>
      <c r="AE2227" s="174">
        <f t="shared" si="402"/>
        <v>5.4860014278304732E-2</v>
      </c>
      <c r="AF2227" s="174">
        <f t="shared" si="403"/>
        <v>0.97681447105781616</v>
      </c>
      <c r="AG2227" s="150">
        <f t="shared" si="408"/>
        <v>5.4860014278304732E-2</v>
      </c>
      <c r="AH2227" s="150" t="str">
        <f t="shared" si="409"/>
        <v/>
      </c>
      <c r="AI2227" s="150" t="str">
        <f t="shared" si="404"/>
        <v/>
      </c>
      <c r="AJ2227" s="173">
        <f t="shared" si="405"/>
        <v>0</v>
      </c>
      <c r="AK2227" s="173" t="str">
        <f t="shared" si="406"/>
        <v/>
      </c>
      <c r="AL2227" s="173" t="str">
        <f t="shared" si="407"/>
        <v/>
      </c>
      <c r="AM2227" s="173"/>
      <c r="AN2227" s="173"/>
      <c r="AO2227" s="173"/>
      <c r="AP2227" s="173"/>
      <c r="AQ2227" s="173"/>
      <c r="AR2227" s="173"/>
      <c r="AS2227" s="173"/>
      <c r="AT2227" s="153"/>
      <c r="AU2227" s="154"/>
      <c r="AV2227" s="153"/>
      <c r="AW2227" s="177"/>
      <c r="AX2227" s="178"/>
      <c r="AY2227" s="179"/>
      <c r="AZ2227" s="179"/>
      <c r="BA2227" s="180"/>
      <c r="BB2227" s="180"/>
      <c r="BC2227" s="155"/>
      <c r="BE2227" s="156">
        <v>1475</v>
      </c>
      <c r="BF2227" s="181">
        <f t="shared" si="411"/>
        <v>9.4336000000000055</v>
      </c>
      <c r="BG2227" s="182">
        <f t="shared" si="412"/>
        <v>0.22300543825914171</v>
      </c>
      <c r="BH2227" s="183">
        <f t="shared" si="413"/>
        <v>4.1580106241911885E-4</v>
      </c>
      <c r="BI2227" s="184" t="str">
        <f t="shared" si="414"/>
        <v/>
      </c>
      <c r="BJ2227" s="184" t="str">
        <f t="shared" si="410"/>
        <v/>
      </c>
    </row>
    <row r="2228" spans="3:62" ht="20.100000000000001" customHeight="1" x14ac:dyDescent="0.25">
      <c r="C2228" s="12"/>
      <c r="E2228" s="141"/>
      <c r="F2228" s="141"/>
      <c r="P2228" s="156"/>
      <c r="R2228" s="174"/>
      <c r="S2228" s="174"/>
      <c r="W2228" s="175"/>
      <c r="X2228" s="173"/>
      <c r="AC2228" s="156">
        <v>1499</v>
      </c>
      <c r="AD2228" s="150">
        <f t="shared" si="401"/>
        <v>1.9960000000000004</v>
      </c>
      <c r="AE2228" s="174">
        <f t="shared" si="402"/>
        <v>5.4424191177409292E-2</v>
      </c>
      <c r="AF2228" s="174">
        <f t="shared" si="403"/>
        <v>0.97703303860144342</v>
      </c>
      <c r="AG2228" s="150">
        <f t="shared" si="408"/>
        <v>5.4424191177409292E-2</v>
      </c>
      <c r="AH2228" s="150" t="str">
        <f t="shared" si="409"/>
        <v/>
      </c>
      <c r="AI2228" s="150" t="str">
        <f t="shared" si="404"/>
        <v/>
      </c>
      <c r="AJ2228" s="173">
        <f t="shared" si="405"/>
        <v>0</v>
      </c>
      <c r="AK2228" s="173" t="str">
        <f t="shared" si="406"/>
        <v/>
      </c>
      <c r="AL2228" s="173" t="str">
        <f t="shared" si="407"/>
        <v/>
      </c>
      <c r="AM2228" s="173"/>
      <c r="AN2228" s="173"/>
      <c r="AO2228" s="173"/>
      <c r="AP2228" s="173"/>
      <c r="AQ2228" s="173"/>
      <c r="AR2228" s="173"/>
      <c r="AS2228" s="173"/>
      <c r="AT2228" s="153"/>
      <c r="AU2228" s="154"/>
      <c r="AV2228" s="153"/>
      <c r="AW2228" s="177"/>
      <c r="AX2228" s="178"/>
      <c r="AY2228" s="179"/>
      <c r="AZ2228" s="179"/>
      <c r="BA2228" s="180"/>
      <c r="BB2228" s="180"/>
      <c r="BC2228" s="155"/>
      <c r="BE2228" s="156">
        <v>1476</v>
      </c>
      <c r="BF2228" s="181">
        <f t="shared" si="411"/>
        <v>9.4400000000000048</v>
      </c>
      <c r="BG2228" s="182">
        <f t="shared" si="412"/>
        <v>0.22258963719672259</v>
      </c>
      <c r="BH2228" s="183">
        <f t="shared" si="413"/>
        <v>4.1517571741331305E-4</v>
      </c>
      <c r="BI2228" s="184" t="str">
        <f t="shared" si="414"/>
        <v/>
      </c>
      <c r="BJ2228" s="184" t="str">
        <f t="shared" si="410"/>
        <v/>
      </c>
    </row>
    <row r="2229" spans="3:62" ht="20.100000000000001" customHeight="1" x14ac:dyDescent="0.25">
      <c r="C2229" s="12"/>
      <c r="E2229" s="141"/>
      <c r="F2229" s="141"/>
      <c r="P2229" s="156"/>
      <c r="R2229" s="174"/>
      <c r="S2229" s="174"/>
      <c r="W2229" s="175"/>
      <c r="X2229" s="173"/>
      <c r="AC2229" s="156">
        <v>1500</v>
      </c>
      <c r="AD2229" s="150">
        <f t="shared" si="401"/>
        <v>2</v>
      </c>
      <c r="AE2229" s="174">
        <f t="shared" si="402"/>
        <v>5.3990966513188063E-2</v>
      </c>
      <c r="AF2229" s="174">
        <f t="shared" si="403"/>
        <v>0.97724986805182079</v>
      </c>
      <c r="AG2229" s="150">
        <f t="shared" si="408"/>
        <v>5.3990966513188063E-2</v>
      </c>
      <c r="AH2229" s="150" t="str">
        <f t="shared" si="409"/>
        <v/>
      </c>
      <c r="AI2229" s="150" t="str">
        <f t="shared" si="404"/>
        <v/>
      </c>
      <c r="AJ2229" s="173">
        <f t="shared" si="405"/>
        <v>0</v>
      </c>
      <c r="AK2229" s="173" t="str">
        <f t="shared" si="406"/>
        <v/>
      </c>
      <c r="AL2229" s="173" t="str">
        <f t="shared" si="407"/>
        <v/>
      </c>
      <c r="AM2229" s="173"/>
      <c r="AN2229" s="173"/>
      <c r="AO2229" s="173"/>
      <c r="AP2229" s="173"/>
      <c r="AQ2229" s="173"/>
      <c r="AR2229" s="173"/>
      <c r="AS2229" s="173"/>
      <c r="AT2229" s="153"/>
      <c r="AU2229" s="154"/>
      <c r="AV2229" s="153"/>
      <c r="AW2229" s="177"/>
      <c r="AX2229" s="178"/>
      <c r="AY2229" s="179"/>
      <c r="AZ2229" s="179"/>
      <c r="BA2229" s="180"/>
      <c r="BB2229" s="180"/>
      <c r="BC2229" s="155"/>
      <c r="BE2229" s="156">
        <v>1477</v>
      </c>
      <c r="BF2229" s="181">
        <f t="shared" si="411"/>
        <v>9.4464000000000041</v>
      </c>
      <c r="BG2229" s="182">
        <f t="shared" si="412"/>
        <v>0.22217446147930928</v>
      </c>
      <c r="BH2229" s="183">
        <f t="shared" si="413"/>
        <v>4.1455083686040006E-4</v>
      </c>
      <c r="BI2229" s="184" t="str">
        <f t="shared" si="414"/>
        <v/>
      </c>
      <c r="BJ2229" s="184" t="str">
        <f t="shared" si="410"/>
        <v/>
      </c>
    </row>
    <row r="2230" spans="3:62" ht="20.100000000000001" customHeight="1" x14ac:dyDescent="0.25">
      <c r="C2230" s="12"/>
      <c r="E2230" s="141"/>
      <c r="F2230" s="141"/>
      <c r="P2230" s="156"/>
      <c r="R2230" s="174"/>
      <c r="S2230" s="174"/>
      <c r="W2230" s="175"/>
      <c r="X2230" s="173"/>
      <c r="AC2230" s="156">
        <v>1501</v>
      </c>
      <c r="AD2230" s="150">
        <f t="shared" si="401"/>
        <v>2.0040000000000004</v>
      </c>
      <c r="AE2230" s="174">
        <f t="shared" si="402"/>
        <v>5.3560333409600321E-2</v>
      </c>
      <c r="AF2230" s="174">
        <f t="shared" si="403"/>
        <v>0.97746496978896624</v>
      </c>
      <c r="AG2230" s="150">
        <f t="shared" si="408"/>
        <v>5.3560333409600321E-2</v>
      </c>
      <c r="AH2230" s="150" t="str">
        <f t="shared" si="409"/>
        <v/>
      </c>
      <c r="AI2230" s="150" t="str">
        <f t="shared" si="404"/>
        <v/>
      </c>
      <c r="AJ2230" s="173">
        <f t="shared" si="405"/>
        <v>0</v>
      </c>
      <c r="AK2230" s="173" t="str">
        <f t="shared" si="406"/>
        <v/>
      </c>
      <c r="AL2230" s="173" t="str">
        <f t="shared" si="407"/>
        <v/>
      </c>
      <c r="AM2230" s="173"/>
      <c r="AN2230" s="173"/>
      <c r="AO2230" s="173"/>
      <c r="AP2230" s="173"/>
      <c r="AQ2230" s="173"/>
      <c r="AR2230" s="173"/>
      <c r="AS2230" s="173"/>
      <c r="AT2230" s="153"/>
      <c r="AU2230" s="154"/>
      <c r="AV2230" s="153"/>
      <c r="AW2230" s="177"/>
      <c r="AX2230" s="178"/>
      <c r="AY2230" s="179"/>
      <c r="AZ2230" s="179"/>
      <c r="BA2230" s="180"/>
      <c r="BB2230" s="180"/>
      <c r="BC2230" s="155"/>
      <c r="BE2230" s="156">
        <v>1478</v>
      </c>
      <c r="BF2230" s="181">
        <f t="shared" si="411"/>
        <v>9.4528000000000034</v>
      </c>
      <c r="BG2230" s="182">
        <f t="shared" si="412"/>
        <v>0.22175991064244888</v>
      </c>
      <c r="BH2230" s="183">
        <f t="shared" si="413"/>
        <v>4.1392642213955444E-4</v>
      </c>
      <c r="BI2230" s="184" t="str">
        <f t="shared" si="414"/>
        <v/>
      </c>
      <c r="BJ2230" s="184" t="str">
        <f t="shared" si="410"/>
        <v/>
      </c>
    </row>
    <row r="2231" spans="3:62" ht="20.100000000000001" customHeight="1" x14ac:dyDescent="0.25">
      <c r="C2231" s="12"/>
      <c r="E2231" s="141"/>
      <c r="F2231" s="141"/>
      <c r="P2231" s="156"/>
      <c r="R2231" s="174"/>
      <c r="S2231" s="174"/>
      <c r="W2231" s="175"/>
      <c r="X2231" s="173"/>
      <c r="AC2231" s="156">
        <v>1502</v>
      </c>
      <c r="AD2231" s="150">
        <f t="shared" si="401"/>
        <v>2.008</v>
      </c>
      <c r="AE2231" s="174">
        <f t="shared" si="402"/>
        <v>5.3132284921496888E-2</v>
      </c>
      <c r="AF2231" s="174">
        <f t="shared" si="403"/>
        <v>0.97767835416525462</v>
      </c>
      <c r="AG2231" s="150">
        <f t="shared" si="408"/>
        <v>5.3132284921496888E-2</v>
      </c>
      <c r="AH2231" s="150" t="str">
        <f t="shared" si="409"/>
        <v/>
      </c>
      <c r="AI2231" s="150" t="str">
        <f t="shared" si="404"/>
        <v/>
      </c>
      <c r="AJ2231" s="173">
        <f t="shared" si="405"/>
        <v>0</v>
      </c>
      <c r="AK2231" s="173" t="str">
        <f t="shared" si="406"/>
        <v/>
      </c>
      <c r="AL2231" s="173" t="str">
        <f t="shared" si="407"/>
        <v/>
      </c>
      <c r="AM2231" s="173"/>
      <c r="AN2231" s="173"/>
      <c r="AO2231" s="173"/>
      <c r="AP2231" s="173"/>
      <c r="AQ2231" s="173"/>
      <c r="AR2231" s="173"/>
      <c r="AS2231" s="173"/>
      <c r="AT2231" s="153"/>
      <c r="AU2231" s="154"/>
      <c r="AV2231" s="153"/>
      <c r="AW2231" s="177"/>
      <c r="AX2231" s="178"/>
      <c r="AY2231" s="179"/>
      <c r="AZ2231" s="179"/>
      <c r="BA2231" s="180"/>
      <c r="BB2231" s="180"/>
      <c r="BC2231" s="155"/>
      <c r="BE2231" s="156">
        <v>1479</v>
      </c>
      <c r="BF2231" s="181">
        <f t="shared" si="411"/>
        <v>9.4592000000000027</v>
      </c>
      <c r="BG2231" s="182">
        <f t="shared" si="412"/>
        <v>0.22134598422030932</v>
      </c>
      <c r="BH2231" s="183">
        <f t="shared" si="413"/>
        <v>4.133024746208469E-4</v>
      </c>
      <c r="BI2231" s="184" t="str">
        <f t="shared" si="414"/>
        <v/>
      </c>
      <c r="BJ2231" s="184" t="str">
        <f t="shared" si="410"/>
        <v/>
      </c>
    </row>
    <row r="2232" spans="3:62" ht="20.100000000000001" customHeight="1" x14ac:dyDescent="0.25">
      <c r="C2232" s="12"/>
      <c r="E2232" s="141"/>
      <c r="F2232" s="141"/>
      <c r="P2232" s="156"/>
      <c r="R2232" s="174"/>
      <c r="S2232" s="174"/>
      <c r="W2232" s="175"/>
      <c r="X2232" s="173"/>
      <c r="AC2232" s="156">
        <v>1503</v>
      </c>
      <c r="AD2232" s="150">
        <f t="shared" si="401"/>
        <v>2.0120000000000005</v>
      </c>
      <c r="AE2232" s="174">
        <f t="shared" si="402"/>
        <v>5.2706814035613371E-2</v>
      </c>
      <c r="AF2232" s="174">
        <f t="shared" si="403"/>
        <v>0.97789003150514409</v>
      </c>
      <c r="AG2232" s="150">
        <f t="shared" si="408"/>
        <v>5.2706814035613371E-2</v>
      </c>
      <c r="AH2232" s="150" t="str">
        <f t="shared" si="409"/>
        <v/>
      </c>
      <c r="AI2232" s="150" t="str">
        <f t="shared" si="404"/>
        <v/>
      </c>
      <c r="AJ2232" s="173">
        <f t="shared" si="405"/>
        <v>0</v>
      </c>
      <c r="AK2232" s="173" t="str">
        <f t="shared" si="406"/>
        <v/>
      </c>
      <c r="AL2232" s="173" t="str">
        <f t="shared" si="407"/>
        <v/>
      </c>
      <c r="AM2232" s="173"/>
      <c r="AN2232" s="173"/>
      <c r="AO2232" s="173"/>
      <c r="AP2232" s="173"/>
      <c r="AQ2232" s="173"/>
      <c r="AR2232" s="173"/>
      <c r="AS2232" s="173"/>
      <c r="AT2232" s="153"/>
      <c r="AU2232" s="154"/>
      <c r="AV2232" s="153"/>
      <c r="AW2232" s="177"/>
      <c r="AX2232" s="178"/>
      <c r="AY2232" s="179"/>
      <c r="AZ2232" s="179"/>
      <c r="BA2232" s="180"/>
      <c r="BB2232" s="180"/>
      <c r="BC2232" s="155"/>
      <c r="BE2232" s="156">
        <v>1480</v>
      </c>
      <c r="BF2232" s="181">
        <f t="shared" si="411"/>
        <v>9.465600000000002</v>
      </c>
      <c r="BG2232" s="182">
        <f t="shared" si="412"/>
        <v>0.22093268174568848</v>
      </c>
      <c r="BH2232" s="183">
        <f t="shared" si="413"/>
        <v>4.1267899566779787E-4</v>
      </c>
      <c r="BI2232" s="184" t="str">
        <f t="shared" si="414"/>
        <v/>
      </c>
      <c r="BJ2232" s="184" t="str">
        <f t="shared" si="410"/>
        <v/>
      </c>
    </row>
    <row r="2233" spans="3:62" ht="20.100000000000001" customHeight="1" x14ac:dyDescent="0.25">
      <c r="C2233" s="12"/>
      <c r="E2233" s="141"/>
      <c r="F2233" s="141"/>
      <c r="P2233" s="156"/>
      <c r="R2233" s="174"/>
      <c r="S2233" s="174"/>
      <c r="W2233" s="175"/>
      <c r="X2233" s="173"/>
      <c r="AC2233" s="156">
        <v>1504</v>
      </c>
      <c r="AD2233" s="150">
        <f t="shared" si="401"/>
        <v>2.016</v>
      </c>
      <c r="AE2233" s="174">
        <f t="shared" si="402"/>
        <v>5.2283913671562113E-2</v>
      </c>
      <c r="AF2233" s="174">
        <f t="shared" si="403"/>
        <v>0.97810001210490494</v>
      </c>
      <c r="AG2233" s="150">
        <f t="shared" si="408"/>
        <v>5.2283913671562113E-2</v>
      </c>
      <c r="AH2233" s="150" t="str">
        <f t="shared" si="409"/>
        <v/>
      </c>
      <c r="AI2233" s="150" t="str">
        <f t="shared" si="404"/>
        <v/>
      </c>
      <c r="AJ2233" s="173">
        <f t="shared" si="405"/>
        <v>0</v>
      </c>
      <c r="AK2233" s="173" t="str">
        <f t="shared" si="406"/>
        <v/>
      </c>
      <c r="AL2233" s="173" t="str">
        <f t="shared" si="407"/>
        <v/>
      </c>
      <c r="AM2233" s="173"/>
      <c r="AN2233" s="173"/>
      <c r="AO2233" s="173"/>
      <c r="AP2233" s="173"/>
      <c r="AQ2233" s="173"/>
      <c r="AR2233" s="173"/>
      <c r="AS2233" s="173"/>
      <c r="AT2233" s="153"/>
      <c r="AU2233" s="154"/>
      <c r="AV2233" s="153"/>
      <c r="AW2233" s="177"/>
      <c r="AX2233" s="178"/>
      <c r="AY2233" s="179"/>
      <c r="AZ2233" s="179"/>
      <c r="BA2233" s="180"/>
      <c r="BB2233" s="180"/>
      <c r="BC2233" s="155"/>
      <c r="BE2233" s="156">
        <v>1481</v>
      </c>
      <c r="BF2233" s="181">
        <f t="shared" si="411"/>
        <v>9.4720000000000013</v>
      </c>
      <c r="BG2233" s="182">
        <f t="shared" si="412"/>
        <v>0.22052000275002068</v>
      </c>
      <c r="BH2233" s="183">
        <f t="shared" si="413"/>
        <v>4.1205598663479615E-4</v>
      </c>
      <c r="BI2233" s="184" t="str">
        <f t="shared" si="414"/>
        <v/>
      </c>
      <c r="BJ2233" s="184" t="str">
        <f t="shared" si="410"/>
        <v/>
      </c>
    </row>
    <row r="2234" spans="3:62" ht="20.100000000000001" customHeight="1" x14ac:dyDescent="0.25">
      <c r="C2234" s="12"/>
      <c r="E2234" s="141"/>
      <c r="F2234" s="141"/>
      <c r="P2234" s="156"/>
      <c r="R2234" s="174"/>
      <c r="S2234" s="174"/>
      <c r="W2234" s="175"/>
      <c r="X2234" s="173"/>
      <c r="AC2234" s="156">
        <v>1505</v>
      </c>
      <c r="AD2234" s="150">
        <f t="shared" si="401"/>
        <v>2.0200000000000005</v>
      </c>
      <c r="AE2234" s="174">
        <f t="shared" si="402"/>
        <v>5.186357668282051E-2</v>
      </c>
      <c r="AF2234" s="174">
        <f t="shared" si="403"/>
        <v>0.97830830623235321</v>
      </c>
      <c r="AG2234" s="150">
        <f t="shared" si="408"/>
        <v>5.186357668282051E-2</v>
      </c>
      <c r="AH2234" s="150" t="str">
        <f t="shared" si="409"/>
        <v/>
      </c>
      <c r="AI2234" s="150" t="str">
        <f t="shared" si="404"/>
        <v/>
      </c>
      <c r="AJ2234" s="173">
        <f t="shared" si="405"/>
        <v>0</v>
      </c>
      <c r="AK2234" s="173" t="str">
        <f t="shared" si="406"/>
        <v/>
      </c>
      <c r="AL2234" s="173" t="str">
        <f t="shared" si="407"/>
        <v/>
      </c>
      <c r="AM2234" s="173"/>
      <c r="AN2234" s="173"/>
      <c r="AO2234" s="173"/>
      <c r="AP2234" s="173"/>
      <c r="AQ2234" s="173"/>
      <c r="AR2234" s="173"/>
      <c r="AS2234" s="173"/>
      <c r="AT2234" s="153"/>
      <c r="AU2234" s="154"/>
      <c r="AV2234" s="153"/>
      <c r="AW2234" s="177"/>
      <c r="AX2234" s="178"/>
      <c r="AY2234" s="179"/>
      <c r="AZ2234" s="179"/>
      <c r="BA2234" s="180"/>
      <c r="BB2234" s="180"/>
      <c r="BC2234" s="155"/>
      <c r="BE2234" s="156">
        <v>1482</v>
      </c>
      <c r="BF2234" s="181">
        <f t="shared" si="411"/>
        <v>9.4784000000000006</v>
      </c>
      <c r="BG2234" s="182">
        <f t="shared" si="412"/>
        <v>0.22010794676338588</v>
      </c>
      <c r="BH2234" s="183">
        <f t="shared" si="413"/>
        <v>4.1143344886948596E-4</v>
      </c>
      <c r="BI2234" s="184" t="str">
        <f t="shared" si="414"/>
        <v/>
      </c>
      <c r="BJ2234" s="184" t="str">
        <f t="shared" si="410"/>
        <v/>
      </c>
    </row>
    <row r="2235" spans="3:62" ht="20.100000000000001" customHeight="1" x14ac:dyDescent="0.25">
      <c r="C2235" s="12"/>
      <c r="E2235" s="141"/>
      <c r="F2235" s="141"/>
      <c r="P2235" s="156"/>
      <c r="R2235" s="174"/>
      <c r="S2235" s="174"/>
      <c r="W2235" s="175"/>
      <c r="X2235" s="173"/>
      <c r="AC2235" s="156">
        <v>1506</v>
      </c>
      <c r="AD2235" s="150">
        <f t="shared" si="401"/>
        <v>2.024</v>
      </c>
      <c r="AE2235" s="174">
        <f t="shared" si="402"/>
        <v>5.1445795857717774E-2</v>
      </c>
      <c r="AF2235" s="174">
        <f t="shared" si="403"/>
        <v>0.97851492412658847</v>
      </c>
      <c r="AG2235" s="150">
        <f t="shared" si="408"/>
        <v>5.1445795857717774E-2</v>
      </c>
      <c r="AH2235" s="150" t="str">
        <f t="shared" si="409"/>
        <v/>
      </c>
      <c r="AI2235" s="150" t="str">
        <f t="shared" si="404"/>
        <v/>
      </c>
      <c r="AJ2235" s="173">
        <f t="shared" si="405"/>
        <v>0</v>
      </c>
      <c r="AK2235" s="173" t="str">
        <f t="shared" si="406"/>
        <v/>
      </c>
      <c r="AL2235" s="173" t="str">
        <f t="shared" si="407"/>
        <v/>
      </c>
      <c r="AM2235" s="173"/>
      <c r="AN2235" s="173"/>
      <c r="AO2235" s="173"/>
      <c r="AP2235" s="173"/>
      <c r="AQ2235" s="173"/>
      <c r="AR2235" s="173"/>
      <c r="AS2235" s="173"/>
      <c r="AT2235" s="153"/>
      <c r="AU2235" s="154"/>
      <c r="AV2235" s="153"/>
      <c r="AW2235" s="177"/>
      <c r="AX2235" s="178"/>
      <c r="AY2235" s="179"/>
      <c r="AZ2235" s="179"/>
      <c r="BA2235" s="180"/>
      <c r="BB2235" s="180"/>
      <c r="BC2235" s="155"/>
      <c r="BE2235" s="156">
        <v>1483</v>
      </c>
      <c r="BF2235" s="181">
        <f t="shared" si="411"/>
        <v>9.4847999999999999</v>
      </c>
      <c r="BG2235" s="182">
        <f t="shared" si="412"/>
        <v>0.2196965133145164</v>
      </c>
      <c r="BH2235" s="183">
        <f t="shared" si="413"/>
        <v>4.1081138371087955E-4</v>
      </c>
      <c r="BI2235" s="184" t="str">
        <f t="shared" si="414"/>
        <v/>
      </c>
      <c r="BJ2235" s="184" t="str">
        <f t="shared" si="410"/>
        <v/>
      </c>
    </row>
    <row r="2236" spans="3:62" ht="20.100000000000001" customHeight="1" x14ac:dyDescent="0.25">
      <c r="C2236" s="12"/>
      <c r="E2236" s="141"/>
      <c r="F2236" s="141"/>
      <c r="P2236" s="156"/>
      <c r="R2236" s="174"/>
      <c r="S2236" s="174"/>
      <c r="W2236" s="175"/>
      <c r="X2236" s="173"/>
      <c r="AC2236" s="156">
        <v>1507</v>
      </c>
      <c r="AD2236" s="150">
        <f t="shared" si="401"/>
        <v>2.0280000000000005</v>
      </c>
      <c r="AE2236" s="174">
        <f t="shared" si="402"/>
        <v>5.1030563920417639E-2</v>
      </c>
      <c r="AF2236" s="174">
        <f t="shared" si="403"/>
        <v>0.97871987599773491</v>
      </c>
      <c r="AG2236" s="150">
        <f t="shared" si="408"/>
        <v>5.1030563920417639E-2</v>
      </c>
      <c r="AH2236" s="150" t="str">
        <f t="shared" si="409"/>
        <v/>
      </c>
      <c r="AI2236" s="150" t="str">
        <f t="shared" si="404"/>
        <v/>
      </c>
      <c r="AJ2236" s="173">
        <f t="shared" si="405"/>
        <v>0</v>
      </c>
      <c r="AK2236" s="173" t="str">
        <f t="shared" si="406"/>
        <v/>
      </c>
      <c r="AL2236" s="173" t="str">
        <f t="shared" si="407"/>
        <v/>
      </c>
      <c r="AM2236" s="173"/>
      <c r="AN2236" s="173"/>
      <c r="AO2236" s="173"/>
      <c r="AP2236" s="173"/>
      <c r="AQ2236" s="173"/>
      <c r="AR2236" s="173"/>
      <c r="AS2236" s="173"/>
      <c r="AT2236" s="153"/>
      <c r="AU2236" s="154"/>
      <c r="AV2236" s="153"/>
      <c r="AW2236" s="177"/>
      <c r="AX2236" s="178"/>
      <c r="AY2236" s="179"/>
      <c r="AZ2236" s="179"/>
      <c r="BA2236" s="180"/>
      <c r="BB2236" s="180"/>
      <c r="BC2236" s="155"/>
      <c r="BE2236" s="156">
        <v>1484</v>
      </c>
      <c r="BF2236" s="181">
        <f t="shared" si="411"/>
        <v>9.4911999999999992</v>
      </c>
      <c r="BG2236" s="182">
        <f t="shared" si="412"/>
        <v>0.21928570193080552</v>
      </c>
      <c r="BH2236" s="183">
        <f t="shared" si="413"/>
        <v>4.1018979249091148E-4</v>
      </c>
      <c r="BI2236" s="184" t="str">
        <f t="shared" si="414"/>
        <v/>
      </c>
      <c r="BJ2236" s="184" t="str">
        <f t="shared" si="410"/>
        <v/>
      </c>
    </row>
    <row r="2237" spans="3:62" ht="20.100000000000001" customHeight="1" x14ac:dyDescent="0.25">
      <c r="C2237" s="12"/>
      <c r="E2237" s="141"/>
      <c r="F2237" s="141"/>
      <c r="P2237" s="156"/>
      <c r="R2237" s="174"/>
      <c r="S2237" s="174"/>
      <c r="W2237" s="175"/>
      <c r="X2237" s="173"/>
      <c r="AC2237" s="156">
        <v>1508</v>
      </c>
      <c r="AD2237" s="150">
        <f t="shared" si="401"/>
        <v>2.032</v>
      </c>
      <c r="AE2237" s="174">
        <f t="shared" si="402"/>
        <v>5.0617873531899893E-2</v>
      </c>
      <c r="AF2237" s="174">
        <f t="shared" si="403"/>
        <v>0.97892317202668633</v>
      </c>
      <c r="AG2237" s="150">
        <f t="shared" si="408"/>
        <v>5.0617873531899893E-2</v>
      </c>
      <c r="AH2237" s="150" t="str">
        <f t="shared" si="409"/>
        <v/>
      </c>
      <c r="AI2237" s="150" t="str">
        <f t="shared" si="404"/>
        <v/>
      </c>
      <c r="AJ2237" s="173">
        <f t="shared" si="405"/>
        <v>0</v>
      </c>
      <c r="AK2237" s="173" t="str">
        <f t="shared" si="406"/>
        <v/>
      </c>
      <c r="AL2237" s="173" t="str">
        <f t="shared" si="407"/>
        <v/>
      </c>
      <c r="AM2237" s="173"/>
      <c r="AN2237" s="173"/>
      <c r="AO2237" s="173"/>
      <c r="AP2237" s="173"/>
      <c r="AQ2237" s="173"/>
      <c r="AR2237" s="173"/>
      <c r="AS2237" s="173"/>
      <c r="AT2237" s="153"/>
      <c r="AU2237" s="154"/>
      <c r="AV2237" s="153"/>
      <c r="AW2237" s="177"/>
      <c r="AX2237" s="178"/>
      <c r="AY2237" s="179"/>
      <c r="AZ2237" s="179"/>
      <c r="BA2237" s="180"/>
      <c r="BB2237" s="180"/>
      <c r="BC2237" s="155"/>
      <c r="BE2237" s="156">
        <v>1485</v>
      </c>
      <c r="BF2237" s="181">
        <f t="shared" si="411"/>
        <v>9.4975999999999985</v>
      </c>
      <c r="BG2237" s="182">
        <f t="shared" si="412"/>
        <v>0.2188755121383146</v>
      </c>
      <c r="BH2237" s="183">
        <f t="shared" si="413"/>
        <v>4.0956867653280105E-4</v>
      </c>
      <c r="BI2237" s="184" t="str">
        <f t="shared" si="414"/>
        <v/>
      </c>
      <c r="BJ2237" s="184" t="str">
        <f t="shared" si="410"/>
        <v/>
      </c>
    </row>
    <row r="2238" spans="3:62" ht="20.100000000000001" customHeight="1" x14ac:dyDescent="0.25">
      <c r="C2238" s="12"/>
      <c r="E2238" s="141"/>
      <c r="F2238" s="141"/>
      <c r="P2238" s="156"/>
      <c r="R2238" s="174"/>
      <c r="S2238" s="174"/>
      <c r="W2238" s="175"/>
      <c r="X2238" s="173"/>
      <c r="AC2238" s="156">
        <v>1509</v>
      </c>
      <c r="AD2238" s="150">
        <f t="shared" si="401"/>
        <v>2.0360000000000005</v>
      </c>
      <c r="AE2238" s="174">
        <f t="shared" si="402"/>
        <v>5.020771729093719E-2</v>
      </c>
      <c r="AF2238" s="174">
        <f t="shared" si="403"/>
        <v>0.97912482236485621</v>
      </c>
      <c r="AG2238" s="150">
        <f t="shared" si="408"/>
        <v>5.020771729093719E-2</v>
      </c>
      <c r="AH2238" s="150" t="str">
        <f t="shared" si="409"/>
        <v/>
      </c>
      <c r="AI2238" s="150" t="str">
        <f t="shared" si="404"/>
        <v/>
      </c>
      <c r="AJ2238" s="173">
        <f t="shared" si="405"/>
        <v>0</v>
      </c>
      <c r="AK2238" s="173" t="str">
        <f t="shared" si="406"/>
        <v/>
      </c>
      <c r="AL2238" s="173" t="str">
        <f t="shared" si="407"/>
        <v/>
      </c>
      <c r="AM2238" s="173"/>
      <c r="AN2238" s="173"/>
      <c r="AO2238" s="173"/>
      <c r="AP2238" s="173"/>
      <c r="AQ2238" s="173"/>
      <c r="AR2238" s="173"/>
      <c r="AS2238" s="173"/>
      <c r="AT2238" s="153"/>
      <c r="AU2238" s="154"/>
      <c r="AV2238" s="153"/>
      <c r="AW2238" s="177"/>
      <c r="AX2238" s="178"/>
      <c r="AY2238" s="179"/>
      <c r="AZ2238" s="179"/>
      <c r="BA2238" s="180"/>
      <c r="BB2238" s="180"/>
      <c r="BC2238" s="155"/>
      <c r="BE2238" s="156">
        <v>1486</v>
      </c>
      <c r="BF2238" s="181">
        <f t="shared" si="411"/>
        <v>9.5039999999999978</v>
      </c>
      <c r="BG2238" s="182">
        <f t="shared" si="412"/>
        <v>0.2184659434617818</v>
      </c>
      <c r="BH2238" s="183">
        <f t="shared" si="413"/>
        <v>4.0894803715352257E-4</v>
      </c>
      <c r="BI2238" s="184" t="str">
        <f t="shared" si="414"/>
        <v/>
      </c>
      <c r="BJ2238" s="184" t="str">
        <f t="shared" si="410"/>
        <v/>
      </c>
    </row>
    <row r="2239" spans="3:62" ht="20.100000000000001" customHeight="1" x14ac:dyDescent="0.25">
      <c r="C2239" s="12"/>
      <c r="E2239" s="141"/>
      <c r="F2239" s="141"/>
      <c r="P2239" s="156"/>
      <c r="R2239" s="174"/>
      <c r="S2239" s="174"/>
      <c r="W2239" s="175"/>
      <c r="X2239" s="173"/>
      <c r="AC2239" s="156">
        <v>1510</v>
      </c>
      <c r="AD2239" s="150">
        <f t="shared" si="401"/>
        <v>2.04</v>
      </c>
      <c r="AE2239" s="174">
        <f t="shared" si="402"/>
        <v>4.9800087735070775E-2</v>
      </c>
      <c r="AF2239" s="174">
        <f t="shared" si="403"/>
        <v>0.97932483713392993</v>
      </c>
      <c r="AG2239" s="150">
        <f t="shared" si="408"/>
        <v>4.9800087735070775E-2</v>
      </c>
      <c r="AH2239" s="150" t="str">
        <f t="shared" si="409"/>
        <v/>
      </c>
      <c r="AI2239" s="150" t="str">
        <f t="shared" si="404"/>
        <v/>
      </c>
      <c r="AJ2239" s="173">
        <f t="shared" si="405"/>
        <v>0</v>
      </c>
      <c r="AK2239" s="173" t="str">
        <f t="shared" si="406"/>
        <v/>
      </c>
      <c r="AL2239" s="173" t="str">
        <f t="shared" si="407"/>
        <v/>
      </c>
      <c r="AM2239" s="173"/>
      <c r="AN2239" s="173"/>
      <c r="AO2239" s="173"/>
      <c r="AP2239" s="173"/>
      <c r="AQ2239" s="173"/>
      <c r="AR2239" s="173"/>
      <c r="AS2239" s="173"/>
      <c r="AT2239" s="153"/>
      <c r="AU2239" s="154"/>
      <c r="AV2239" s="153"/>
      <c r="AW2239" s="177"/>
      <c r="AX2239" s="178"/>
      <c r="AY2239" s="179"/>
      <c r="AZ2239" s="179"/>
      <c r="BA2239" s="180"/>
      <c r="BB2239" s="180"/>
      <c r="BC2239" s="155"/>
      <c r="BE2239" s="156">
        <v>1487</v>
      </c>
      <c r="BF2239" s="181">
        <f t="shared" si="411"/>
        <v>9.5103999999999971</v>
      </c>
      <c r="BG2239" s="182">
        <f t="shared" si="412"/>
        <v>0.21805699542462828</v>
      </c>
      <c r="BH2239" s="183">
        <f t="shared" si="413"/>
        <v>4.0832787566061346E-4</v>
      </c>
      <c r="BI2239" s="184" t="str">
        <f t="shared" si="414"/>
        <v/>
      </c>
      <c r="BJ2239" s="184" t="str">
        <f t="shared" si="410"/>
        <v/>
      </c>
    </row>
    <row r="2240" spans="3:62" ht="20.100000000000001" customHeight="1" x14ac:dyDescent="0.25">
      <c r="C2240" s="12"/>
      <c r="E2240" s="141"/>
      <c r="F2240" s="141"/>
      <c r="P2240" s="156"/>
      <c r="R2240" s="174"/>
      <c r="S2240" s="174"/>
      <c r="W2240" s="175"/>
      <c r="X2240" s="173"/>
      <c r="AC2240" s="156">
        <v>1511</v>
      </c>
      <c r="AD2240" s="150">
        <f t="shared" si="401"/>
        <v>2.0440000000000005</v>
      </c>
      <c r="AE2240" s="174">
        <f t="shared" si="402"/>
        <v>4.9394977341581492E-2</v>
      </c>
      <c r="AF2240" s="174">
        <f t="shared" si="403"/>
        <v>0.97952322642562262</v>
      </c>
      <c r="AG2240" s="150">
        <f t="shared" si="408"/>
        <v>4.9394977341581492E-2</v>
      </c>
      <c r="AH2240" s="150" t="str">
        <f t="shared" si="409"/>
        <v/>
      </c>
      <c r="AI2240" s="150" t="str">
        <f t="shared" si="404"/>
        <v/>
      </c>
      <c r="AJ2240" s="173">
        <f t="shared" si="405"/>
        <v>0</v>
      </c>
      <c r="AK2240" s="173" t="str">
        <f t="shared" si="406"/>
        <v/>
      </c>
      <c r="AL2240" s="173" t="str">
        <f t="shared" si="407"/>
        <v/>
      </c>
      <c r="AM2240" s="173"/>
      <c r="AN2240" s="173"/>
      <c r="AO2240" s="173"/>
      <c r="AP2240" s="173"/>
      <c r="AQ2240" s="173"/>
      <c r="AR2240" s="173"/>
      <c r="AS2240" s="173"/>
      <c r="AT2240" s="153"/>
      <c r="AU2240" s="154"/>
      <c r="AV2240" s="153"/>
      <c r="AW2240" s="177"/>
      <c r="AX2240" s="178"/>
      <c r="AY2240" s="179"/>
      <c r="AZ2240" s="179"/>
      <c r="BA2240" s="180"/>
      <c r="BB2240" s="180"/>
      <c r="BC2240" s="155"/>
      <c r="BE2240" s="156">
        <v>1488</v>
      </c>
      <c r="BF2240" s="181">
        <f t="shared" si="411"/>
        <v>9.5167999999999964</v>
      </c>
      <c r="BG2240" s="182">
        <f t="shared" si="412"/>
        <v>0.21764866754896767</v>
      </c>
      <c r="BH2240" s="183">
        <f t="shared" si="413"/>
        <v>4.0770819335522734E-4</v>
      </c>
      <c r="BI2240" s="184" t="str">
        <f t="shared" si="414"/>
        <v/>
      </c>
      <c r="BJ2240" s="184" t="str">
        <f t="shared" si="410"/>
        <v/>
      </c>
    </row>
    <row r="2241" spans="3:62" ht="20.100000000000001" customHeight="1" x14ac:dyDescent="0.25">
      <c r="C2241" s="12"/>
      <c r="E2241" s="141"/>
      <c r="F2241" s="141"/>
      <c r="P2241" s="156"/>
      <c r="R2241" s="174"/>
      <c r="S2241" s="174"/>
      <c r="W2241" s="175"/>
      <c r="X2241" s="173"/>
      <c r="AC2241" s="156">
        <v>1512</v>
      </c>
      <c r="AD2241" s="150">
        <f t="shared" si="401"/>
        <v>2.048</v>
      </c>
      <c r="AE2241" s="174">
        <f t="shared" si="402"/>
        <v>4.8992378528459266E-2</v>
      </c>
      <c r="AF2241" s="174">
        <f t="shared" si="403"/>
        <v>0.97972000030143902</v>
      </c>
      <c r="AG2241" s="150">
        <f t="shared" si="408"/>
        <v>4.8992378528459266E-2</v>
      </c>
      <c r="AH2241" s="150" t="str">
        <f t="shared" si="409"/>
        <v/>
      </c>
      <c r="AI2241" s="150" t="str">
        <f t="shared" si="404"/>
        <v/>
      </c>
      <c r="AJ2241" s="173">
        <f t="shared" si="405"/>
        <v>0</v>
      </c>
      <c r="AK2241" s="173" t="str">
        <f t="shared" si="406"/>
        <v/>
      </c>
      <c r="AL2241" s="173" t="str">
        <f t="shared" si="407"/>
        <v/>
      </c>
      <c r="AM2241" s="173"/>
      <c r="AN2241" s="173"/>
      <c r="AO2241" s="173"/>
      <c r="AP2241" s="173"/>
      <c r="AQ2241" s="173"/>
      <c r="AR2241" s="173"/>
      <c r="AS2241" s="173"/>
      <c r="AT2241" s="153"/>
      <c r="AU2241" s="154"/>
      <c r="AV2241" s="153"/>
      <c r="AW2241" s="177"/>
      <c r="AX2241" s="178"/>
      <c r="AY2241" s="179"/>
      <c r="AZ2241" s="179"/>
      <c r="BA2241" s="180"/>
      <c r="BB2241" s="180"/>
      <c r="BC2241" s="155"/>
      <c r="BE2241" s="156">
        <v>1489</v>
      </c>
      <c r="BF2241" s="181">
        <f t="shared" si="411"/>
        <v>9.5231999999999957</v>
      </c>
      <c r="BG2241" s="182">
        <f t="shared" si="412"/>
        <v>0.21724095935561244</v>
      </c>
      <c r="BH2241" s="183">
        <f t="shared" si="413"/>
        <v>4.0708899152977485E-4</v>
      </c>
      <c r="BI2241" s="184" t="str">
        <f t="shared" si="414"/>
        <v/>
      </c>
      <c r="BJ2241" s="184" t="str">
        <f t="shared" si="410"/>
        <v/>
      </c>
    </row>
    <row r="2242" spans="3:62" ht="20.100000000000001" customHeight="1" x14ac:dyDescent="0.25">
      <c r="C2242" s="12"/>
      <c r="E2242" s="141"/>
      <c r="F2242" s="141"/>
      <c r="P2242" s="156"/>
      <c r="R2242" s="174"/>
      <c r="S2242" s="174"/>
      <c r="W2242" s="175"/>
      <c r="X2242" s="173"/>
      <c r="AC2242" s="156">
        <v>1513</v>
      </c>
      <c r="AD2242" s="150">
        <f t="shared" si="401"/>
        <v>2.0520000000000005</v>
      </c>
      <c r="AE2242" s="174">
        <f t="shared" si="402"/>
        <v>4.8592283655367934E-2</v>
      </c>
      <c r="AF2242" s="174">
        <f t="shared" si="403"/>
        <v>0.97991516879243945</v>
      </c>
      <c r="AG2242" s="150">
        <f t="shared" si="408"/>
        <v>4.8592283655367934E-2</v>
      </c>
      <c r="AH2242" s="150" t="str">
        <f t="shared" si="409"/>
        <v/>
      </c>
      <c r="AI2242" s="150" t="str">
        <f t="shared" si="404"/>
        <v/>
      </c>
      <c r="AJ2242" s="173">
        <f t="shared" si="405"/>
        <v>0</v>
      </c>
      <c r="AK2242" s="173" t="str">
        <f t="shared" si="406"/>
        <v/>
      </c>
      <c r="AL2242" s="173" t="str">
        <f t="shared" si="407"/>
        <v/>
      </c>
      <c r="AM2242" s="173"/>
      <c r="AN2242" s="173"/>
      <c r="AO2242" s="173"/>
      <c r="AP2242" s="173"/>
      <c r="AQ2242" s="173"/>
      <c r="AR2242" s="173"/>
      <c r="AS2242" s="173"/>
      <c r="AT2242" s="153"/>
      <c r="AU2242" s="154"/>
      <c r="AV2242" s="153"/>
      <c r="AW2242" s="177"/>
      <c r="AX2242" s="178"/>
      <c r="AY2242" s="179"/>
      <c r="AZ2242" s="179"/>
      <c r="BA2242" s="180"/>
      <c r="BB2242" s="180"/>
      <c r="BC2242" s="155"/>
      <c r="BE2242" s="156">
        <v>1490</v>
      </c>
      <c r="BF2242" s="181">
        <f t="shared" si="411"/>
        <v>9.529599999999995</v>
      </c>
      <c r="BG2242" s="182">
        <f t="shared" si="412"/>
        <v>0.21683387036408266</v>
      </c>
      <c r="BH2242" s="183">
        <f t="shared" si="413"/>
        <v>4.0647027147028281E-4</v>
      </c>
      <c r="BI2242" s="184" t="str">
        <f t="shared" si="414"/>
        <v/>
      </c>
      <c r="BJ2242" s="184" t="str">
        <f t="shared" si="410"/>
        <v/>
      </c>
    </row>
    <row r="2243" spans="3:62" ht="20.100000000000001" customHeight="1" x14ac:dyDescent="0.25">
      <c r="C2243" s="12"/>
      <c r="E2243" s="141"/>
      <c r="F2243" s="141"/>
      <c r="P2243" s="156"/>
      <c r="R2243" s="174"/>
      <c r="S2243" s="174"/>
      <c r="W2243" s="175"/>
      <c r="X2243" s="173"/>
      <c r="AC2243" s="156">
        <v>1514</v>
      </c>
      <c r="AD2243" s="150">
        <f t="shared" si="401"/>
        <v>2.056</v>
      </c>
      <c r="AE2243" s="174">
        <f t="shared" si="402"/>
        <v>4.8194685024608441E-2</v>
      </c>
      <c r="AF2243" s="174">
        <f t="shared" si="403"/>
        <v>0.98010874189900754</v>
      </c>
      <c r="AG2243" s="150">
        <f t="shared" si="408"/>
        <v>4.8194685024608441E-2</v>
      </c>
      <c r="AH2243" s="150" t="str">
        <f t="shared" si="409"/>
        <v/>
      </c>
      <c r="AI2243" s="150" t="str">
        <f t="shared" si="404"/>
        <v/>
      </c>
      <c r="AJ2243" s="173">
        <f t="shared" si="405"/>
        <v>0</v>
      </c>
      <c r="AK2243" s="173" t="str">
        <f t="shared" si="406"/>
        <v/>
      </c>
      <c r="AL2243" s="173" t="str">
        <f t="shared" si="407"/>
        <v/>
      </c>
      <c r="AM2243" s="173"/>
      <c r="AN2243" s="173"/>
      <c r="AO2243" s="173"/>
      <c r="AP2243" s="173"/>
      <c r="AQ2243" s="173"/>
      <c r="AR2243" s="173"/>
      <c r="AS2243" s="173"/>
      <c r="AT2243" s="153"/>
      <c r="AU2243" s="154"/>
      <c r="AV2243" s="153"/>
      <c r="AW2243" s="177"/>
      <c r="AX2243" s="178"/>
      <c r="AY2243" s="179"/>
      <c r="AZ2243" s="179"/>
      <c r="BA2243" s="180"/>
      <c r="BB2243" s="180"/>
      <c r="BC2243" s="155"/>
      <c r="BE2243" s="156">
        <v>1491</v>
      </c>
      <c r="BF2243" s="181">
        <f t="shared" si="411"/>
        <v>9.5359999999999943</v>
      </c>
      <c r="BG2243" s="182">
        <f t="shared" si="412"/>
        <v>0.21642740009261238</v>
      </c>
      <c r="BH2243" s="183">
        <f t="shared" si="413"/>
        <v>4.0585203445392404E-4</v>
      </c>
      <c r="BI2243" s="184" t="str">
        <f t="shared" si="414"/>
        <v/>
      </c>
      <c r="BJ2243" s="184" t="str">
        <f t="shared" si="410"/>
        <v/>
      </c>
    </row>
    <row r="2244" spans="3:62" ht="20.100000000000001" customHeight="1" x14ac:dyDescent="0.25">
      <c r="C2244" s="12"/>
      <c r="E2244" s="141"/>
      <c r="F2244" s="141"/>
      <c r="P2244" s="156"/>
      <c r="R2244" s="174"/>
      <c r="S2244" s="174"/>
      <c r="W2244" s="175"/>
      <c r="X2244" s="173"/>
      <c r="AC2244" s="156">
        <v>1515</v>
      </c>
      <c r="AD2244" s="150">
        <f t="shared" si="401"/>
        <v>2.0600000000000005</v>
      </c>
      <c r="AE2244" s="174">
        <f t="shared" si="402"/>
        <v>4.7799574882076964E-2</v>
      </c>
      <c r="AF2244" s="174">
        <f t="shared" si="403"/>
        <v>0.98030072959062309</v>
      </c>
      <c r="AG2244" s="150">
        <f t="shared" si="408"/>
        <v>4.7799574882076964E-2</v>
      </c>
      <c r="AH2244" s="150" t="str">
        <f t="shared" si="409"/>
        <v/>
      </c>
      <c r="AI2244" s="150" t="str">
        <f t="shared" si="404"/>
        <v/>
      </c>
      <c r="AJ2244" s="173">
        <f t="shared" si="405"/>
        <v>0</v>
      </c>
      <c r="AK2244" s="173" t="str">
        <f t="shared" si="406"/>
        <v/>
      </c>
      <c r="AL2244" s="173" t="str">
        <f t="shared" si="407"/>
        <v/>
      </c>
      <c r="AM2244" s="173"/>
      <c r="AN2244" s="173"/>
      <c r="AO2244" s="173"/>
      <c r="AP2244" s="173"/>
      <c r="AQ2244" s="173"/>
      <c r="AR2244" s="173"/>
      <c r="AS2244" s="173"/>
      <c r="AT2244" s="153"/>
      <c r="AU2244" s="154"/>
      <c r="AV2244" s="153"/>
      <c r="AW2244" s="177"/>
      <c r="AX2244" s="178"/>
      <c r="AY2244" s="179"/>
      <c r="AZ2244" s="179"/>
      <c r="BA2244" s="180"/>
      <c r="BB2244" s="180"/>
      <c r="BC2244" s="155"/>
      <c r="BE2244" s="156">
        <v>1492</v>
      </c>
      <c r="BF2244" s="181">
        <f t="shared" si="411"/>
        <v>9.5423999999999936</v>
      </c>
      <c r="BG2244" s="182">
        <f t="shared" si="412"/>
        <v>0.21602154805815846</v>
      </c>
      <c r="BH2244" s="183">
        <f t="shared" si="413"/>
        <v>4.0523428175071041E-4</v>
      </c>
      <c r="BI2244" s="184" t="str">
        <f t="shared" si="414"/>
        <v/>
      </c>
      <c r="BJ2244" s="184" t="str">
        <f t="shared" si="410"/>
        <v/>
      </c>
    </row>
    <row r="2245" spans="3:62" ht="20.100000000000001" customHeight="1" x14ac:dyDescent="0.25">
      <c r="C2245" s="12"/>
      <c r="E2245" s="141"/>
      <c r="F2245" s="141"/>
      <c r="P2245" s="156"/>
      <c r="R2245" s="174"/>
      <c r="S2245" s="174"/>
      <c r="W2245" s="175"/>
      <c r="X2245" s="173"/>
      <c r="AC2245" s="156">
        <v>1516</v>
      </c>
      <c r="AD2245" s="150">
        <f t="shared" si="401"/>
        <v>2.0640000000000001</v>
      </c>
      <c r="AE2245" s="174">
        <f t="shared" si="402"/>
        <v>4.7406945418221713E-2</v>
      </c>
      <c r="AF2245" s="174">
        <f t="shared" si="403"/>
        <v>0.98049114180563823</v>
      </c>
      <c r="AG2245" s="150">
        <f t="shared" si="408"/>
        <v>4.7406945418221713E-2</v>
      </c>
      <c r="AH2245" s="150" t="str">
        <f t="shared" si="409"/>
        <v/>
      </c>
      <c r="AI2245" s="150" t="str">
        <f t="shared" si="404"/>
        <v/>
      </c>
      <c r="AJ2245" s="173">
        <f t="shared" si="405"/>
        <v>0</v>
      </c>
      <c r="AK2245" s="173" t="str">
        <f t="shared" si="406"/>
        <v/>
      </c>
      <c r="AL2245" s="173" t="str">
        <f t="shared" si="407"/>
        <v/>
      </c>
      <c r="AM2245" s="173"/>
      <c r="AN2245" s="173"/>
      <c r="AO2245" s="173"/>
      <c r="AP2245" s="173"/>
      <c r="AQ2245" s="173"/>
      <c r="AR2245" s="173"/>
      <c r="AS2245" s="173"/>
      <c r="AT2245" s="153"/>
      <c r="AU2245" s="154"/>
      <c r="AV2245" s="153"/>
      <c r="AW2245" s="177"/>
      <c r="AX2245" s="178"/>
      <c r="AY2245" s="179"/>
      <c r="AZ2245" s="179"/>
      <c r="BA2245" s="180"/>
      <c r="BB2245" s="180"/>
      <c r="BC2245" s="155"/>
      <c r="BE2245" s="156">
        <v>1493</v>
      </c>
      <c r="BF2245" s="181">
        <f t="shared" si="411"/>
        <v>9.5487999999999928</v>
      </c>
      <c r="BG2245" s="182">
        <f t="shared" si="412"/>
        <v>0.21561631377640775</v>
      </c>
      <c r="BH2245" s="183">
        <f t="shared" si="413"/>
        <v>4.0461701462352062E-4</v>
      </c>
      <c r="BI2245" s="184" t="str">
        <f t="shared" si="414"/>
        <v/>
      </c>
      <c r="BJ2245" s="184" t="str">
        <f t="shared" si="410"/>
        <v/>
      </c>
    </row>
    <row r="2246" spans="3:62" ht="20.100000000000001" customHeight="1" x14ac:dyDescent="0.25">
      <c r="C2246" s="12"/>
      <c r="E2246" s="141"/>
      <c r="F2246" s="141"/>
      <c r="P2246" s="156"/>
      <c r="R2246" s="174"/>
      <c r="S2246" s="174"/>
      <c r="W2246" s="175"/>
      <c r="X2246" s="173"/>
      <c r="AC2246" s="156">
        <v>1517</v>
      </c>
      <c r="AD2246" s="150">
        <f t="shared" si="401"/>
        <v>2.0680000000000005</v>
      </c>
      <c r="AE2246" s="174">
        <f t="shared" si="402"/>
        <v>4.7016788768994199E-2</v>
      </c>
      <c r="AF2246" s="174">
        <f t="shared" si="403"/>
        <v>0.98067998845105742</v>
      </c>
      <c r="AG2246" s="150">
        <f t="shared" si="408"/>
        <v>4.7016788768994199E-2</v>
      </c>
      <c r="AH2246" s="150" t="str">
        <f t="shared" si="409"/>
        <v/>
      </c>
      <c r="AI2246" s="150" t="str">
        <f t="shared" si="404"/>
        <v/>
      </c>
      <c r="AJ2246" s="173">
        <f t="shared" si="405"/>
        <v>0</v>
      </c>
      <c r="AK2246" s="173" t="str">
        <f t="shared" si="406"/>
        <v/>
      </c>
      <c r="AL2246" s="173" t="str">
        <f t="shared" si="407"/>
        <v/>
      </c>
      <c r="AM2246" s="173"/>
      <c r="AN2246" s="173"/>
      <c r="AO2246" s="173"/>
      <c r="AP2246" s="173"/>
      <c r="AQ2246" s="173"/>
      <c r="AR2246" s="173"/>
      <c r="AS2246" s="173"/>
      <c r="AT2246" s="153"/>
      <c r="AU2246" s="154"/>
      <c r="AV2246" s="153"/>
      <c r="AW2246" s="177"/>
      <c r="AX2246" s="178"/>
      <c r="AY2246" s="179"/>
      <c r="AZ2246" s="179"/>
      <c r="BA2246" s="180"/>
      <c r="BB2246" s="180"/>
      <c r="BC2246" s="155"/>
      <c r="BE2246" s="156">
        <v>1494</v>
      </c>
      <c r="BF2246" s="181">
        <f t="shared" si="411"/>
        <v>9.5551999999999921</v>
      </c>
      <c r="BG2246" s="182">
        <f t="shared" si="412"/>
        <v>0.21521169676178423</v>
      </c>
      <c r="BH2246" s="183">
        <f t="shared" si="413"/>
        <v>4.0400023432687893E-4</v>
      </c>
      <c r="BI2246" s="184" t="str">
        <f t="shared" si="414"/>
        <v/>
      </c>
      <c r="BJ2246" s="184" t="str">
        <f t="shared" si="410"/>
        <v/>
      </c>
    </row>
    <row r="2247" spans="3:62" ht="20.100000000000001" customHeight="1" x14ac:dyDescent="0.25">
      <c r="C2247" s="12"/>
      <c r="E2247" s="141"/>
      <c r="F2247" s="141"/>
      <c r="P2247" s="156"/>
      <c r="R2247" s="174"/>
      <c r="S2247" s="174"/>
      <c r="W2247" s="175"/>
      <c r="X2247" s="173"/>
      <c r="AC2247" s="156">
        <v>1518</v>
      </c>
      <c r="AD2247" s="150">
        <f t="shared" si="401"/>
        <v>2.0720000000000001</v>
      </c>
      <c r="AE2247" s="174">
        <f t="shared" si="402"/>
        <v>4.6629097016799043E-2</v>
      </c>
      <c r="AF2247" s="174">
        <f t="shared" si="403"/>
        <v>0.98086727940232188</v>
      </c>
      <c r="AG2247" s="150">
        <f t="shared" si="408"/>
        <v>4.6629097016799043E-2</v>
      </c>
      <c r="AH2247" s="150" t="str">
        <f t="shared" si="409"/>
        <v/>
      </c>
      <c r="AI2247" s="150" t="str">
        <f t="shared" si="404"/>
        <v/>
      </c>
      <c r="AJ2247" s="173">
        <f t="shared" si="405"/>
        <v>0</v>
      </c>
      <c r="AK2247" s="173" t="str">
        <f t="shared" si="406"/>
        <v/>
      </c>
      <c r="AL2247" s="173" t="str">
        <f t="shared" si="407"/>
        <v/>
      </c>
      <c r="AM2247" s="173"/>
      <c r="AN2247" s="173"/>
      <c r="AO2247" s="173"/>
      <c r="AP2247" s="173"/>
      <c r="AQ2247" s="173"/>
      <c r="AR2247" s="173"/>
      <c r="AS2247" s="173"/>
      <c r="AT2247" s="153"/>
      <c r="AU2247" s="154"/>
      <c r="AV2247" s="153"/>
      <c r="AW2247" s="177"/>
      <c r="AX2247" s="178"/>
      <c r="AY2247" s="179"/>
      <c r="AZ2247" s="179"/>
      <c r="BA2247" s="180"/>
      <c r="BB2247" s="180"/>
      <c r="BC2247" s="155"/>
      <c r="BE2247" s="156">
        <v>1495</v>
      </c>
      <c r="BF2247" s="181">
        <f t="shared" si="411"/>
        <v>9.5615999999999914</v>
      </c>
      <c r="BG2247" s="182">
        <f t="shared" si="412"/>
        <v>0.21480769652745735</v>
      </c>
      <c r="BH2247" s="183">
        <f t="shared" si="413"/>
        <v>4.0338394210814865E-4</v>
      </c>
      <c r="BI2247" s="184" t="str">
        <f t="shared" si="414"/>
        <v/>
      </c>
      <c r="BJ2247" s="184" t="str">
        <f t="shared" si="410"/>
        <v/>
      </c>
    </row>
    <row r="2248" spans="3:62" ht="20.100000000000001" customHeight="1" x14ac:dyDescent="0.25">
      <c r="C2248" s="12"/>
      <c r="E2248" s="141"/>
      <c r="F2248" s="141"/>
      <c r="P2248" s="156"/>
      <c r="R2248" s="174"/>
      <c r="S2248" s="174"/>
      <c r="W2248" s="175"/>
      <c r="X2248" s="173"/>
      <c r="AC2248" s="156">
        <v>1519</v>
      </c>
      <c r="AD2248" s="150">
        <f t="shared" si="401"/>
        <v>2.0760000000000005</v>
      </c>
      <c r="AE2248" s="174">
        <f t="shared" si="402"/>
        <v>4.6243862191438501E-2</v>
      </c>
      <c r="AF2248" s="174">
        <f t="shared" si="403"/>
        <v>0.98105302450309662</v>
      </c>
      <c r="AG2248" s="150">
        <f t="shared" si="408"/>
        <v>4.6243862191438501E-2</v>
      </c>
      <c r="AH2248" s="150" t="str">
        <f t="shared" si="409"/>
        <v/>
      </c>
      <c r="AI2248" s="150" t="str">
        <f t="shared" si="404"/>
        <v/>
      </c>
      <c r="AJ2248" s="173">
        <f t="shared" si="405"/>
        <v>0</v>
      </c>
      <c r="AK2248" s="173" t="str">
        <f t="shared" si="406"/>
        <v/>
      </c>
      <c r="AL2248" s="173" t="str">
        <f t="shared" si="407"/>
        <v/>
      </c>
      <c r="AM2248" s="173"/>
      <c r="AN2248" s="173"/>
      <c r="AO2248" s="173"/>
      <c r="AP2248" s="173"/>
      <c r="AQ2248" s="173"/>
      <c r="AR2248" s="173"/>
      <c r="AS2248" s="173"/>
      <c r="AT2248" s="153"/>
      <c r="AU2248" s="154"/>
      <c r="AV2248" s="153"/>
      <c r="AW2248" s="177"/>
      <c r="AX2248" s="178"/>
      <c r="AY2248" s="179"/>
      <c r="AZ2248" s="179"/>
      <c r="BA2248" s="180"/>
      <c r="BB2248" s="180"/>
      <c r="BC2248" s="155"/>
      <c r="BE2248" s="156">
        <v>1496</v>
      </c>
      <c r="BF2248" s="181">
        <f t="shared" si="411"/>
        <v>9.5679999999999907</v>
      </c>
      <c r="BG2248" s="182">
        <f t="shared" si="412"/>
        <v>0.2144043125853492</v>
      </c>
      <c r="BH2248" s="183">
        <f t="shared" si="413"/>
        <v>4.0276813920747667E-4</v>
      </c>
      <c r="BI2248" s="184" t="str">
        <f t="shared" si="414"/>
        <v/>
      </c>
      <c r="BJ2248" s="184" t="str">
        <f t="shared" si="410"/>
        <v/>
      </c>
    </row>
    <row r="2249" spans="3:62" ht="20.100000000000001" customHeight="1" x14ac:dyDescent="0.25">
      <c r="C2249" s="12"/>
      <c r="E2249" s="141"/>
      <c r="F2249" s="141"/>
      <c r="P2249" s="156"/>
      <c r="R2249" s="174"/>
      <c r="S2249" s="174"/>
      <c r="W2249" s="175"/>
      <c r="X2249" s="173"/>
      <c r="AC2249" s="156">
        <v>1520</v>
      </c>
      <c r="AD2249" s="150">
        <f t="shared" si="401"/>
        <v>2.08</v>
      </c>
      <c r="AE2249" s="174">
        <f t="shared" si="402"/>
        <v>4.5861076271054887E-2</v>
      </c>
      <c r="AF2249" s="174">
        <f t="shared" si="403"/>
        <v>0.98123723356506221</v>
      </c>
      <c r="AG2249" s="150">
        <f t="shared" si="408"/>
        <v>4.5861076271054887E-2</v>
      </c>
      <c r="AH2249" s="150" t="str">
        <f t="shared" si="409"/>
        <v/>
      </c>
      <c r="AI2249" s="150" t="str">
        <f t="shared" si="404"/>
        <v/>
      </c>
      <c r="AJ2249" s="173">
        <f t="shared" si="405"/>
        <v>0</v>
      </c>
      <c r="AK2249" s="173" t="str">
        <f t="shared" si="406"/>
        <v/>
      </c>
      <c r="AL2249" s="173" t="str">
        <f t="shared" si="407"/>
        <v/>
      </c>
      <c r="AM2249" s="173"/>
      <c r="AN2249" s="173"/>
      <c r="AO2249" s="173"/>
      <c r="AP2249" s="173"/>
      <c r="AQ2249" s="173"/>
      <c r="AR2249" s="173"/>
      <c r="AS2249" s="173"/>
      <c r="AT2249" s="153"/>
      <c r="AU2249" s="154"/>
      <c r="AV2249" s="153"/>
      <c r="AW2249" s="177"/>
      <c r="AX2249" s="178"/>
      <c r="AY2249" s="179"/>
      <c r="AZ2249" s="179"/>
      <c r="BA2249" s="180"/>
      <c r="BB2249" s="180"/>
      <c r="BC2249" s="155"/>
      <c r="BE2249" s="156">
        <v>1497</v>
      </c>
      <c r="BF2249" s="181">
        <f t="shared" si="411"/>
        <v>9.57439999999999</v>
      </c>
      <c r="BG2249" s="182">
        <f t="shared" si="412"/>
        <v>0.21400154444614172</v>
      </c>
      <c r="BH2249" s="183">
        <f t="shared" si="413"/>
        <v>4.0215282685635012E-4</v>
      </c>
      <c r="BI2249" s="184" t="str">
        <f t="shared" si="414"/>
        <v/>
      </c>
      <c r="BJ2249" s="184" t="str">
        <f t="shared" si="410"/>
        <v/>
      </c>
    </row>
    <row r="2250" spans="3:62" ht="20.100000000000001" customHeight="1" x14ac:dyDescent="0.25">
      <c r="C2250" s="12"/>
      <c r="E2250" s="141"/>
      <c r="F2250" s="141"/>
      <c r="P2250" s="156"/>
      <c r="R2250" s="174"/>
      <c r="S2250" s="174"/>
      <c r="W2250" s="175"/>
      <c r="X2250" s="173"/>
      <c r="AC2250" s="156">
        <v>1521</v>
      </c>
      <c r="AD2250" s="150">
        <f t="shared" si="401"/>
        <v>2.0840000000000005</v>
      </c>
      <c r="AE2250" s="174">
        <f t="shared" si="402"/>
        <v>4.5480731183067974E-2</v>
      </c>
      <c r="AF2250" s="174">
        <f t="shared" si="403"/>
        <v>0.98141991636771042</v>
      </c>
      <c r="AG2250" s="150">
        <f t="shared" si="408"/>
        <v>4.5480731183067974E-2</v>
      </c>
      <c r="AH2250" s="150" t="str">
        <f t="shared" si="409"/>
        <v/>
      </c>
      <c r="AI2250" s="150" t="str">
        <f t="shared" si="404"/>
        <v/>
      </c>
      <c r="AJ2250" s="173">
        <f t="shared" si="405"/>
        <v>0</v>
      </c>
      <c r="AK2250" s="173" t="str">
        <f t="shared" si="406"/>
        <v/>
      </c>
      <c r="AL2250" s="173" t="str">
        <f t="shared" si="407"/>
        <v/>
      </c>
      <c r="AM2250" s="173"/>
      <c r="AN2250" s="173"/>
      <c r="AO2250" s="173"/>
      <c r="AP2250" s="173"/>
      <c r="AQ2250" s="173"/>
      <c r="AR2250" s="173"/>
      <c r="AS2250" s="173"/>
      <c r="AT2250" s="153"/>
      <c r="AU2250" s="154"/>
      <c r="AV2250" s="153"/>
      <c r="AW2250" s="177"/>
      <c r="AX2250" s="178"/>
      <c r="AY2250" s="179"/>
      <c r="AZ2250" s="179"/>
      <c r="BA2250" s="180"/>
      <c r="BB2250" s="180"/>
      <c r="BC2250" s="155"/>
      <c r="BE2250" s="156">
        <v>1498</v>
      </c>
      <c r="BF2250" s="181">
        <f t="shared" si="411"/>
        <v>9.5807999999999893</v>
      </c>
      <c r="BG2250" s="182">
        <f t="shared" si="412"/>
        <v>0.21359939161928537</v>
      </c>
      <c r="BH2250" s="183">
        <f t="shared" si="413"/>
        <v>4.0153800628051073E-4</v>
      </c>
      <c r="BI2250" s="184" t="str">
        <f t="shared" si="414"/>
        <v/>
      </c>
      <c r="BJ2250" s="184" t="str">
        <f t="shared" si="410"/>
        <v/>
      </c>
    </row>
    <row r="2251" spans="3:62" ht="20.100000000000001" customHeight="1" x14ac:dyDescent="0.25">
      <c r="C2251" s="12"/>
      <c r="E2251" s="141"/>
      <c r="F2251" s="141"/>
      <c r="P2251" s="156"/>
      <c r="R2251" s="174"/>
      <c r="S2251" s="174"/>
      <c r="W2251" s="175"/>
      <c r="X2251" s="173"/>
      <c r="AC2251" s="156">
        <v>1522</v>
      </c>
      <c r="AD2251" s="150">
        <f t="shared" si="401"/>
        <v>2.0880000000000001</v>
      </c>
      <c r="AE2251" s="174">
        <f t="shared" si="402"/>
        <v>4.5102818805110016E-2</v>
      </c>
      <c r="AF2251" s="174">
        <f t="shared" si="403"/>
        <v>0.98160108265814239</v>
      </c>
      <c r="AG2251" s="150">
        <f t="shared" si="408"/>
        <v>4.5102818805110016E-2</v>
      </c>
      <c r="AH2251" s="150" t="str">
        <f t="shared" si="409"/>
        <v/>
      </c>
      <c r="AI2251" s="150" t="str">
        <f t="shared" si="404"/>
        <v/>
      </c>
      <c r="AJ2251" s="173">
        <f t="shared" si="405"/>
        <v>0</v>
      </c>
      <c r="AK2251" s="173" t="str">
        <f t="shared" si="406"/>
        <v/>
      </c>
      <c r="AL2251" s="173" t="str">
        <f t="shared" si="407"/>
        <v/>
      </c>
      <c r="AM2251" s="173"/>
      <c r="AN2251" s="173"/>
      <c r="AO2251" s="173"/>
      <c r="AP2251" s="173"/>
      <c r="AQ2251" s="173"/>
      <c r="AR2251" s="173"/>
      <c r="AS2251" s="173"/>
      <c r="AT2251" s="153"/>
      <c r="AU2251" s="154"/>
      <c r="AV2251" s="153"/>
      <c r="AW2251" s="177"/>
      <c r="AX2251" s="178"/>
      <c r="AY2251" s="179"/>
      <c r="AZ2251" s="179"/>
      <c r="BA2251" s="180"/>
      <c r="BB2251" s="180"/>
      <c r="BC2251" s="155"/>
      <c r="BE2251" s="156">
        <v>1499</v>
      </c>
      <c r="BF2251" s="181">
        <f t="shared" si="411"/>
        <v>9.5871999999999886</v>
      </c>
      <c r="BG2251" s="182">
        <f t="shared" si="412"/>
        <v>0.21319785361300486</v>
      </c>
      <c r="BH2251" s="183">
        <f t="shared" si="413"/>
        <v>4.0092367869665191E-4</v>
      </c>
      <c r="BI2251" s="184" t="str">
        <f t="shared" si="414"/>
        <v/>
      </c>
      <c r="BJ2251" s="184" t="str">
        <f t="shared" si="410"/>
        <v/>
      </c>
    </row>
    <row r="2252" spans="3:62" ht="20.100000000000001" customHeight="1" x14ac:dyDescent="0.25">
      <c r="C2252" s="12"/>
      <c r="E2252" s="141"/>
      <c r="F2252" s="141"/>
      <c r="P2252" s="156"/>
      <c r="R2252" s="174"/>
      <c r="S2252" s="174"/>
      <c r="W2252" s="175"/>
      <c r="X2252" s="173"/>
      <c r="AC2252" s="156">
        <v>1523</v>
      </c>
      <c r="AD2252" s="150">
        <f t="shared" si="401"/>
        <v>2.0920000000000005</v>
      </c>
      <c r="AE2252" s="174">
        <f t="shared" si="402"/>
        <v>4.472733096595561E-2</v>
      </c>
      <c r="AF2252" s="174">
        <f t="shared" si="403"/>
        <v>0.98178074215087185</v>
      </c>
      <c r="AG2252" s="150">
        <f t="shared" si="408"/>
        <v>4.472733096595561E-2</v>
      </c>
      <c r="AH2252" s="150" t="str">
        <f t="shared" si="409"/>
        <v/>
      </c>
      <c r="AI2252" s="150" t="str">
        <f t="shared" si="404"/>
        <v/>
      </c>
      <c r="AJ2252" s="173">
        <f t="shared" si="405"/>
        <v>0</v>
      </c>
      <c r="AK2252" s="173" t="str">
        <f t="shared" si="406"/>
        <v/>
      </c>
      <c r="AL2252" s="173" t="str">
        <f t="shared" si="407"/>
        <v/>
      </c>
      <c r="AM2252" s="173"/>
      <c r="AN2252" s="173"/>
      <c r="AO2252" s="173"/>
      <c r="AP2252" s="173"/>
      <c r="AQ2252" s="173"/>
      <c r="AR2252" s="173"/>
      <c r="AS2252" s="173"/>
      <c r="AT2252" s="153"/>
      <c r="AU2252" s="154"/>
      <c r="AV2252" s="153"/>
      <c r="AW2252" s="177"/>
      <c r="AX2252" s="178"/>
      <c r="AY2252" s="179"/>
      <c r="AZ2252" s="179"/>
      <c r="BA2252" s="180"/>
      <c r="BB2252" s="180"/>
      <c r="BC2252" s="155"/>
      <c r="BE2252" s="156">
        <v>1500</v>
      </c>
      <c r="BF2252" s="181">
        <f t="shared" si="411"/>
        <v>9.5935999999999879</v>
      </c>
      <c r="BG2252" s="182">
        <f t="shared" si="412"/>
        <v>0.21279692993430821</v>
      </c>
      <c r="BH2252" s="183">
        <f t="shared" si="413"/>
        <v>4.0030984531483349E-4</v>
      </c>
      <c r="BI2252" s="184" t="str">
        <f t="shared" si="414"/>
        <v/>
      </c>
      <c r="BJ2252" s="184" t="str">
        <f t="shared" si="410"/>
        <v/>
      </c>
    </row>
    <row r="2253" spans="3:62" ht="20.100000000000001" customHeight="1" x14ac:dyDescent="0.25">
      <c r="C2253" s="12"/>
      <c r="E2253" s="141"/>
      <c r="F2253" s="141"/>
      <c r="P2253" s="156"/>
      <c r="R2253" s="174"/>
      <c r="S2253" s="174"/>
      <c r="W2253" s="175"/>
      <c r="X2253" s="173"/>
      <c r="AC2253" s="156">
        <v>1524</v>
      </c>
      <c r="AD2253" s="150">
        <f t="shared" si="401"/>
        <v>2.0960000000000001</v>
      </c>
      <c r="AE2253" s="174">
        <f t="shared" si="402"/>
        <v>4.4354259446449183E-2</v>
      </c>
      <c r="AF2253" s="174">
        <f t="shared" si="403"/>
        <v>0.98195890452763157</v>
      </c>
      <c r="AG2253" s="150">
        <f t="shared" si="408"/>
        <v>4.4354259446449183E-2</v>
      </c>
      <c r="AH2253" s="150" t="str">
        <f t="shared" si="409"/>
        <v/>
      </c>
      <c r="AI2253" s="150" t="str">
        <f t="shared" si="404"/>
        <v/>
      </c>
      <c r="AJ2253" s="173">
        <f t="shared" si="405"/>
        <v>0</v>
      </c>
      <c r="AK2253" s="173" t="str">
        <f t="shared" si="406"/>
        <v/>
      </c>
      <c r="AL2253" s="173" t="str">
        <f t="shared" si="407"/>
        <v/>
      </c>
      <c r="AM2253" s="173"/>
      <c r="AN2253" s="173"/>
      <c r="AO2253" s="173"/>
      <c r="AP2253" s="173"/>
      <c r="AQ2253" s="173"/>
      <c r="AR2253" s="173"/>
      <c r="AS2253" s="173"/>
      <c r="AT2253" s="153"/>
      <c r="AU2253" s="154"/>
      <c r="AV2253" s="153"/>
      <c r="AW2253" s="177"/>
      <c r="AX2253" s="178"/>
      <c r="AY2253" s="179"/>
      <c r="AZ2253" s="179"/>
      <c r="BA2253" s="180"/>
      <c r="BB2253" s="180"/>
      <c r="BC2253" s="155"/>
      <c r="BE2253" s="156">
        <v>1501</v>
      </c>
      <c r="BF2253" s="181">
        <f t="shared" si="411"/>
        <v>9.5999999999999872</v>
      </c>
      <c r="BG2253" s="182">
        <f t="shared" si="412"/>
        <v>0.21239662008899338</v>
      </c>
      <c r="BH2253" s="183">
        <f t="shared" si="413"/>
        <v>3.9969650733739925E-4</v>
      </c>
      <c r="BI2253" s="184" t="str">
        <f t="shared" si="414"/>
        <v/>
      </c>
      <c r="BJ2253" s="184" t="str">
        <f t="shared" si="410"/>
        <v/>
      </c>
    </row>
    <row r="2254" spans="3:62" ht="20.100000000000001" customHeight="1" x14ac:dyDescent="0.25">
      <c r="C2254" s="12"/>
      <c r="E2254" s="141"/>
      <c r="F2254" s="141"/>
      <c r="P2254" s="156"/>
      <c r="R2254" s="174"/>
      <c r="S2254" s="174"/>
      <c r="W2254" s="175"/>
      <c r="X2254" s="173"/>
      <c r="AC2254" s="156">
        <v>1525</v>
      </c>
      <c r="AD2254" s="150">
        <f t="shared" si="401"/>
        <v>2.1000000000000005</v>
      </c>
      <c r="AE2254" s="174">
        <f t="shared" si="402"/>
        <v>4.3983595980427156E-2</v>
      </c>
      <c r="AF2254" s="174">
        <f t="shared" si="403"/>
        <v>0.98213557943718344</v>
      </c>
      <c r="AG2254" s="150">
        <f t="shared" si="408"/>
        <v>4.3983595980427156E-2</v>
      </c>
      <c r="AH2254" s="150" t="str">
        <f t="shared" si="409"/>
        <v/>
      </c>
      <c r="AI2254" s="150" t="str">
        <f t="shared" si="404"/>
        <v/>
      </c>
      <c r="AJ2254" s="173">
        <f t="shared" si="405"/>
        <v>0</v>
      </c>
      <c r="AK2254" s="173" t="str">
        <f t="shared" si="406"/>
        <v/>
      </c>
      <c r="AL2254" s="173" t="str">
        <f t="shared" si="407"/>
        <v/>
      </c>
      <c r="AM2254" s="173"/>
      <c r="AN2254" s="173"/>
      <c r="AO2254" s="173"/>
      <c r="AP2254" s="173"/>
      <c r="AQ2254" s="173"/>
      <c r="AR2254" s="173"/>
      <c r="AS2254" s="173"/>
      <c r="AT2254" s="153"/>
      <c r="AU2254" s="154"/>
      <c r="AV2254" s="153"/>
      <c r="AW2254" s="177"/>
      <c r="AX2254" s="178"/>
      <c r="AY2254" s="179"/>
      <c r="AZ2254" s="179"/>
      <c r="BA2254" s="180"/>
      <c r="BB2254" s="180"/>
      <c r="BC2254" s="155"/>
      <c r="BE2254" s="156">
        <v>1502</v>
      </c>
      <c r="BF2254" s="181">
        <f t="shared" si="411"/>
        <v>9.6063999999999865</v>
      </c>
      <c r="BG2254" s="182">
        <f t="shared" si="412"/>
        <v>0.21199692358165598</v>
      </c>
      <c r="BH2254" s="183">
        <f t="shared" si="413"/>
        <v>3.9908366595961531E-4</v>
      </c>
      <c r="BI2254" s="184" t="str">
        <f t="shared" si="414"/>
        <v/>
      </c>
      <c r="BJ2254" s="184" t="str">
        <f t="shared" si="410"/>
        <v/>
      </c>
    </row>
    <row r="2255" spans="3:62" ht="20.100000000000001" customHeight="1" x14ac:dyDescent="0.25">
      <c r="C2255" s="12"/>
      <c r="E2255" s="141"/>
      <c r="F2255" s="141"/>
      <c r="P2255" s="156"/>
      <c r="R2255" s="174"/>
      <c r="S2255" s="174"/>
      <c r="W2255" s="175"/>
      <c r="X2255" s="173"/>
      <c r="AC2255" s="156">
        <v>1526</v>
      </c>
      <c r="AD2255" s="150">
        <f t="shared" si="401"/>
        <v>2.1040000000000001</v>
      </c>
      <c r="AE2255" s="174">
        <f t="shared" si="402"/>
        <v>4.3615332255637435E-2</v>
      </c>
      <c r="AF2255" s="174">
        <f t="shared" si="403"/>
        <v>0.98231077649513199</v>
      </c>
      <c r="AG2255" s="150">
        <f t="shared" si="408"/>
        <v>4.3615332255637435E-2</v>
      </c>
      <c r="AH2255" s="150" t="str">
        <f t="shared" si="409"/>
        <v/>
      </c>
      <c r="AI2255" s="150" t="str">
        <f t="shared" si="404"/>
        <v/>
      </c>
      <c r="AJ2255" s="173">
        <f t="shared" si="405"/>
        <v>0</v>
      </c>
      <c r="AK2255" s="173" t="str">
        <f t="shared" si="406"/>
        <v/>
      </c>
      <c r="AL2255" s="173" t="str">
        <f t="shared" si="407"/>
        <v/>
      </c>
      <c r="AM2255" s="173"/>
      <c r="AN2255" s="173"/>
      <c r="AO2255" s="173"/>
      <c r="AP2255" s="173"/>
      <c r="AQ2255" s="173"/>
      <c r="AR2255" s="173"/>
      <c r="AS2255" s="173"/>
      <c r="AT2255" s="153"/>
      <c r="AU2255" s="154"/>
      <c r="AV2255" s="153"/>
      <c r="AW2255" s="177"/>
      <c r="AX2255" s="178"/>
      <c r="AY2255" s="179"/>
      <c r="AZ2255" s="179"/>
      <c r="BA2255" s="180"/>
      <c r="BB2255" s="180"/>
      <c r="BC2255" s="155"/>
      <c r="BE2255" s="156">
        <v>1503</v>
      </c>
      <c r="BF2255" s="181">
        <f t="shared" si="411"/>
        <v>9.6127999999999858</v>
      </c>
      <c r="BG2255" s="182">
        <f t="shared" si="412"/>
        <v>0.21159783991569636</v>
      </c>
      <c r="BH2255" s="183">
        <f t="shared" si="413"/>
        <v>3.9847132236880967E-4</v>
      </c>
      <c r="BI2255" s="184" t="str">
        <f t="shared" si="414"/>
        <v/>
      </c>
      <c r="BJ2255" s="184" t="str">
        <f t="shared" si="410"/>
        <v/>
      </c>
    </row>
    <row r="2256" spans="3:62" ht="20.100000000000001" customHeight="1" x14ac:dyDescent="0.25">
      <c r="C2256" s="12"/>
      <c r="E2256" s="141"/>
      <c r="F2256" s="141"/>
      <c r="P2256" s="156"/>
      <c r="R2256" s="174"/>
      <c r="S2256" s="174"/>
      <c r="W2256" s="175"/>
      <c r="X2256" s="173"/>
      <c r="AC2256" s="156">
        <v>1527</v>
      </c>
      <c r="AD2256" s="150">
        <f t="shared" si="401"/>
        <v>2.1080000000000005</v>
      </c>
      <c r="AE2256" s="174">
        <f t="shared" si="402"/>
        <v>4.3249459914653815E-2</v>
      </c>
      <c r="AF2256" s="174">
        <f t="shared" si="403"/>
        <v>0.98248450528374232</v>
      </c>
      <c r="AG2256" s="150">
        <f t="shared" si="408"/>
        <v>4.3249459914653815E-2</v>
      </c>
      <c r="AH2256" s="150" t="str">
        <f t="shared" si="409"/>
        <v/>
      </c>
      <c r="AI2256" s="150" t="str">
        <f t="shared" si="404"/>
        <v/>
      </c>
      <c r="AJ2256" s="173">
        <f t="shared" si="405"/>
        <v>0</v>
      </c>
      <c r="AK2256" s="173" t="str">
        <f t="shared" si="406"/>
        <v/>
      </c>
      <c r="AL2256" s="173" t="str">
        <f t="shared" si="407"/>
        <v/>
      </c>
      <c r="AM2256" s="173"/>
      <c r="AN2256" s="173"/>
      <c r="AO2256" s="173"/>
      <c r="AP2256" s="173"/>
      <c r="AQ2256" s="173"/>
      <c r="AR2256" s="173"/>
      <c r="AS2256" s="173"/>
      <c r="AT2256" s="153"/>
      <c r="AU2256" s="154"/>
      <c r="AV2256" s="153"/>
      <c r="AW2256" s="177"/>
      <c r="AX2256" s="178"/>
      <c r="AY2256" s="179"/>
      <c r="AZ2256" s="179"/>
      <c r="BA2256" s="180"/>
      <c r="BB2256" s="180"/>
      <c r="BC2256" s="155"/>
      <c r="BE2256" s="156">
        <v>1504</v>
      </c>
      <c r="BF2256" s="181">
        <f t="shared" si="411"/>
        <v>9.6191999999999851</v>
      </c>
      <c r="BG2256" s="182">
        <f t="shared" si="412"/>
        <v>0.21119936859332755</v>
      </c>
      <c r="BH2256" s="183">
        <f t="shared" si="413"/>
        <v>3.9785947774573227E-4</v>
      </c>
      <c r="BI2256" s="184" t="str">
        <f t="shared" si="414"/>
        <v/>
      </c>
      <c r="BJ2256" s="184" t="str">
        <f t="shared" si="410"/>
        <v/>
      </c>
    </row>
    <row r="2257" spans="3:62" ht="20.100000000000001" customHeight="1" x14ac:dyDescent="0.25">
      <c r="C2257" s="12"/>
      <c r="E2257" s="141"/>
      <c r="F2257" s="141"/>
      <c r="P2257" s="156"/>
      <c r="R2257" s="174"/>
      <c r="S2257" s="174"/>
      <c r="W2257" s="175"/>
      <c r="X2257" s="173"/>
      <c r="AC2257" s="156">
        <v>1528</v>
      </c>
      <c r="AD2257" s="150">
        <f t="shared" si="401"/>
        <v>2.1120000000000001</v>
      </c>
      <c r="AE2257" s="174">
        <f t="shared" si="402"/>
        <v>4.2885970555787321E-2</v>
      </c>
      <c r="AF2257" s="174">
        <f t="shared" si="403"/>
        <v>0.98265677535176066</v>
      </c>
      <c r="AG2257" s="150">
        <f t="shared" si="408"/>
        <v>4.2885970555787321E-2</v>
      </c>
      <c r="AH2257" s="150" t="str">
        <f t="shared" si="409"/>
        <v/>
      </c>
      <c r="AI2257" s="150" t="str">
        <f t="shared" si="404"/>
        <v/>
      </c>
      <c r="AJ2257" s="173">
        <f t="shared" si="405"/>
        <v>0</v>
      </c>
      <c r="AK2257" s="173" t="str">
        <f t="shared" si="406"/>
        <v/>
      </c>
      <c r="AL2257" s="173" t="str">
        <f t="shared" si="407"/>
        <v/>
      </c>
      <c r="AM2257" s="173"/>
      <c r="AN2257" s="173"/>
      <c r="AO2257" s="173"/>
      <c r="AP2257" s="173"/>
      <c r="AQ2257" s="173"/>
      <c r="AR2257" s="173"/>
      <c r="AS2257" s="173"/>
      <c r="AT2257" s="153"/>
      <c r="AU2257" s="154"/>
      <c r="AV2257" s="153"/>
      <c r="AW2257" s="177"/>
      <c r="AX2257" s="178"/>
      <c r="AY2257" s="179"/>
      <c r="AZ2257" s="179"/>
      <c r="BA2257" s="180"/>
      <c r="BB2257" s="180"/>
      <c r="BC2257" s="155"/>
      <c r="BE2257" s="156">
        <v>1505</v>
      </c>
      <c r="BF2257" s="181">
        <f t="shared" si="411"/>
        <v>9.6255999999999844</v>
      </c>
      <c r="BG2257" s="182">
        <f t="shared" si="412"/>
        <v>0.21080150911558182</v>
      </c>
      <c r="BH2257" s="183">
        <f t="shared" si="413"/>
        <v>3.9724813326272312E-4</v>
      </c>
      <c r="BI2257" s="184" t="str">
        <f t="shared" si="414"/>
        <v/>
      </c>
      <c r="BJ2257" s="184" t="str">
        <f t="shared" si="410"/>
        <v/>
      </c>
    </row>
    <row r="2258" spans="3:62" ht="20.100000000000001" customHeight="1" x14ac:dyDescent="0.25">
      <c r="C2258" s="12"/>
      <c r="E2258" s="141"/>
      <c r="F2258" s="141"/>
      <c r="P2258" s="156"/>
      <c r="R2258" s="174"/>
      <c r="S2258" s="174"/>
      <c r="W2258" s="175"/>
      <c r="X2258" s="173"/>
      <c r="AC2258" s="156">
        <v>1529</v>
      </c>
      <c r="AD2258" s="150">
        <f t="shared" si="401"/>
        <v>2.1160000000000005</v>
      </c>
      <c r="AE2258" s="174">
        <f t="shared" si="402"/>
        <v>4.2524855733992464E-2</v>
      </c>
      <c r="AF2258" s="174">
        <f t="shared" si="403"/>
        <v>0.98282759621423987</v>
      </c>
      <c r="AG2258" s="150">
        <f t="shared" si="408"/>
        <v>4.2524855733992464E-2</v>
      </c>
      <c r="AH2258" s="150" t="str">
        <f t="shared" si="409"/>
        <v/>
      </c>
      <c r="AI2258" s="150" t="str">
        <f t="shared" si="404"/>
        <v/>
      </c>
      <c r="AJ2258" s="173">
        <f t="shared" si="405"/>
        <v>0</v>
      </c>
      <c r="AK2258" s="173" t="str">
        <f t="shared" si="406"/>
        <v/>
      </c>
      <c r="AL2258" s="173" t="str">
        <f t="shared" si="407"/>
        <v/>
      </c>
      <c r="AM2258" s="173"/>
      <c r="AN2258" s="173"/>
      <c r="AO2258" s="173"/>
      <c r="AP2258" s="173"/>
      <c r="AQ2258" s="173"/>
      <c r="AR2258" s="173"/>
      <c r="AS2258" s="173"/>
      <c r="AT2258" s="153"/>
      <c r="AU2258" s="154"/>
      <c r="AV2258" s="153"/>
      <c r="AW2258" s="177"/>
      <c r="AX2258" s="178"/>
      <c r="AY2258" s="179"/>
      <c r="AZ2258" s="179"/>
      <c r="BA2258" s="180"/>
      <c r="BB2258" s="180"/>
      <c r="BC2258" s="155"/>
      <c r="BE2258" s="156">
        <v>1506</v>
      </c>
      <c r="BF2258" s="181">
        <f t="shared" si="411"/>
        <v>9.6319999999999837</v>
      </c>
      <c r="BG2258" s="182">
        <f t="shared" si="412"/>
        <v>0.2104042609823191</v>
      </c>
      <c r="BH2258" s="183">
        <f t="shared" si="413"/>
        <v>3.9663729008584947E-4</v>
      </c>
      <c r="BI2258" s="184" t="str">
        <f t="shared" si="414"/>
        <v/>
      </c>
      <c r="BJ2258" s="184" t="str">
        <f t="shared" si="410"/>
        <v/>
      </c>
    </row>
    <row r="2259" spans="3:62" ht="20.100000000000001" customHeight="1" x14ac:dyDescent="0.25">
      <c r="C2259" s="12"/>
      <c r="E2259" s="141"/>
      <c r="F2259" s="141"/>
      <c r="P2259" s="156"/>
      <c r="R2259" s="174"/>
      <c r="S2259" s="174"/>
      <c r="W2259" s="175"/>
      <c r="X2259" s="173"/>
      <c r="AC2259" s="156">
        <v>1530</v>
      </c>
      <c r="AD2259" s="150">
        <f t="shared" si="401"/>
        <v>2.12</v>
      </c>
      <c r="AE2259" s="174">
        <f t="shared" si="402"/>
        <v>4.2166106961770311E-2</v>
      </c>
      <c r="AF2259" s="174">
        <f t="shared" si="403"/>
        <v>0.98299697735236724</v>
      </c>
      <c r="AG2259" s="150">
        <f t="shared" si="408"/>
        <v>4.2166106961770311E-2</v>
      </c>
      <c r="AH2259" s="150" t="str">
        <f t="shared" si="409"/>
        <v/>
      </c>
      <c r="AI2259" s="150" t="str">
        <f t="shared" si="404"/>
        <v/>
      </c>
      <c r="AJ2259" s="173">
        <f t="shared" si="405"/>
        <v>0</v>
      </c>
      <c r="AK2259" s="173" t="str">
        <f t="shared" si="406"/>
        <v/>
      </c>
      <c r="AL2259" s="173" t="str">
        <f t="shared" si="407"/>
        <v/>
      </c>
      <c r="AM2259" s="173"/>
      <c r="AN2259" s="173"/>
      <c r="AO2259" s="173"/>
      <c r="AP2259" s="173"/>
      <c r="AQ2259" s="173"/>
      <c r="AR2259" s="173"/>
      <c r="AS2259" s="173"/>
      <c r="AT2259" s="153"/>
      <c r="AU2259" s="154"/>
      <c r="AV2259" s="153"/>
      <c r="AW2259" s="177"/>
      <c r="AX2259" s="178"/>
      <c r="AY2259" s="179"/>
      <c r="AZ2259" s="179"/>
      <c r="BA2259" s="180"/>
      <c r="BB2259" s="180"/>
      <c r="BC2259" s="155"/>
      <c r="BE2259" s="156">
        <v>1507</v>
      </c>
      <c r="BF2259" s="181">
        <f t="shared" si="411"/>
        <v>9.638399999999983</v>
      </c>
      <c r="BG2259" s="182">
        <f t="shared" si="412"/>
        <v>0.21000762369223325</v>
      </c>
      <c r="BH2259" s="183">
        <f t="shared" si="413"/>
        <v>3.9602694937324046E-4</v>
      </c>
      <c r="BI2259" s="184" t="str">
        <f t="shared" si="414"/>
        <v/>
      </c>
      <c r="BJ2259" s="184" t="str">
        <f t="shared" si="410"/>
        <v/>
      </c>
    </row>
    <row r="2260" spans="3:62" ht="20.100000000000001" customHeight="1" x14ac:dyDescent="0.25">
      <c r="C2260" s="12"/>
      <c r="E2260" s="141"/>
      <c r="F2260" s="141"/>
      <c r="P2260" s="156"/>
      <c r="R2260" s="174"/>
      <c r="S2260" s="174"/>
      <c r="W2260" s="175"/>
      <c r="X2260" s="173"/>
      <c r="AC2260" s="156">
        <v>1531</v>
      </c>
      <c r="AD2260" s="150">
        <f t="shared" si="401"/>
        <v>2.1240000000000006</v>
      </c>
      <c r="AE2260" s="174">
        <f t="shared" si="402"/>
        <v>4.1809715710066385E-2</v>
      </c>
      <c r="AF2260" s="174">
        <f t="shared" si="403"/>
        <v>0.9831649282132966</v>
      </c>
      <c r="AG2260" s="150">
        <f t="shared" si="408"/>
        <v>4.1809715710066385E-2</v>
      </c>
      <c r="AH2260" s="150" t="str">
        <f t="shared" si="409"/>
        <v/>
      </c>
      <c r="AI2260" s="150" t="str">
        <f t="shared" si="404"/>
        <v/>
      </c>
      <c r="AJ2260" s="173">
        <f t="shared" si="405"/>
        <v>0</v>
      </c>
      <c r="AK2260" s="173" t="str">
        <f t="shared" si="406"/>
        <v/>
      </c>
      <c r="AL2260" s="173" t="str">
        <f t="shared" si="407"/>
        <v/>
      </c>
      <c r="AM2260" s="173"/>
      <c r="AN2260" s="173"/>
      <c r="AO2260" s="173"/>
      <c r="AP2260" s="173"/>
      <c r="AQ2260" s="173"/>
      <c r="AR2260" s="173"/>
      <c r="AS2260" s="173"/>
      <c r="AT2260" s="153"/>
      <c r="AU2260" s="154"/>
      <c r="AV2260" s="153"/>
      <c r="AW2260" s="177"/>
      <c r="AX2260" s="178"/>
      <c r="AY2260" s="179"/>
      <c r="AZ2260" s="179"/>
      <c r="BA2260" s="180"/>
      <c r="BB2260" s="180"/>
      <c r="BC2260" s="155"/>
      <c r="BE2260" s="156">
        <v>1508</v>
      </c>
      <c r="BF2260" s="181">
        <f t="shared" si="411"/>
        <v>9.6447999999999823</v>
      </c>
      <c r="BG2260" s="182">
        <f t="shared" si="412"/>
        <v>0.20961159674286001</v>
      </c>
      <c r="BH2260" s="183">
        <f t="shared" si="413"/>
        <v>3.9541711227589205E-4</v>
      </c>
      <c r="BI2260" s="184" t="str">
        <f t="shared" si="414"/>
        <v/>
      </c>
      <c r="BJ2260" s="184" t="str">
        <f t="shared" si="410"/>
        <v/>
      </c>
    </row>
    <row r="2261" spans="3:62" ht="20.100000000000001" customHeight="1" x14ac:dyDescent="0.25">
      <c r="C2261" s="12"/>
      <c r="E2261" s="141"/>
      <c r="F2261" s="141"/>
      <c r="P2261" s="156"/>
      <c r="R2261" s="174"/>
      <c r="S2261" s="174"/>
      <c r="W2261" s="175"/>
      <c r="X2261" s="173"/>
      <c r="AC2261" s="156">
        <v>1532</v>
      </c>
      <c r="AD2261" s="150">
        <f t="shared" si="401"/>
        <v>2.1280000000000001</v>
      </c>
      <c r="AE2261" s="174">
        <f t="shared" si="402"/>
        <v>4.145567340916527E-2</v>
      </c>
      <c r="AF2261" s="174">
        <f t="shared" si="403"/>
        <v>0.98333145820998391</v>
      </c>
      <c r="AG2261" s="150">
        <f t="shared" si="408"/>
        <v>4.145567340916527E-2</v>
      </c>
      <c r="AH2261" s="150" t="str">
        <f t="shared" si="409"/>
        <v/>
      </c>
      <c r="AI2261" s="150" t="str">
        <f t="shared" si="404"/>
        <v/>
      </c>
      <c r="AJ2261" s="173">
        <f t="shared" si="405"/>
        <v>0</v>
      </c>
      <c r="AK2261" s="173" t="str">
        <f t="shared" si="406"/>
        <v/>
      </c>
      <c r="AL2261" s="173" t="str">
        <f t="shared" si="407"/>
        <v/>
      </c>
      <c r="AM2261" s="173"/>
      <c r="AN2261" s="173"/>
      <c r="AO2261" s="173"/>
      <c r="AP2261" s="173"/>
      <c r="AQ2261" s="173"/>
      <c r="AR2261" s="173"/>
      <c r="AS2261" s="173"/>
      <c r="AT2261" s="153"/>
      <c r="AU2261" s="154"/>
      <c r="AV2261" s="153"/>
      <c r="AW2261" s="177"/>
      <c r="AX2261" s="178"/>
      <c r="AY2261" s="179"/>
      <c r="AZ2261" s="179"/>
      <c r="BA2261" s="180"/>
      <c r="BB2261" s="180"/>
      <c r="BC2261" s="155"/>
      <c r="BE2261" s="156">
        <v>1509</v>
      </c>
      <c r="BF2261" s="181">
        <f t="shared" si="411"/>
        <v>9.6511999999999816</v>
      </c>
      <c r="BG2261" s="182">
        <f t="shared" si="412"/>
        <v>0.20921617963058411</v>
      </c>
      <c r="BH2261" s="183">
        <f t="shared" si="413"/>
        <v>3.9480777993772254E-4</v>
      </c>
      <c r="BI2261" s="184" t="str">
        <f t="shared" si="414"/>
        <v/>
      </c>
      <c r="BJ2261" s="184" t="str">
        <f t="shared" si="410"/>
        <v/>
      </c>
    </row>
    <row r="2262" spans="3:62" ht="20.100000000000001" customHeight="1" x14ac:dyDescent="0.25">
      <c r="C2262" s="12"/>
      <c r="E2262" s="141"/>
      <c r="F2262" s="141"/>
      <c r="P2262" s="156"/>
      <c r="R2262" s="174"/>
      <c r="S2262" s="174"/>
      <c r="W2262" s="175"/>
      <c r="X2262" s="173"/>
      <c r="AC2262" s="156">
        <v>1533</v>
      </c>
      <c r="AD2262" s="150">
        <f t="shared" si="401"/>
        <v>2.1320000000000006</v>
      </c>
      <c r="AE2262" s="174">
        <f t="shared" si="402"/>
        <v>4.1103971449579904E-2</v>
      </c>
      <c r="AF2262" s="174">
        <f t="shared" si="403"/>
        <v>0.98349657672102675</v>
      </c>
      <c r="AG2262" s="150">
        <f t="shared" si="408"/>
        <v>4.1103971449579904E-2</v>
      </c>
      <c r="AH2262" s="150" t="str">
        <f t="shared" si="409"/>
        <v/>
      </c>
      <c r="AI2262" s="150" t="str">
        <f t="shared" si="404"/>
        <v/>
      </c>
      <c r="AJ2262" s="173">
        <f t="shared" si="405"/>
        <v>0</v>
      </c>
      <c r="AK2262" s="173" t="str">
        <f t="shared" si="406"/>
        <v/>
      </c>
      <c r="AL2262" s="173" t="str">
        <f t="shared" si="407"/>
        <v/>
      </c>
      <c r="AM2262" s="173"/>
      <c r="AN2262" s="173"/>
      <c r="AO2262" s="173"/>
      <c r="AP2262" s="173"/>
      <c r="AQ2262" s="173"/>
      <c r="AR2262" s="173"/>
      <c r="AS2262" s="173"/>
      <c r="AT2262" s="153"/>
      <c r="AU2262" s="154"/>
      <c r="AV2262" s="153"/>
      <c r="AW2262" s="177"/>
      <c r="AX2262" s="178"/>
      <c r="AY2262" s="179"/>
      <c r="AZ2262" s="179"/>
      <c r="BA2262" s="180"/>
      <c r="BB2262" s="180"/>
      <c r="BC2262" s="155"/>
      <c r="BE2262" s="156">
        <v>1510</v>
      </c>
      <c r="BF2262" s="181">
        <f t="shared" si="411"/>
        <v>9.6575999999999809</v>
      </c>
      <c r="BG2262" s="182">
        <f t="shared" si="412"/>
        <v>0.20882137185064639</v>
      </c>
      <c r="BH2262" s="183">
        <f t="shared" si="413"/>
        <v>3.9419895349521172E-4</v>
      </c>
      <c r="BI2262" s="184" t="str">
        <f t="shared" si="414"/>
        <v/>
      </c>
      <c r="BJ2262" s="184" t="str">
        <f t="shared" si="410"/>
        <v/>
      </c>
    </row>
    <row r="2263" spans="3:62" ht="20.100000000000001" customHeight="1" x14ac:dyDescent="0.25">
      <c r="C2263" s="12"/>
      <c r="E2263" s="141"/>
      <c r="F2263" s="141"/>
      <c r="P2263" s="156"/>
      <c r="R2263" s="174"/>
      <c r="S2263" s="174"/>
      <c r="W2263" s="175"/>
      <c r="X2263" s="173"/>
      <c r="AC2263" s="156">
        <v>1534</v>
      </c>
      <c r="AD2263" s="150">
        <f t="shared" si="401"/>
        <v>2.1360000000000001</v>
      </c>
      <c r="AE2263" s="174">
        <f t="shared" si="402"/>
        <v>4.0754601182937548E-2</v>
      </c>
      <c r="AF2263" s="174">
        <f t="shared" si="403"/>
        <v>0.98366029309050618</v>
      </c>
      <c r="AG2263" s="150">
        <f t="shared" si="408"/>
        <v>4.0754601182937548E-2</v>
      </c>
      <c r="AH2263" s="150" t="str">
        <f t="shared" si="409"/>
        <v/>
      </c>
      <c r="AI2263" s="150" t="str">
        <f t="shared" si="404"/>
        <v/>
      </c>
      <c r="AJ2263" s="173">
        <f t="shared" si="405"/>
        <v>0</v>
      </c>
      <c r="AK2263" s="173" t="str">
        <f t="shared" si="406"/>
        <v/>
      </c>
      <c r="AL2263" s="173" t="str">
        <f t="shared" si="407"/>
        <v/>
      </c>
      <c r="AM2263" s="173"/>
      <c r="AN2263" s="173"/>
      <c r="AO2263" s="173"/>
      <c r="AP2263" s="173"/>
      <c r="AQ2263" s="173"/>
      <c r="AR2263" s="173"/>
      <c r="AS2263" s="173"/>
      <c r="AT2263" s="153"/>
      <c r="AU2263" s="154"/>
      <c r="AV2263" s="153"/>
      <c r="AW2263" s="177"/>
      <c r="AX2263" s="178"/>
      <c r="AY2263" s="179"/>
      <c r="AZ2263" s="179"/>
      <c r="BA2263" s="180"/>
      <c r="BB2263" s="180"/>
      <c r="BC2263" s="155"/>
      <c r="BE2263" s="156">
        <v>1511</v>
      </c>
      <c r="BF2263" s="181">
        <f t="shared" si="411"/>
        <v>9.6639999999999802</v>
      </c>
      <c r="BG2263" s="182">
        <f t="shared" si="412"/>
        <v>0.20842717289715118</v>
      </c>
      <c r="BH2263" s="183">
        <f t="shared" si="413"/>
        <v>3.9359063407748418E-4</v>
      </c>
      <c r="BI2263" s="184" t="str">
        <f t="shared" si="414"/>
        <v/>
      </c>
      <c r="BJ2263" s="184" t="str">
        <f t="shared" si="410"/>
        <v/>
      </c>
    </row>
    <row r="2264" spans="3:62" ht="20.100000000000001" customHeight="1" x14ac:dyDescent="0.25">
      <c r="C2264" s="12"/>
      <c r="E2264" s="141"/>
      <c r="F2264" s="141"/>
      <c r="P2264" s="156"/>
      <c r="R2264" s="174"/>
      <c r="S2264" s="174"/>
      <c r="W2264" s="175"/>
      <c r="X2264" s="173"/>
      <c r="AC2264" s="156">
        <v>1535</v>
      </c>
      <c r="AD2264" s="150">
        <f t="shared" si="401"/>
        <v>2.1400000000000006</v>
      </c>
      <c r="AE2264" s="174">
        <f t="shared" si="402"/>
        <v>4.0407553922860252E-2</v>
      </c>
      <c r="AF2264" s="174">
        <f t="shared" si="403"/>
        <v>0.98382261662783388</v>
      </c>
      <c r="AG2264" s="150">
        <f t="shared" si="408"/>
        <v>4.0407553922860252E-2</v>
      </c>
      <c r="AH2264" s="150" t="str">
        <f t="shared" si="409"/>
        <v/>
      </c>
      <c r="AI2264" s="150" t="str">
        <f t="shared" si="404"/>
        <v/>
      </c>
      <c r="AJ2264" s="173">
        <f t="shared" si="405"/>
        <v>0</v>
      </c>
      <c r="AK2264" s="173" t="str">
        <f t="shared" si="406"/>
        <v/>
      </c>
      <c r="AL2264" s="173" t="str">
        <f t="shared" si="407"/>
        <v/>
      </c>
      <c r="AM2264" s="173"/>
      <c r="AN2264" s="173"/>
      <c r="AO2264" s="173"/>
      <c r="AP2264" s="173"/>
      <c r="AQ2264" s="173"/>
      <c r="AR2264" s="173"/>
      <c r="AS2264" s="173"/>
      <c r="AT2264" s="153"/>
      <c r="AU2264" s="154"/>
      <c r="AV2264" s="153"/>
      <c r="AW2264" s="177"/>
      <c r="AX2264" s="178"/>
      <c r="AY2264" s="179"/>
      <c r="AZ2264" s="179"/>
      <c r="BA2264" s="180"/>
      <c r="BB2264" s="180"/>
      <c r="BC2264" s="155"/>
      <c r="BE2264" s="156">
        <v>1512</v>
      </c>
      <c r="BF2264" s="181">
        <f t="shared" si="411"/>
        <v>9.6703999999999795</v>
      </c>
      <c r="BG2264" s="182">
        <f t="shared" si="412"/>
        <v>0.2080335822630737</v>
      </c>
      <c r="BH2264" s="183">
        <f t="shared" si="413"/>
        <v>3.9298282280711416E-4</v>
      </c>
      <c r="BI2264" s="184" t="str">
        <f t="shared" si="414"/>
        <v/>
      </c>
      <c r="BJ2264" s="184" t="str">
        <f t="shared" si="410"/>
        <v/>
      </c>
    </row>
    <row r="2265" spans="3:62" ht="20.100000000000001" customHeight="1" x14ac:dyDescent="0.25">
      <c r="C2265" s="12"/>
      <c r="E2265" s="141"/>
      <c r="F2265" s="141"/>
      <c r="P2265" s="156"/>
      <c r="R2265" s="174"/>
      <c r="S2265" s="174"/>
      <c r="W2265" s="175"/>
      <c r="X2265" s="173"/>
      <c r="AC2265" s="156">
        <v>1536</v>
      </c>
      <c r="AD2265" s="150">
        <f t="shared" ref="AD2265:AD2328" si="415">AD$723+(AC2265*AD$726)</f>
        <v>2.1440000000000001</v>
      </c>
      <c r="AE2265" s="174">
        <f t="shared" ref="AE2265:AE2328" si="416">_xlfn.NORM.DIST(AD2265,AD$720,AD$721,0)</f>
        <v>4.0062820945842105E-2</v>
      </c>
      <c r="AF2265" s="174">
        <f t="shared" ref="AF2265:AF2328" si="417">_xlfn.NORM.DIST(AD2265,AD$720,AD$721,1)</f>
        <v>0.9839835566076014</v>
      </c>
      <c r="AG2265" s="150">
        <f t="shared" si="408"/>
        <v>4.0062820945842105E-2</v>
      </c>
      <c r="AH2265" s="150" t="str">
        <f t="shared" si="409"/>
        <v/>
      </c>
      <c r="AI2265" s="150" t="str">
        <f t="shared" ref="AI2265:AI2328" si="418">IF(AE2265=MAX(AE$729:AE$2729),AE2265,"")</f>
        <v/>
      </c>
      <c r="AJ2265" s="173">
        <f t="shared" ref="AJ2265:AJ2328" si="419">_xlfn.NORM.DIST(AC2265,AH$721,AH$722,0)</f>
        <v>0</v>
      </c>
      <c r="AK2265" s="173" t="str">
        <f t="shared" ref="AK2265:AK2328" si="420">IF(AJ2265=MAX(AJ$729:AJ$2729),AE2265,"")</f>
        <v/>
      </c>
      <c r="AL2265" s="173" t="str">
        <f t="shared" ref="AL2265:AL2328" si="421">IF(AK2265=MIN(AK$729:AK$2729),AK2265,"")</f>
        <v/>
      </c>
      <c r="AM2265" s="173"/>
      <c r="AN2265" s="173"/>
      <c r="AO2265" s="173"/>
      <c r="AP2265" s="173"/>
      <c r="AQ2265" s="173"/>
      <c r="AR2265" s="173"/>
      <c r="AS2265" s="173"/>
      <c r="AT2265" s="153"/>
      <c r="AU2265" s="154"/>
      <c r="AV2265" s="153"/>
      <c r="AW2265" s="177"/>
      <c r="AX2265" s="178"/>
      <c r="AY2265" s="179"/>
      <c r="AZ2265" s="179"/>
      <c r="BA2265" s="180"/>
      <c r="BB2265" s="180"/>
      <c r="BC2265" s="155"/>
      <c r="BE2265" s="156">
        <v>1513</v>
      </c>
      <c r="BF2265" s="181">
        <f t="shared" si="411"/>
        <v>9.6767999999999788</v>
      </c>
      <c r="BG2265" s="182">
        <f t="shared" si="412"/>
        <v>0.20764059944026658</v>
      </c>
      <c r="BH2265" s="183">
        <f t="shared" si="413"/>
        <v>3.9237552079834925E-4</v>
      </c>
      <c r="BI2265" s="184" t="str">
        <f t="shared" si="414"/>
        <v/>
      </c>
      <c r="BJ2265" s="184" t="str">
        <f t="shared" si="410"/>
        <v/>
      </c>
    </row>
    <row r="2266" spans="3:62" ht="20.100000000000001" customHeight="1" x14ac:dyDescent="0.25">
      <c r="C2266" s="12"/>
      <c r="E2266" s="141"/>
      <c r="F2266" s="141"/>
      <c r="P2266" s="156"/>
      <c r="R2266" s="174"/>
      <c r="S2266" s="174"/>
      <c r="W2266" s="175"/>
      <c r="X2266" s="173"/>
      <c r="AC2266" s="156">
        <v>1537</v>
      </c>
      <c r="AD2266" s="150">
        <f t="shared" si="415"/>
        <v>2.1479999999999997</v>
      </c>
      <c r="AE2266" s="174">
        <f t="shared" si="416"/>
        <v>3.972039349212067E-2</v>
      </c>
      <c r="AF2266" s="174">
        <f t="shared" si="417"/>
        <v>0.98414312226943323</v>
      </c>
      <c r="AG2266" s="150">
        <f t="shared" ref="AG2266:AG2329" si="422">IF(OR(AF2266&lt;$AH$725,AF2266&gt;$AH$726),AE2266,"")</f>
        <v>3.972039349212067E-2</v>
      </c>
      <c r="AH2266" s="150" t="str">
        <f t="shared" ref="AH2266:AH2329" si="423">IF(AND(AF2266&gt;$AH$725,AF2266&lt;$AH$726),AE2266,"")</f>
        <v/>
      </c>
      <c r="AI2266" s="150" t="str">
        <f t="shared" si="418"/>
        <v/>
      </c>
      <c r="AJ2266" s="173">
        <f t="shared" si="419"/>
        <v>0</v>
      </c>
      <c r="AK2266" s="173" t="str">
        <f t="shared" si="420"/>
        <v/>
      </c>
      <c r="AL2266" s="173" t="str">
        <f t="shared" si="421"/>
        <v/>
      </c>
      <c r="AM2266" s="173"/>
      <c r="AN2266" s="173"/>
      <c r="AO2266" s="173"/>
      <c r="AP2266" s="173"/>
      <c r="AQ2266" s="173"/>
      <c r="AR2266" s="173"/>
      <c r="AS2266" s="173"/>
      <c r="AT2266" s="153"/>
      <c r="AU2266" s="154"/>
      <c r="AV2266" s="153"/>
      <c r="AW2266" s="177"/>
      <c r="AX2266" s="178"/>
      <c r="AY2266" s="179"/>
      <c r="AZ2266" s="179"/>
      <c r="BA2266" s="180"/>
      <c r="BB2266" s="180"/>
      <c r="BC2266" s="155"/>
      <c r="BE2266" s="156">
        <v>1514</v>
      </c>
      <c r="BF2266" s="181">
        <f t="shared" si="411"/>
        <v>9.683199999999978</v>
      </c>
      <c r="BG2266" s="182">
        <f t="shared" si="412"/>
        <v>0.20724822391946823</v>
      </c>
      <c r="BH2266" s="183">
        <f t="shared" si="413"/>
        <v>3.9176872915924754E-4</v>
      </c>
      <c r="BI2266" s="184" t="str">
        <f t="shared" si="414"/>
        <v/>
      </c>
      <c r="BJ2266" s="184" t="str">
        <f t="shared" si="410"/>
        <v/>
      </c>
    </row>
    <row r="2267" spans="3:62" ht="20.100000000000001" customHeight="1" x14ac:dyDescent="0.25">
      <c r="C2267" s="12"/>
      <c r="E2267" s="141"/>
      <c r="F2267" s="141"/>
      <c r="P2267" s="156"/>
      <c r="R2267" s="174"/>
      <c r="S2267" s="174"/>
      <c r="W2267" s="175"/>
      <c r="X2267" s="173"/>
      <c r="AC2267" s="156">
        <v>1538</v>
      </c>
      <c r="AD2267" s="150">
        <f t="shared" si="415"/>
        <v>2.1520000000000001</v>
      </c>
      <c r="AE2267" s="174">
        <f t="shared" si="416"/>
        <v>3.9380262766544827E-2</v>
      </c>
      <c r="AF2267" s="174">
        <f t="shared" si="417"/>
        <v>0.9843013228178441</v>
      </c>
      <c r="AG2267" s="150">
        <f t="shared" si="422"/>
        <v>3.9380262766544827E-2</v>
      </c>
      <c r="AH2267" s="150" t="str">
        <f t="shared" si="423"/>
        <v/>
      </c>
      <c r="AI2267" s="150" t="str">
        <f t="shared" si="418"/>
        <v/>
      </c>
      <c r="AJ2267" s="173">
        <f t="shared" si="419"/>
        <v>0</v>
      </c>
      <c r="AK2267" s="173" t="str">
        <f t="shared" si="420"/>
        <v/>
      </c>
      <c r="AL2267" s="173" t="str">
        <f t="shared" si="421"/>
        <v/>
      </c>
      <c r="AM2267" s="173"/>
      <c r="AN2267" s="173"/>
      <c r="AO2267" s="173"/>
      <c r="AP2267" s="173"/>
      <c r="AQ2267" s="173"/>
      <c r="AR2267" s="173"/>
      <c r="AS2267" s="173"/>
      <c r="AT2267" s="153"/>
      <c r="AU2267" s="154"/>
      <c r="AV2267" s="153"/>
      <c r="AW2267" s="177"/>
      <c r="AX2267" s="178"/>
      <c r="AY2267" s="179"/>
      <c r="AZ2267" s="179"/>
      <c r="BA2267" s="180"/>
      <c r="BB2267" s="180"/>
      <c r="BC2267" s="155"/>
      <c r="BE2267" s="156">
        <v>1515</v>
      </c>
      <c r="BF2267" s="181">
        <f t="shared" si="411"/>
        <v>9.6895999999999773</v>
      </c>
      <c r="BG2267" s="182">
        <f t="shared" si="412"/>
        <v>0.20685645519030899</v>
      </c>
      <c r="BH2267" s="183">
        <f t="shared" si="413"/>
        <v>3.9116244899092822E-4</v>
      </c>
      <c r="BI2267" s="184" t="str">
        <f t="shared" si="414"/>
        <v/>
      </c>
      <c r="BJ2267" s="184" t="str">
        <f t="shared" si="410"/>
        <v/>
      </c>
    </row>
    <row r="2268" spans="3:62" ht="20.100000000000001" customHeight="1" x14ac:dyDescent="0.25">
      <c r="C2268" s="12"/>
      <c r="E2268" s="141"/>
      <c r="F2268" s="141"/>
      <c r="P2268" s="156"/>
      <c r="R2268" s="174"/>
      <c r="S2268" s="174"/>
      <c r="W2268" s="175"/>
      <c r="X2268" s="173"/>
      <c r="AC2268" s="156">
        <v>1539</v>
      </c>
      <c r="AD2268" s="150">
        <f t="shared" si="415"/>
        <v>2.1559999999999997</v>
      </c>
      <c r="AE2268" s="174">
        <f t="shared" si="416"/>
        <v>3.9042419939437932E-2</v>
      </c>
      <c r="AF2268" s="174">
        <f t="shared" si="417"/>
        <v>0.98445816742209846</v>
      </c>
      <c r="AG2268" s="150">
        <f t="shared" si="422"/>
        <v>3.9042419939437932E-2</v>
      </c>
      <c r="AH2268" s="150" t="str">
        <f t="shared" si="423"/>
        <v/>
      </c>
      <c r="AI2268" s="150" t="str">
        <f t="shared" si="418"/>
        <v/>
      </c>
      <c r="AJ2268" s="173">
        <f t="shared" si="419"/>
        <v>0</v>
      </c>
      <c r="AK2268" s="173" t="str">
        <f t="shared" si="420"/>
        <v/>
      </c>
      <c r="AL2268" s="173" t="str">
        <f t="shared" si="421"/>
        <v/>
      </c>
      <c r="AM2268" s="173"/>
      <c r="AN2268" s="173"/>
      <c r="AO2268" s="173"/>
      <c r="AP2268" s="173"/>
      <c r="AQ2268" s="173"/>
      <c r="AR2268" s="173"/>
      <c r="AS2268" s="173"/>
      <c r="AT2268" s="153"/>
      <c r="AU2268" s="154"/>
      <c r="AV2268" s="153"/>
      <c r="AW2268" s="177"/>
      <c r="AX2268" s="178"/>
      <c r="AY2268" s="179"/>
      <c r="AZ2268" s="179"/>
      <c r="BA2268" s="180"/>
      <c r="BB2268" s="180"/>
      <c r="BC2268" s="155"/>
      <c r="BE2268" s="156">
        <v>1516</v>
      </c>
      <c r="BF2268" s="181">
        <f t="shared" si="411"/>
        <v>9.6959999999999766</v>
      </c>
      <c r="BG2268" s="182">
        <f t="shared" si="412"/>
        <v>0.20646529274131806</v>
      </c>
      <c r="BH2268" s="183">
        <f t="shared" si="413"/>
        <v>3.905566813860728E-4</v>
      </c>
      <c r="BI2268" s="184" t="str">
        <f t="shared" si="414"/>
        <v/>
      </c>
      <c r="BJ2268" s="184" t="str">
        <f t="shared" si="410"/>
        <v/>
      </c>
    </row>
    <row r="2269" spans="3:62" ht="20.100000000000001" customHeight="1" x14ac:dyDescent="0.25">
      <c r="C2269" s="12"/>
      <c r="E2269" s="141"/>
      <c r="F2269" s="141"/>
      <c r="P2269" s="156"/>
      <c r="R2269" s="174"/>
      <c r="S2269" s="174"/>
      <c r="W2269" s="175"/>
      <c r="X2269" s="173"/>
      <c r="AC2269" s="156">
        <v>1540</v>
      </c>
      <c r="AD2269" s="150">
        <f t="shared" si="415"/>
        <v>2.16</v>
      </c>
      <c r="AE2269" s="174">
        <f t="shared" si="416"/>
        <v>3.8706856147455608E-2</v>
      </c>
      <c r="AF2269" s="174">
        <f t="shared" si="417"/>
        <v>0.98461366521607452</v>
      </c>
      <c r="AG2269" s="150">
        <f t="shared" si="422"/>
        <v>3.8706856147455608E-2</v>
      </c>
      <c r="AH2269" s="150" t="str">
        <f t="shared" si="423"/>
        <v/>
      </c>
      <c r="AI2269" s="150" t="str">
        <f t="shared" si="418"/>
        <v/>
      </c>
      <c r="AJ2269" s="173">
        <f t="shared" si="419"/>
        <v>0</v>
      </c>
      <c r="AK2269" s="173" t="str">
        <f t="shared" si="420"/>
        <v/>
      </c>
      <c r="AL2269" s="173" t="str">
        <f t="shared" si="421"/>
        <v/>
      </c>
      <c r="AM2269" s="173"/>
      <c r="AN2269" s="173"/>
      <c r="AO2269" s="173"/>
      <c r="AP2269" s="173"/>
      <c r="AQ2269" s="173"/>
      <c r="AR2269" s="173"/>
      <c r="AS2269" s="173"/>
      <c r="AT2269" s="153"/>
      <c r="AU2269" s="154"/>
      <c r="AV2269" s="153"/>
      <c r="AW2269" s="177"/>
      <c r="AX2269" s="178"/>
      <c r="AY2269" s="179"/>
      <c r="AZ2269" s="179"/>
      <c r="BA2269" s="180"/>
      <c r="BB2269" s="180"/>
      <c r="BC2269" s="155"/>
      <c r="BE2269" s="156">
        <v>1517</v>
      </c>
      <c r="BF2269" s="181">
        <f t="shared" si="411"/>
        <v>9.7023999999999759</v>
      </c>
      <c r="BG2269" s="182">
        <f t="shared" si="412"/>
        <v>0.20607473605993198</v>
      </c>
      <c r="BH2269" s="183">
        <f t="shared" si="413"/>
        <v>3.8995142743170064E-4</v>
      </c>
      <c r="BI2269" s="184" t="str">
        <f t="shared" si="414"/>
        <v/>
      </c>
      <c r="BJ2269" s="184" t="str">
        <f t="shared" si="410"/>
        <v/>
      </c>
    </row>
    <row r="2270" spans="3:62" ht="20.100000000000001" customHeight="1" x14ac:dyDescent="0.25">
      <c r="C2270" s="12"/>
      <c r="E2270" s="141"/>
      <c r="F2270" s="141"/>
      <c r="P2270" s="156"/>
      <c r="R2270" s="174"/>
      <c r="S2270" s="174"/>
      <c r="W2270" s="175"/>
      <c r="X2270" s="173"/>
      <c r="AC2270" s="156">
        <v>1541</v>
      </c>
      <c r="AD2270" s="150">
        <f t="shared" si="415"/>
        <v>2.1639999999999997</v>
      </c>
      <c r="AE2270" s="174">
        <f t="shared" si="416"/>
        <v>3.8373562494439975E-2</v>
      </c>
      <c r="AF2270" s="174">
        <f t="shared" si="417"/>
        <v>0.98476782529813145</v>
      </c>
      <c r="AG2270" s="150">
        <f t="shared" si="422"/>
        <v>3.8373562494439975E-2</v>
      </c>
      <c r="AH2270" s="150" t="str">
        <f t="shared" si="423"/>
        <v/>
      </c>
      <c r="AI2270" s="150" t="str">
        <f t="shared" si="418"/>
        <v/>
      </c>
      <c r="AJ2270" s="173">
        <f t="shared" si="419"/>
        <v>0</v>
      </c>
      <c r="AK2270" s="173" t="str">
        <f t="shared" si="420"/>
        <v/>
      </c>
      <c r="AL2270" s="173" t="str">
        <f t="shared" si="421"/>
        <v/>
      </c>
      <c r="AM2270" s="173"/>
      <c r="AN2270" s="173"/>
      <c r="AO2270" s="173"/>
      <c r="AP2270" s="173"/>
      <c r="AQ2270" s="173"/>
      <c r="AR2270" s="173"/>
      <c r="AS2270" s="173"/>
      <c r="AT2270" s="153"/>
      <c r="AU2270" s="154"/>
      <c r="AV2270" s="153"/>
      <c r="AW2270" s="177"/>
      <c r="AX2270" s="178"/>
      <c r="AY2270" s="179"/>
      <c r="AZ2270" s="179"/>
      <c r="BA2270" s="180"/>
      <c r="BB2270" s="180"/>
      <c r="BC2270" s="155"/>
      <c r="BE2270" s="156">
        <v>1518</v>
      </c>
      <c r="BF2270" s="181">
        <f t="shared" si="411"/>
        <v>9.7087999999999752</v>
      </c>
      <c r="BG2270" s="182">
        <f t="shared" si="412"/>
        <v>0.20568478463250028</v>
      </c>
      <c r="BH2270" s="183">
        <f t="shared" si="413"/>
        <v>3.8934668820708729E-4</v>
      </c>
      <c r="BI2270" s="184" t="str">
        <f t="shared" si="414"/>
        <v/>
      </c>
      <c r="BJ2270" s="184" t="str">
        <f t="shared" si="410"/>
        <v/>
      </c>
    </row>
    <row r="2271" spans="3:62" ht="20.100000000000001" customHeight="1" x14ac:dyDescent="0.25">
      <c r="C2271" s="12"/>
      <c r="E2271" s="141"/>
      <c r="F2271" s="141"/>
      <c r="P2271" s="156"/>
      <c r="R2271" s="174"/>
      <c r="S2271" s="174"/>
      <c r="W2271" s="175"/>
      <c r="X2271" s="173"/>
      <c r="AC2271" s="156">
        <v>1542</v>
      </c>
      <c r="AD2271" s="150">
        <f t="shared" si="415"/>
        <v>2.1680000000000001</v>
      </c>
      <c r="AE2271" s="174">
        <f t="shared" si="416"/>
        <v>3.8042530052267994E-2</v>
      </c>
      <c r="AF2271" s="174">
        <f t="shared" si="417"/>
        <v>0.98492065673097928</v>
      </c>
      <c r="AG2271" s="150">
        <f t="shared" si="422"/>
        <v>3.8042530052267994E-2</v>
      </c>
      <c r="AH2271" s="150" t="str">
        <f t="shared" si="423"/>
        <v/>
      </c>
      <c r="AI2271" s="150" t="str">
        <f t="shared" si="418"/>
        <v/>
      </c>
      <c r="AJ2271" s="173">
        <f t="shared" si="419"/>
        <v>0</v>
      </c>
      <c r="AK2271" s="173" t="str">
        <f t="shared" si="420"/>
        <v/>
      </c>
      <c r="AL2271" s="173" t="str">
        <f t="shared" si="421"/>
        <v/>
      </c>
      <c r="AM2271" s="173"/>
      <c r="AN2271" s="173"/>
      <c r="AO2271" s="173"/>
      <c r="AP2271" s="173"/>
      <c r="AQ2271" s="173"/>
      <c r="AR2271" s="173"/>
      <c r="AS2271" s="173"/>
      <c r="AT2271" s="153"/>
      <c r="AU2271" s="154"/>
      <c r="AV2271" s="153"/>
      <c r="AW2271" s="177"/>
      <c r="AX2271" s="178"/>
      <c r="AY2271" s="179"/>
      <c r="AZ2271" s="179"/>
      <c r="BA2271" s="180"/>
      <c r="BB2271" s="180"/>
      <c r="BC2271" s="155"/>
      <c r="BE2271" s="156">
        <v>1519</v>
      </c>
      <c r="BF2271" s="181">
        <f t="shared" si="411"/>
        <v>9.7151999999999745</v>
      </c>
      <c r="BG2271" s="182">
        <f t="shared" si="412"/>
        <v>0.2052954379442932</v>
      </c>
      <c r="BH2271" s="183">
        <f t="shared" si="413"/>
        <v>3.8874246478404206E-4</v>
      </c>
      <c r="BI2271" s="184" t="str">
        <f t="shared" si="414"/>
        <v/>
      </c>
      <c r="BJ2271" s="184" t="str">
        <f t="shared" si="410"/>
        <v/>
      </c>
    </row>
    <row r="2272" spans="3:62" ht="20.100000000000001" customHeight="1" x14ac:dyDescent="0.25">
      <c r="C2272" s="12"/>
      <c r="E2272" s="141"/>
      <c r="F2272" s="141"/>
      <c r="P2272" s="156"/>
      <c r="R2272" s="174"/>
      <c r="S2272" s="174"/>
      <c r="W2272" s="175"/>
      <c r="X2272" s="173"/>
      <c r="AC2272" s="156">
        <v>1543</v>
      </c>
      <c r="AD2272" s="150">
        <f t="shared" si="415"/>
        <v>2.1719999999999997</v>
      </c>
      <c r="AE2272" s="174">
        <f t="shared" si="416"/>
        <v>3.7713749861696219E-2</v>
      </c>
      <c r="AF2272" s="174">
        <f t="shared" si="417"/>
        <v>0.98507216854155311</v>
      </c>
      <c r="AG2272" s="150">
        <f t="shared" si="422"/>
        <v>3.7713749861696219E-2</v>
      </c>
      <c r="AH2272" s="150" t="str">
        <f t="shared" si="423"/>
        <v/>
      </c>
      <c r="AI2272" s="150" t="str">
        <f t="shared" si="418"/>
        <v/>
      </c>
      <c r="AJ2272" s="173">
        <f t="shared" si="419"/>
        <v>0</v>
      </c>
      <c r="AK2272" s="173" t="str">
        <f t="shared" si="420"/>
        <v/>
      </c>
      <c r="AL2272" s="173" t="str">
        <f t="shared" si="421"/>
        <v/>
      </c>
      <c r="AM2272" s="173"/>
      <c r="AN2272" s="173"/>
      <c r="AO2272" s="173"/>
      <c r="AP2272" s="173"/>
      <c r="AQ2272" s="173"/>
      <c r="AR2272" s="173"/>
      <c r="AS2272" s="173"/>
      <c r="AT2272" s="153"/>
      <c r="AU2272" s="154"/>
      <c r="AV2272" s="153"/>
      <c r="AW2272" s="177"/>
      <c r="AX2272" s="178"/>
      <c r="AY2272" s="179"/>
      <c r="AZ2272" s="179"/>
      <c r="BA2272" s="180"/>
      <c r="BB2272" s="180"/>
      <c r="BC2272" s="155"/>
      <c r="BE2272" s="156">
        <v>1520</v>
      </c>
      <c r="BF2272" s="181">
        <f t="shared" si="411"/>
        <v>9.7215999999999738</v>
      </c>
      <c r="BG2272" s="182">
        <f t="shared" si="412"/>
        <v>0.20490669547950915</v>
      </c>
      <c r="BH2272" s="183">
        <f t="shared" si="413"/>
        <v>3.8813875822840682E-4</v>
      </c>
      <c r="BI2272" s="184" t="str">
        <f t="shared" si="414"/>
        <v/>
      </c>
      <c r="BJ2272" s="184" t="str">
        <f t="shared" si="410"/>
        <v/>
      </c>
    </row>
    <row r="2273" spans="3:62" ht="20.100000000000001" customHeight="1" x14ac:dyDescent="0.25">
      <c r="C2273" s="12"/>
      <c r="E2273" s="141"/>
      <c r="F2273" s="141"/>
      <c r="P2273" s="156"/>
      <c r="R2273" s="174"/>
      <c r="S2273" s="174"/>
      <c r="W2273" s="175"/>
      <c r="X2273" s="173"/>
      <c r="AC2273" s="156">
        <v>1544</v>
      </c>
      <c r="AD2273" s="150">
        <f t="shared" si="415"/>
        <v>2.1760000000000002</v>
      </c>
      <c r="AE2273" s="174">
        <f t="shared" si="416"/>
        <v>3.7387212933199583E-2</v>
      </c>
      <c r="AF2273" s="174">
        <f t="shared" si="417"/>
        <v>0.98522236972089028</v>
      </c>
      <c r="AG2273" s="150">
        <f t="shared" si="422"/>
        <v>3.7387212933199583E-2</v>
      </c>
      <c r="AH2273" s="150" t="str">
        <f t="shared" si="423"/>
        <v/>
      </c>
      <c r="AI2273" s="150" t="str">
        <f t="shared" si="418"/>
        <v/>
      </c>
      <c r="AJ2273" s="173">
        <f t="shared" si="419"/>
        <v>0</v>
      </c>
      <c r="AK2273" s="173" t="str">
        <f t="shared" si="420"/>
        <v/>
      </c>
      <c r="AL2273" s="173" t="str">
        <f t="shared" si="421"/>
        <v/>
      </c>
      <c r="AM2273" s="173"/>
      <c r="AN2273" s="173"/>
      <c r="AO2273" s="173"/>
      <c r="AP2273" s="173"/>
      <c r="AQ2273" s="173"/>
      <c r="AR2273" s="173"/>
      <c r="AS2273" s="173"/>
      <c r="AT2273" s="153"/>
      <c r="AU2273" s="154"/>
      <c r="AV2273" s="153"/>
      <c r="AW2273" s="177"/>
      <c r="AX2273" s="178"/>
      <c r="AY2273" s="179"/>
      <c r="AZ2273" s="179"/>
      <c r="BA2273" s="180"/>
      <c r="BB2273" s="180"/>
      <c r="BC2273" s="155"/>
      <c r="BE2273" s="156">
        <v>1521</v>
      </c>
      <c r="BF2273" s="181">
        <f t="shared" si="411"/>
        <v>9.7279999999999731</v>
      </c>
      <c r="BG2273" s="182">
        <f t="shared" si="412"/>
        <v>0.20451855672128075</v>
      </c>
      <c r="BH2273" s="183">
        <f t="shared" si="413"/>
        <v>3.8753556959819635E-4</v>
      </c>
      <c r="BI2273" s="184" t="str">
        <f t="shared" si="414"/>
        <v/>
      </c>
      <c r="BJ2273" s="184" t="str">
        <f t="shared" si="410"/>
        <v/>
      </c>
    </row>
    <row r="2274" spans="3:62" ht="20.100000000000001" customHeight="1" x14ac:dyDescent="0.25">
      <c r="C2274" s="12"/>
      <c r="E2274" s="141"/>
      <c r="F2274" s="141"/>
      <c r="P2274" s="156"/>
      <c r="R2274" s="174"/>
      <c r="S2274" s="174"/>
      <c r="W2274" s="175"/>
      <c r="X2274" s="173"/>
      <c r="AC2274" s="156">
        <v>1545</v>
      </c>
      <c r="AD2274" s="150">
        <f t="shared" si="415"/>
        <v>2.1799999999999997</v>
      </c>
      <c r="AE2274" s="174">
        <f t="shared" si="416"/>
        <v>3.7062910247806502E-2</v>
      </c>
      <c r="AF2274" s="174">
        <f t="shared" si="417"/>
        <v>0.98537126922401075</v>
      </c>
      <c r="AG2274" s="150">
        <f t="shared" si="422"/>
        <v>3.7062910247806502E-2</v>
      </c>
      <c r="AH2274" s="150" t="str">
        <f t="shared" si="423"/>
        <v/>
      </c>
      <c r="AI2274" s="150" t="str">
        <f t="shared" si="418"/>
        <v/>
      </c>
      <c r="AJ2274" s="173">
        <f t="shared" si="419"/>
        <v>0</v>
      </c>
      <c r="AK2274" s="173" t="str">
        <f t="shared" si="420"/>
        <v/>
      </c>
      <c r="AL2274" s="173" t="str">
        <f t="shared" si="421"/>
        <v/>
      </c>
      <c r="AM2274" s="173"/>
      <c r="AN2274" s="173"/>
      <c r="AO2274" s="173"/>
      <c r="AP2274" s="173"/>
      <c r="AQ2274" s="173"/>
      <c r="AR2274" s="173"/>
      <c r="AS2274" s="173"/>
      <c r="AT2274" s="153"/>
      <c r="AU2274" s="154"/>
      <c r="AV2274" s="153"/>
      <c r="AW2274" s="177"/>
      <c r="AX2274" s="178"/>
      <c r="AY2274" s="179"/>
      <c r="AZ2274" s="179"/>
      <c r="BA2274" s="180"/>
      <c r="BB2274" s="180"/>
      <c r="BC2274" s="155"/>
      <c r="BE2274" s="156">
        <v>1522</v>
      </c>
      <c r="BF2274" s="181">
        <f t="shared" si="411"/>
        <v>9.7343999999999724</v>
      </c>
      <c r="BG2274" s="182">
        <f t="shared" si="412"/>
        <v>0.20413102115168255</v>
      </c>
      <c r="BH2274" s="183">
        <f t="shared" si="413"/>
        <v>3.8693289994434776E-4</v>
      </c>
      <c r="BI2274" s="184" t="str">
        <f t="shared" si="414"/>
        <v/>
      </c>
      <c r="BJ2274" s="184" t="str">
        <f t="shared" si="410"/>
        <v/>
      </c>
    </row>
    <row r="2275" spans="3:62" ht="20.100000000000001" customHeight="1" x14ac:dyDescent="0.25">
      <c r="C2275" s="12"/>
      <c r="E2275" s="141"/>
      <c r="F2275" s="141"/>
      <c r="P2275" s="156"/>
      <c r="R2275" s="174"/>
      <c r="S2275" s="174"/>
      <c r="W2275" s="175"/>
      <c r="X2275" s="173"/>
      <c r="AC2275" s="156">
        <v>1546</v>
      </c>
      <c r="AD2275" s="150">
        <f t="shared" si="415"/>
        <v>2.1840000000000002</v>
      </c>
      <c r="AE2275" s="174">
        <f t="shared" si="416"/>
        <v>3.6740832757928006E-2</v>
      </c>
      <c r="AF2275" s="174">
        <f t="shared" si="417"/>
        <v>0.98551887596980126</v>
      </c>
      <c r="AG2275" s="150">
        <f t="shared" si="422"/>
        <v>3.6740832757928006E-2</v>
      </c>
      <c r="AH2275" s="150" t="str">
        <f t="shared" si="423"/>
        <v/>
      </c>
      <c r="AI2275" s="150" t="str">
        <f t="shared" si="418"/>
        <v/>
      </c>
      <c r="AJ2275" s="173">
        <f t="shared" si="419"/>
        <v>0</v>
      </c>
      <c r="AK2275" s="173" t="str">
        <f t="shared" si="420"/>
        <v/>
      </c>
      <c r="AL2275" s="173" t="str">
        <f t="shared" si="421"/>
        <v/>
      </c>
      <c r="AM2275" s="173"/>
      <c r="AN2275" s="173"/>
      <c r="AO2275" s="173"/>
      <c r="AP2275" s="173"/>
      <c r="AQ2275" s="173"/>
      <c r="AR2275" s="173"/>
      <c r="AS2275" s="173"/>
      <c r="AT2275" s="153"/>
      <c r="AU2275" s="154"/>
      <c r="AV2275" s="153"/>
      <c r="AW2275" s="177"/>
      <c r="AX2275" s="178"/>
      <c r="AY2275" s="179"/>
      <c r="AZ2275" s="179"/>
      <c r="BA2275" s="180"/>
      <c r="BB2275" s="180"/>
      <c r="BC2275" s="155"/>
      <c r="BE2275" s="156">
        <v>1523</v>
      </c>
      <c r="BF2275" s="181">
        <f t="shared" si="411"/>
        <v>9.7407999999999717</v>
      </c>
      <c r="BG2275" s="182">
        <f t="shared" si="412"/>
        <v>0.2037440882517382</v>
      </c>
      <c r="BH2275" s="183">
        <f t="shared" si="413"/>
        <v>3.8633075031171971E-4</v>
      </c>
      <c r="BI2275" s="184" t="str">
        <f t="shared" si="414"/>
        <v/>
      </c>
      <c r="BJ2275" s="184" t="str">
        <f t="shared" si="410"/>
        <v/>
      </c>
    </row>
    <row r="2276" spans="3:62" ht="20.100000000000001" customHeight="1" x14ac:dyDescent="0.25">
      <c r="C2276" s="12"/>
      <c r="E2276" s="141"/>
      <c r="F2276" s="141"/>
      <c r="P2276" s="156"/>
      <c r="R2276" s="174"/>
      <c r="S2276" s="174"/>
      <c r="W2276" s="175"/>
      <c r="X2276" s="173"/>
      <c r="AC2276" s="156">
        <v>1547</v>
      </c>
      <c r="AD2276" s="150">
        <f t="shared" si="415"/>
        <v>2.1879999999999997</v>
      </c>
      <c r="AE2276" s="174">
        <f t="shared" si="416"/>
        <v>3.6420971388182989E-2</v>
      </c>
      <c r="AF2276" s="174">
        <f t="shared" si="417"/>
        <v>0.9856651988409022</v>
      </c>
      <c r="AG2276" s="150">
        <f t="shared" si="422"/>
        <v>3.6420971388182989E-2</v>
      </c>
      <c r="AH2276" s="150" t="str">
        <f t="shared" si="423"/>
        <v/>
      </c>
      <c r="AI2276" s="150" t="str">
        <f t="shared" si="418"/>
        <v/>
      </c>
      <c r="AJ2276" s="173">
        <f t="shared" si="419"/>
        <v>0</v>
      </c>
      <c r="AK2276" s="173" t="str">
        <f t="shared" si="420"/>
        <v/>
      </c>
      <c r="AL2276" s="173" t="str">
        <f t="shared" si="421"/>
        <v/>
      </c>
      <c r="AM2276" s="173"/>
      <c r="AN2276" s="173"/>
      <c r="AO2276" s="173"/>
      <c r="AP2276" s="173"/>
      <c r="AQ2276" s="173"/>
      <c r="AR2276" s="173"/>
      <c r="AS2276" s="173"/>
      <c r="AT2276" s="153"/>
      <c r="AU2276" s="154"/>
      <c r="AV2276" s="153"/>
      <c r="AW2276" s="177"/>
      <c r="AX2276" s="178"/>
      <c r="AY2276" s="179"/>
      <c r="AZ2276" s="179"/>
      <c r="BA2276" s="180"/>
      <c r="BB2276" s="180"/>
      <c r="BC2276" s="155"/>
      <c r="BE2276" s="156">
        <v>1524</v>
      </c>
      <c r="BF2276" s="181">
        <f t="shared" si="411"/>
        <v>9.747199999999971</v>
      </c>
      <c r="BG2276" s="182">
        <f t="shared" si="412"/>
        <v>0.20335775750142648</v>
      </c>
      <c r="BH2276" s="183">
        <f t="shared" si="413"/>
        <v>3.8572912173712171E-4</v>
      </c>
      <c r="BI2276" s="184" t="str">
        <f t="shared" si="414"/>
        <v/>
      </c>
      <c r="BJ2276" s="184" t="str">
        <f t="shared" si="410"/>
        <v/>
      </c>
    </row>
    <row r="2277" spans="3:62" ht="20.100000000000001" customHeight="1" x14ac:dyDescent="0.25">
      <c r="C2277" s="12"/>
      <c r="E2277" s="141"/>
      <c r="F2277" s="141"/>
      <c r="P2277" s="156"/>
      <c r="R2277" s="174"/>
      <c r="S2277" s="174"/>
      <c r="W2277" s="175"/>
      <c r="X2277" s="173"/>
      <c r="AC2277" s="156">
        <v>1548</v>
      </c>
      <c r="AD2277" s="150">
        <f t="shared" si="415"/>
        <v>2.1920000000000002</v>
      </c>
      <c r="AE2277" s="174">
        <f t="shared" si="416"/>
        <v>3.6103317036217532E-2</v>
      </c>
      <c r="AF2277" s="174">
        <f t="shared" si="417"/>
        <v>0.98581024668359829</v>
      </c>
      <c r="AG2277" s="150">
        <f t="shared" si="422"/>
        <v>3.6103317036217532E-2</v>
      </c>
      <c r="AH2277" s="150" t="str">
        <f t="shared" si="423"/>
        <v/>
      </c>
      <c r="AI2277" s="150" t="str">
        <f t="shared" si="418"/>
        <v/>
      </c>
      <c r="AJ2277" s="173">
        <f t="shared" si="419"/>
        <v>0</v>
      </c>
      <c r="AK2277" s="173" t="str">
        <f t="shared" si="420"/>
        <v/>
      </c>
      <c r="AL2277" s="173" t="str">
        <f t="shared" si="421"/>
        <v/>
      </c>
      <c r="AM2277" s="173"/>
      <c r="AN2277" s="173"/>
      <c r="AO2277" s="173"/>
      <c r="AP2277" s="173"/>
      <c r="AQ2277" s="173"/>
      <c r="AR2277" s="173"/>
      <c r="AS2277" s="173"/>
      <c r="AT2277" s="153"/>
      <c r="AU2277" s="154"/>
      <c r="AV2277" s="153"/>
      <c r="AW2277" s="177"/>
      <c r="AX2277" s="178"/>
      <c r="AY2277" s="179"/>
      <c r="AZ2277" s="179"/>
      <c r="BA2277" s="180"/>
      <c r="BB2277" s="180"/>
      <c r="BC2277" s="155"/>
      <c r="BE2277" s="156">
        <v>1525</v>
      </c>
      <c r="BF2277" s="181">
        <f t="shared" si="411"/>
        <v>9.7535999999999703</v>
      </c>
      <c r="BG2277" s="182">
        <f t="shared" si="412"/>
        <v>0.20297202837968936</v>
      </c>
      <c r="BH2277" s="183">
        <f t="shared" si="413"/>
        <v>3.8512801525114604E-4</v>
      </c>
      <c r="BI2277" s="184" t="str">
        <f t="shared" si="414"/>
        <v/>
      </c>
      <c r="BJ2277" s="184" t="str">
        <f t="shared" si="410"/>
        <v/>
      </c>
    </row>
    <row r="2278" spans="3:62" ht="20.100000000000001" customHeight="1" x14ac:dyDescent="0.25">
      <c r="C2278" s="12"/>
      <c r="E2278" s="141"/>
      <c r="F2278" s="141"/>
      <c r="P2278" s="156"/>
      <c r="R2278" s="174"/>
      <c r="S2278" s="174"/>
      <c r="W2278" s="175"/>
      <c r="X2278" s="173"/>
      <c r="AC2278" s="156">
        <v>1549</v>
      </c>
      <c r="AD2278" s="150">
        <f t="shared" si="415"/>
        <v>2.1959999999999997</v>
      </c>
      <c r="AE2278" s="174">
        <f t="shared" si="416"/>
        <v>3.5787860573520222E-2</v>
      </c>
      <c r="AF2278" s="174">
        <f t="shared" si="417"/>
        <v>0.98595402830771206</v>
      </c>
      <c r="AG2278" s="150">
        <f t="shared" si="422"/>
        <v>3.5787860573520222E-2</v>
      </c>
      <c r="AH2278" s="150" t="str">
        <f t="shared" si="423"/>
        <v/>
      </c>
      <c r="AI2278" s="150" t="str">
        <f t="shared" si="418"/>
        <v/>
      </c>
      <c r="AJ2278" s="173">
        <f t="shared" si="419"/>
        <v>0</v>
      </c>
      <c r="AK2278" s="173" t="str">
        <f t="shared" si="420"/>
        <v/>
      </c>
      <c r="AL2278" s="173" t="str">
        <f t="shared" si="421"/>
        <v/>
      </c>
      <c r="AM2278" s="173"/>
      <c r="AN2278" s="173"/>
      <c r="AO2278" s="173"/>
      <c r="AP2278" s="173"/>
      <c r="AQ2278" s="173"/>
      <c r="AR2278" s="173"/>
      <c r="AS2278" s="173"/>
      <c r="AT2278" s="153"/>
      <c r="AU2278" s="154"/>
      <c r="AV2278" s="153"/>
      <c r="AW2278" s="177"/>
      <c r="AX2278" s="178"/>
      <c r="AY2278" s="179"/>
      <c r="AZ2278" s="179"/>
      <c r="BA2278" s="180"/>
      <c r="BB2278" s="180"/>
      <c r="BC2278" s="155"/>
      <c r="BE2278" s="156">
        <v>1526</v>
      </c>
      <c r="BF2278" s="181">
        <f t="shared" si="411"/>
        <v>9.7599999999999696</v>
      </c>
      <c r="BG2278" s="182">
        <f t="shared" si="412"/>
        <v>0.20258690036443822</v>
      </c>
      <c r="BH2278" s="183">
        <f t="shared" si="413"/>
        <v>3.8452743187716854E-4</v>
      </c>
      <c r="BI2278" s="184" t="str">
        <f t="shared" si="414"/>
        <v/>
      </c>
      <c r="BJ2278" s="184" t="str">
        <f t="shared" si="410"/>
        <v/>
      </c>
    </row>
    <row r="2279" spans="3:62" ht="20.100000000000001" customHeight="1" x14ac:dyDescent="0.25">
      <c r="C2279" s="12"/>
      <c r="E2279" s="141"/>
      <c r="F2279" s="141"/>
      <c r="P2279" s="156"/>
      <c r="R2279" s="174"/>
      <c r="S2279" s="174"/>
      <c r="W2279" s="175"/>
      <c r="X2279" s="173"/>
      <c r="AC2279" s="156">
        <v>1550</v>
      </c>
      <c r="AD2279" s="150">
        <f t="shared" si="415"/>
        <v>2.2000000000000002</v>
      </c>
      <c r="AE2279" s="174">
        <f t="shared" si="416"/>
        <v>3.5474592846231424E-2</v>
      </c>
      <c r="AF2279" s="174">
        <f t="shared" si="417"/>
        <v>0.98609655248650141</v>
      </c>
      <c r="AG2279" s="150">
        <f t="shared" si="422"/>
        <v>3.5474592846231424E-2</v>
      </c>
      <c r="AH2279" s="150" t="str">
        <f t="shared" si="423"/>
        <v/>
      </c>
      <c r="AI2279" s="150" t="str">
        <f t="shared" si="418"/>
        <v/>
      </c>
      <c r="AJ2279" s="173">
        <f t="shared" si="419"/>
        <v>0</v>
      </c>
      <c r="AK2279" s="173" t="str">
        <f t="shared" si="420"/>
        <v/>
      </c>
      <c r="AL2279" s="173" t="str">
        <f t="shared" si="421"/>
        <v/>
      </c>
      <c r="AM2279" s="173"/>
      <c r="AN2279" s="173"/>
      <c r="AO2279" s="173"/>
      <c r="AP2279" s="173"/>
      <c r="AQ2279" s="173"/>
      <c r="AR2279" s="173"/>
      <c r="AS2279" s="173"/>
      <c r="AT2279" s="153"/>
      <c r="AU2279" s="154"/>
      <c r="AV2279" s="153"/>
      <c r="AW2279" s="177"/>
      <c r="AX2279" s="178"/>
      <c r="AY2279" s="179"/>
      <c r="AZ2279" s="179"/>
      <c r="BA2279" s="180"/>
      <c r="BB2279" s="180"/>
      <c r="BC2279" s="155"/>
      <c r="BE2279" s="156">
        <v>1527</v>
      </c>
      <c r="BF2279" s="181">
        <f t="shared" si="411"/>
        <v>9.7663999999999689</v>
      </c>
      <c r="BG2279" s="182">
        <f t="shared" si="412"/>
        <v>0.20220237293256105</v>
      </c>
      <c r="BH2279" s="183">
        <f t="shared" si="413"/>
        <v>3.8392737263207022E-4</v>
      </c>
      <c r="BI2279" s="184" t="str">
        <f t="shared" si="414"/>
        <v/>
      </c>
      <c r="BJ2279" s="184" t="str">
        <f t="shared" si="410"/>
        <v/>
      </c>
    </row>
    <row r="2280" spans="3:62" ht="20.100000000000001" customHeight="1" x14ac:dyDescent="0.25">
      <c r="C2280" s="12"/>
      <c r="E2280" s="141"/>
      <c r="F2280" s="141"/>
      <c r="P2280" s="156"/>
      <c r="R2280" s="174"/>
      <c r="S2280" s="174"/>
      <c r="W2280" s="175"/>
      <c r="X2280" s="173"/>
      <c r="AC2280" s="156">
        <v>1551</v>
      </c>
      <c r="AD2280" s="150">
        <f t="shared" si="415"/>
        <v>2.2039999999999997</v>
      </c>
      <c r="AE2280" s="174">
        <f t="shared" si="416"/>
        <v>3.5163504675948587E-2</v>
      </c>
      <c r="AF2280" s="174">
        <f t="shared" si="417"/>
        <v>0.98623782795655901</v>
      </c>
      <c r="AG2280" s="150">
        <f t="shared" si="422"/>
        <v>3.5163504675948587E-2</v>
      </c>
      <c r="AH2280" s="150" t="str">
        <f t="shared" si="423"/>
        <v/>
      </c>
      <c r="AI2280" s="150" t="str">
        <f t="shared" si="418"/>
        <v/>
      </c>
      <c r="AJ2280" s="173">
        <f t="shared" si="419"/>
        <v>0</v>
      </c>
      <c r="AK2280" s="173" t="str">
        <f t="shared" si="420"/>
        <v/>
      </c>
      <c r="AL2280" s="173" t="str">
        <f t="shared" si="421"/>
        <v/>
      </c>
      <c r="AM2280" s="173"/>
      <c r="AN2280" s="173"/>
      <c r="AO2280" s="173"/>
      <c r="AP2280" s="173"/>
      <c r="AQ2280" s="173"/>
      <c r="AR2280" s="173"/>
      <c r="AS2280" s="173"/>
      <c r="AT2280" s="153"/>
      <c r="AU2280" s="154"/>
      <c r="AV2280" s="153"/>
      <c r="AW2280" s="177"/>
      <c r="AX2280" s="178"/>
      <c r="AY2280" s="179"/>
      <c r="AZ2280" s="179"/>
      <c r="BA2280" s="180"/>
      <c r="BB2280" s="180"/>
      <c r="BC2280" s="155"/>
      <c r="BE2280" s="156">
        <v>1528</v>
      </c>
      <c r="BF2280" s="181">
        <f t="shared" si="411"/>
        <v>9.7727999999999682</v>
      </c>
      <c r="BG2280" s="182">
        <f t="shared" si="412"/>
        <v>0.20181844555992898</v>
      </c>
      <c r="BH2280" s="183">
        <f t="shared" si="413"/>
        <v>3.8332783852504382E-4</v>
      </c>
      <c r="BI2280" s="184" t="str">
        <f t="shared" si="414"/>
        <v/>
      </c>
      <c r="BJ2280" s="184" t="str">
        <f t="shared" si="410"/>
        <v/>
      </c>
    </row>
    <row r="2281" spans="3:62" ht="20.100000000000001" customHeight="1" x14ac:dyDescent="0.25">
      <c r="C2281" s="12"/>
      <c r="E2281" s="141"/>
      <c r="F2281" s="141"/>
      <c r="P2281" s="156"/>
      <c r="R2281" s="174"/>
      <c r="S2281" s="174"/>
      <c r="W2281" s="175"/>
      <c r="X2281" s="173"/>
      <c r="AC2281" s="156">
        <v>1552</v>
      </c>
      <c r="AD2281" s="150">
        <f t="shared" si="415"/>
        <v>2.2080000000000002</v>
      </c>
      <c r="AE2281" s="174">
        <f t="shared" si="416"/>
        <v>3.4854586860525415E-2</v>
      </c>
      <c r="AF2281" s="174">
        <f t="shared" si="417"/>
        <v>0.98637786341771649</v>
      </c>
      <c r="AG2281" s="150">
        <f t="shared" si="422"/>
        <v>3.4854586860525415E-2</v>
      </c>
      <c r="AH2281" s="150" t="str">
        <f t="shared" si="423"/>
        <v/>
      </c>
      <c r="AI2281" s="150" t="str">
        <f t="shared" si="418"/>
        <v/>
      </c>
      <c r="AJ2281" s="173">
        <f t="shared" si="419"/>
        <v>0</v>
      </c>
      <c r="AK2281" s="173" t="str">
        <f t="shared" si="420"/>
        <v/>
      </c>
      <c r="AL2281" s="173" t="str">
        <f t="shared" si="421"/>
        <v/>
      </c>
      <c r="AM2281" s="173"/>
      <c r="AN2281" s="173"/>
      <c r="AO2281" s="173"/>
      <c r="AP2281" s="173"/>
      <c r="AQ2281" s="173"/>
      <c r="AR2281" s="173"/>
      <c r="AS2281" s="173"/>
      <c r="AT2281" s="153"/>
      <c r="AU2281" s="154"/>
      <c r="AV2281" s="153"/>
      <c r="AW2281" s="177"/>
      <c r="AX2281" s="178"/>
      <c r="AY2281" s="179"/>
      <c r="AZ2281" s="179"/>
      <c r="BA2281" s="180"/>
      <c r="BB2281" s="180"/>
      <c r="BC2281" s="155"/>
      <c r="BE2281" s="156">
        <v>1529</v>
      </c>
      <c r="BF2281" s="181">
        <f t="shared" si="411"/>
        <v>9.7791999999999675</v>
      </c>
      <c r="BG2281" s="182">
        <f t="shared" si="412"/>
        <v>0.20143511772140393</v>
      </c>
      <c r="BH2281" s="183">
        <f t="shared" si="413"/>
        <v>3.8272883055928686E-4</v>
      </c>
      <c r="BI2281" s="184" t="str">
        <f t="shared" si="414"/>
        <v/>
      </c>
      <c r="BJ2281" s="184" t="str">
        <f t="shared" si="410"/>
        <v/>
      </c>
    </row>
    <row r="2282" spans="3:62" ht="20.100000000000001" customHeight="1" x14ac:dyDescent="0.25">
      <c r="C2282" s="12"/>
      <c r="E2282" s="141"/>
      <c r="F2282" s="141"/>
      <c r="P2282" s="156"/>
      <c r="R2282" s="174"/>
      <c r="S2282" s="174"/>
      <c r="W2282" s="175"/>
      <c r="X2282" s="173"/>
      <c r="AC2282" s="156">
        <v>1553</v>
      </c>
      <c r="AD2282" s="150">
        <f t="shared" si="415"/>
        <v>2.2119999999999997</v>
      </c>
      <c r="AE2282" s="174">
        <f t="shared" si="416"/>
        <v>3.4547830174866838E-2</v>
      </c>
      <c r="AF2282" s="174">
        <f t="shared" si="417"/>
        <v>0.98651666753295053</v>
      </c>
      <c r="AG2282" s="150">
        <f t="shared" si="422"/>
        <v>3.4547830174866838E-2</v>
      </c>
      <c r="AH2282" s="150" t="str">
        <f t="shared" si="423"/>
        <v/>
      </c>
      <c r="AI2282" s="150" t="str">
        <f t="shared" si="418"/>
        <v/>
      </c>
      <c r="AJ2282" s="173">
        <f t="shared" si="419"/>
        <v>0</v>
      </c>
      <c r="AK2282" s="173" t="str">
        <f t="shared" si="420"/>
        <v/>
      </c>
      <c r="AL2282" s="173" t="str">
        <f t="shared" si="421"/>
        <v/>
      </c>
      <c r="AM2282" s="173"/>
      <c r="AN2282" s="173"/>
      <c r="AO2282" s="173"/>
      <c r="AP2282" s="173"/>
      <c r="AQ2282" s="173"/>
      <c r="AR2282" s="173"/>
      <c r="AS2282" s="173"/>
      <c r="AT2282" s="153"/>
      <c r="AU2282" s="154"/>
      <c r="AV2282" s="153"/>
      <c r="AW2282" s="177"/>
      <c r="AX2282" s="178"/>
      <c r="AY2282" s="179"/>
      <c r="AZ2282" s="179"/>
      <c r="BA2282" s="180"/>
      <c r="BB2282" s="180"/>
      <c r="BC2282" s="155"/>
      <c r="BE2282" s="156">
        <v>1530</v>
      </c>
      <c r="BF2282" s="181">
        <f t="shared" si="411"/>
        <v>9.7855999999999668</v>
      </c>
      <c r="BG2282" s="182">
        <f t="shared" si="412"/>
        <v>0.20105238889084465</v>
      </c>
      <c r="BH2282" s="183">
        <f t="shared" si="413"/>
        <v>3.8213034973094695E-4</v>
      </c>
      <c r="BI2282" s="184" t="str">
        <f t="shared" si="414"/>
        <v/>
      </c>
      <c r="BJ2282" s="184" t="str">
        <f t="shared" si="410"/>
        <v/>
      </c>
    </row>
    <row r="2283" spans="3:62" ht="20.100000000000001" customHeight="1" x14ac:dyDescent="0.25">
      <c r="C2283" s="12"/>
      <c r="E2283" s="141"/>
      <c r="F2283" s="141"/>
      <c r="P2283" s="156"/>
      <c r="R2283" s="174"/>
      <c r="S2283" s="174"/>
      <c r="W2283" s="175"/>
      <c r="X2283" s="173"/>
      <c r="AC2283" s="156">
        <v>1554</v>
      </c>
      <c r="AD2283" s="150">
        <f t="shared" si="415"/>
        <v>2.2160000000000002</v>
      </c>
      <c r="AE2283" s="174">
        <f t="shared" si="416"/>
        <v>3.4243225371718061E-2</v>
      </c>
      <c r="AF2283" s="174">
        <f t="shared" si="417"/>
        <v>0.98665424892829301</v>
      </c>
      <c r="AG2283" s="150">
        <f t="shared" si="422"/>
        <v>3.4243225371718061E-2</v>
      </c>
      <c r="AH2283" s="150" t="str">
        <f t="shared" si="423"/>
        <v/>
      </c>
      <c r="AI2283" s="150" t="str">
        <f t="shared" si="418"/>
        <v/>
      </c>
      <c r="AJ2283" s="173">
        <f t="shared" si="419"/>
        <v>0</v>
      </c>
      <c r="AK2283" s="173" t="str">
        <f t="shared" si="420"/>
        <v/>
      </c>
      <c r="AL2283" s="173" t="str">
        <f t="shared" si="421"/>
        <v/>
      </c>
      <c r="AM2283" s="173"/>
      <c r="AN2283" s="173"/>
      <c r="AO2283" s="173"/>
      <c r="AP2283" s="173"/>
      <c r="AQ2283" s="173"/>
      <c r="AR2283" s="173"/>
      <c r="AS2283" s="173"/>
      <c r="AT2283" s="153"/>
      <c r="AU2283" s="154"/>
      <c r="AV2283" s="153"/>
      <c r="AW2283" s="177"/>
      <c r="AX2283" s="178"/>
      <c r="AY2283" s="179"/>
      <c r="AZ2283" s="179"/>
      <c r="BA2283" s="180"/>
      <c r="BB2283" s="180"/>
      <c r="BC2283" s="155"/>
      <c r="BE2283" s="156">
        <v>1531</v>
      </c>
      <c r="BF2283" s="181">
        <f t="shared" si="411"/>
        <v>9.7919999999999661</v>
      </c>
      <c r="BG2283" s="182">
        <f t="shared" si="412"/>
        <v>0.2006702585411137</v>
      </c>
      <c r="BH2283" s="183">
        <f t="shared" si="413"/>
        <v>3.8153239702864994E-4</v>
      </c>
      <c r="BI2283" s="184" t="str">
        <f t="shared" si="414"/>
        <v/>
      </c>
      <c r="BJ2283" s="184" t="str">
        <f t="shared" si="410"/>
        <v/>
      </c>
    </row>
    <row r="2284" spans="3:62" ht="20.100000000000001" customHeight="1" x14ac:dyDescent="0.25">
      <c r="C2284" s="12"/>
      <c r="E2284" s="141"/>
      <c r="F2284" s="141"/>
      <c r="P2284" s="156"/>
      <c r="R2284" s="174"/>
      <c r="S2284" s="174"/>
      <c r="W2284" s="175"/>
      <c r="X2284" s="173"/>
      <c r="AC2284" s="156">
        <v>1555</v>
      </c>
      <c r="AD2284" s="150">
        <f t="shared" si="415"/>
        <v>2.2199999999999998</v>
      </c>
      <c r="AE2284" s="174">
        <f t="shared" si="416"/>
        <v>3.3940763182449214E-2</v>
      </c>
      <c r="AF2284" s="174">
        <f t="shared" si="417"/>
        <v>0.98679061619274366</v>
      </c>
      <c r="AG2284" s="150">
        <f t="shared" si="422"/>
        <v>3.3940763182449214E-2</v>
      </c>
      <c r="AH2284" s="150" t="str">
        <f t="shared" si="423"/>
        <v/>
      </c>
      <c r="AI2284" s="150" t="str">
        <f t="shared" si="418"/>
        <v/>
      </c>
      <c r="AJ2284" s="173">
        <f t="shared" si="419"/>
        <v>0</v>
      </c>
      <c r="AK2284" s="173" t="str">
        <f t="shared" si="420"/>
        <v/>
      </c>
      <c r="AL2284" s="173" t="str">
        <f t="shared" si="421"/>
        <v/>
      </c>
      <c r="AM2284" s="173"/>
      <c r="AN2284" s="173"/>
      <c r="AO2284" s="173"/>
      <c r="AP2284" s="173"/>
      <c r="AQ2284" s="173"/>
      <c r="AR2284" s="173"/>
      <c r="AS2284" s="173"/>
      <c r="AT2284" s="153"/>
      <c r="AU2284" s="154"/>
      <c r="AV2284" s="153"/>
      <c r="AW2284" s="177"/>
      <c r="AX2284" s="178"/>
      <c r="AY2284" s="179"/>
      <c r="AZ2284" s="179"/>
      <c r="BA2284" s="180"/>
      <c r="BB2284" s="180"/>
      <c r="BC2284" s="155"/>
      <c r="BE2284" s="156">
        <v>1532</v>
      </c>
      <c r="BF2284" s="181">
        <f t="shared" si="411"/>
        <v>9.7983999999999654</v>
      </c>
      <c r="BG2284" s="182">
        <f t="shared" si="412"/>
        <v>0.20028872614408505</v>
      </c>
      <c r="BH2284" s="183">
        <f t="shared" si="413"/>
        <v>3.8093497343533178E-4</v>
      </c>
      <c r="BI2284" s="184" t="str">
        <f t="shared" si="414"/>
        <v/>
      </c>
      <c r="BJ2284" s="184" t="str">
        <f t="shared" si="410"/>
        <v/>
      </c>
    </row>
    <row r="2285" spans="3:62" ht="20.100000000000001" customHeight="1" x14ac:dyDescent="0.25">
      <c r="C2285" s="12"/>
      <c r="E2285" s="141"/>
      <c r="F2285" s="141"/>
      <c r="P2285" s="156"/>
      <c r="R2285" s="174"/>
      <c r="S2285" s="174"/>
      <c r="W2285" s="175"/>
      <c r="X2285" s="173"/>
      <c r="AC2285" s="156">
        <v>1556</v>
      </c>
      <c r="AD2285" s="150">
        <f t="shared" si="415"/>
        <v>2.2240000000000002</v>
      </c>
      <c r="AE2285" s="174">
        <f t="shared" si="416"/>
        <v>3.3640434317833839E-2</v>
      </c>
      <c r="AF2285" s="174">
        <f t="shared" si="417"/>
        <v>0.98692577787818636</v>
      </c>
      <c r="AG2285" s="150">
        <f t="shared" si="422"/>
        <v>3.3640434317833839E-2</v>
      </c>
      <c r="AH2285" s="150" t="str">
        <f t="shared" si="423"/>
        <v/>
      </c>
      <c r="AI2285" s="150" t="str">
        <f t="shared" si="418"/>
        <v/>
      </c>
      <c r="AJ2285" s="173">
        <f t="shared" si="419"/>
        <v>0</v>
      </c>
      <c r="AK2285" s="173" t="str">
        <f t="shared" si="420"/>
        <v/>
      </c>
      <c r="AL2285" s="173" t="str">
        <f t="shared" si="421"/>
        <v/>
      </c>
      <c r="AM2285" s="173"/>
      <c r="AN2285" s="173"/>
      <c r="AO2285" s="173"/>
      <c r="AP2285" s="173"/>
      <c r="AQ2285" s="173"/>
      <c r="AR2285" s="173"/>
      <c r="AS2285" s="173"/>
      <c r="AT2285" s="153"/>
      <c r="AU2285" s="154"/>
      <c r="AV2285" s="153"/>
      <c r="AW2285" s="177"/>
      <c r="AX2285" s="178"/>
      <c r="AY2285" s="179"/>
      <c r="AZ2285" s="179"/>
      <c r="BA2285" s="180"/>
      <c r="BB2285" s="180"/>
      <c r="BC2285" s="155"/>
      <c r="BE2285" s="156">
        <v>1533</v>
      </c>
      <c r="BF2285" s="181">
        <f t="shared" si="411"/>
        <v>9.8047999999999647</v>
      </c>
      <c r="BG2285" s="182">
        <f t="shared" si="412"/>
        <v>0.19990779117064972</v>
      </c>
      <c r="BH2285" s="183">
        <f t="shared" si="413"/>
        <v>3.8033807992637891E-4</v>
      </c>
      <c r="BI2285" s="184" t="str">
        <f t="shared" si="414"/>
        <v/>
      </c>
      <c r="BJ2285" s="184" t="str">
        <f t="shared" si="410"/>
        <v/>
      </c>
    </row>
    <row r="2286" spans="3:62" ht="20.100000000000001" customHeight="1" x14ac:dyDescent="0.25">
      <c r="C2286" s="12"/>
      <c r="E2286" s="141"/>
      <c r="F2286" s="141"/>
      <c r="P2286" s="156"/>
      <c r="R2286" s="174"/>
      <c r="S2286" s="174"/>
      <c r="W2286" s="175"/>
      <c r="X2286" s="173"/>
      <c r="AC2286" s="156">
        <v>1557</v>
      </c>
      <c r="AD2286" s="150">
        <f t="shared" si="415"/>
        <v>2.2279999999999998</v>
      </c>
      <c r="AE2286" s="174">
        <f t="shared" si="416"/>
        <v>3.3342229468823328E-2</v>
      </c>
      <c r="AF2286" s="174">
        <f t="shared" si="417"/>
        <v>0.98705974249930806</v>
      </c>
      <c r="AG2286" s="150">
        <f t="shared" si="422"/>
        <v>3.3342229468823328E-2</v>
      </c>
      <c r="AH2286" s="150" t="str">
        <f t="shared" si="423"/>
        <v/>
      </c>
      <c r="AI2286" s="150" t="str">
        <f t="shared" si="418"/>
        <v/>
      </c>
      <c r="AJ2286" s="173">
        <f t="shared" si="419"/>
        <v>0</v>
      </c>
      <c r="AK2286" s="173" t="str">
        <f t="shared" si="420"/>
        <v/>
      </c>
      <c r="AL2286" s="173" t="str">
        <f t="shared" si="421"/>
        <v/>
      </c>
      <c r="AM2286" s="173"/>
      <c r="AN2286" s="173"/>
      <c r="AO2286" s="173"/>
      <c r="AP2286" s="173"/>
      <c r="AQ2286" s="173"/>
      <c r="AR2286" s="173"/>
      <c r="AS2286" s="173"/>
      <c r="AT2286" s="153"/>
      <c r="AU2286" s="154"/>
      <c r="AV2286" s="153"/>
      <c r="AW2286" s="177"/>
      <c r="AX2286" s="178"/>
      <c r="AY2286" s="179"/>
      <c r="AZ2286" s="179"/>
      <c r="BA2286" s="180"/>
      <c r="BB2286" s="180"/>
      <c r="BC2286" s="155"/>
      <c r="BE2286" s="156">
        <v>1534</v>
      </c>
      <c r="BF2286" s="181">
        <f t="shared" si="411"/>
        <v>9.8111999999999639</v>
      </c>
      <c r="BG2286" s="182">
        <f t="shared" si="412"/>
        <v>0.19952745309072334</v>
      </c>
      <c r="BH2286" s="183">
        <f t="shared" si="413"/>
        <v>3.797417174710993E-4</v>
      </c>
      <c r="BI2286" s="184" t="str">
        <f t="shared" si="414"/>
        <v/>
      </c>
      <c r="BJ2286" s="184" t="str">
        <f t="shared" si="410"/>
        <v/>
      </c>
    </row>
    <row r="2287" spans="3:62" ht="20.100000000000001" customHeight="1" x14ac:dyDescent="0.25">
      <c r="C2287" s="12"/>
      <c r="E2287" s="141"/>
      <c r="F2287" s="141"/>
      <c r="P2287" s="156"/>
      <c r="R2287" s="174"/>
      <c r="S2287" s="174"/>
      <c r="W2287" s="175"/>
      <c r="X2287" s="173"/>
      <c r="AC2287" s="156">
        <v>1558</v>
      </c>
      <c r="AD2287" s="150">
        <f t="shared" si="415"/>
        <v>2.2320000000000002</v>
      </c>
      <c r="AE2287" s="174">
        <f t="shared" si="416"/>
        <v>3.3046139307314801E-2</v>
      </c>
      <c r="AF2287" s="174">
        <f t="shared" si="417"/>
        <v>0.98719251853352108</v>
      </c>
      <c r="AG2287" s="150">
        <f t="shared" si="422"/>
        <v>3.3046139307314801E-2</v>
      </c>
      <c r="AH2287" s="150" t="str">
        <f t="shared" si="423"/>
        <v/>
      </c>
      <c r="AI2287" s="150" t="str">
        <f t="shared" si="418"/>
        <v/>
      </c>
      <c r="AJ2287" s="173">
        <f t="shared" si="419"/>
        <v>0</v>
      </c>
      <c r="AK2287" s="173" t="str">
        <f t="shared" si="420"/>
        <v/>
      </c>
      <c r="AL2287" s="173" t="str">
        <f t="shared" si="421"/>
        <v/>
      </c>
      <c r="AM2287" s="173"/>
      <c r="AN2287" s="173"/>
      <c r="AO2287" s="173"/>
      <c r="AP2287" s="173"/>
      <c r="AQ2287" s="173"/>
      <c r="AR2287" s="173"/>
      <c r="AS2287" s="173"/>
      <c r="AT2287" s="153"/>
      <c r="AU2287" s="154"/>
      <c r="AV2287" s="153"/>
      <c r="AW2287" s="177"/>
      <c r="AX2287" s="178"/>
      <c r="AY2287" s="179"/>
      <c r="AZ2287" s="179"/>
      <c r="BA2287" s="180"/>
      <c r="BB2287" s="180"/>
      <c r="BC2287" s="155"/>
      <c r="BE2287" s="156">
        <v>1535</v>
      </c>
      <c r="BF2287" s="181">
        <f t="shared" si="411"/>
        <v>9.8175999999999632</v>
      </c>
      <c r="BG2287" s="182">
        <f t="shared" si="412"/>
        <v>0.19914771137325224</v>
      </c>
      <c r="BH2287" s="183">
        <f t="shared" si="413"/>
        <v>3.7914588703102936E-4</v>
      </c>
      <c r="BI2287" s="184" t="str">
        <f t="shared" si="414"/>
        <v/>
      </c>
      <c r="BJ2287" s="184" t="str">
        <f t="shared" si="410"/>
        <v/>
      </c>
    </row>
    <row r="2288" spans="3:62" ht="20.100000000000001" customHeight="1" x14ac:dyDescent="0.25">
      <c r="C2288" s="12"/>
      <c r="E2288" s="141"/>
      <c r="F2288" s="141"/>
      <c r="P2288" s="156"/>
      <c r="R2288" s="174"/>
      <c r="S2288" s="174"/>
      <c r="W2288" s="175"/>
      <c r="X2288" s="173"/>
      <c r="AC2288" s="156">
        <v>1559</v>
      </c>
      <c r="AD2288" s="150">
        <f t="shared" si="415"/>
        <v>2.2359999999999998</v>
      </c>
      <c r="AE2288" s="174">
        <f t="shared" si="416"/>
        <v>3.2752154486914951E-2</v>
      </c>
      <c r="AF2288" s="174">
        <f t="shared" si="417"/>
        <v>0.98732411442088885</v>
      </c>
      <c r="AG2288" s="150">
        <f t="shared" si="422"/>
        <v>3.2752154486914951E-2</v>
      </c>
      <c r="AH2288" s="150" t="str">
        <f t="shared" si="423"/>
        <v/>
      </c>
      <c r="AI2288" s="150" t="str">
        <f t="shared" si="418"/>
        <v/>
      </c>
      <c r="AJ2288" s="173">
        <f t="shared" si="419"/>
        <v>0</v>
      </c>
      <c r="AK2288" s="173" t="str">
        <f t="shared" si="420"/>
        <v/>
      </c>
      <c r="AL2288" s="173" t="str">
        <f t="shared" si="421"/>
        <v/>
      </c>
      <c r="AM2288" s="173"/>
      <c r="AN2288" s="173"/>
      <c r="AO2288" s="173"/>
      <c r="AP2288" s="173"/>
      <c r="AQ2288" s="173"/>
      <c r="AR2288" s="173"/>
      <c r="AS2288" s="173"/>
      <c r="AT2288" s="153"/>
      <c r="AU2288" s="154"/>
      <c r="AV2288" s="153"/>
      <c r="AW2288" s="177"/>
      <c r="AX2288" s="178"/>
      <c r="AY2288" s="179"/>
      <c r="AZ2288" s="179"/>
      <c r="BA2288" s="180"/>
      <c r="BB2288" s="180"/>
      <c r="BC2288" s="155"/>
      <c r="BE2288" s="156">
        <v>1536</v>
      </c>
      <c r="BF2288" s="181">
        <f t="shared" si="411"/>
        <v>9.8239999999999625</v>
      </c>
      <c r="BG2288" s="182">
        <f t="shared" si="412"/>
        <v>0.19876856548622121</v>
      </c>
      <c r="BH2288" s="183">
        <f t="shared" si="413"/>
        <v>3.7855058956193233E-4</v>
      </c>
      <c r="BI2288" s="184" t="str">
        <f t="shared" si="414"/>
        <v/>
      </c>
      <c r="BJ2288" s="184" t="str">
        <f t="shared" si="410"/>
        <v/>
      </c>
    </row>
    <row r="2289" spans="3:62" ht="20.100000000000001" customHeight="1" x14ac:dyDescent="0.25">
      <c r="C2289" s="12"/>
      <c r="E2289" s="141"/>
      <c r="F2289" s="141"/>
      <c r="P2289" s="156"/>
      <c r="R2289" s="174"/>
      <c r="S2289" s="174"/>
      <c r="W2289" s="175"/>
      <c r="X2289" s="173"/>
      <c r="AC2289" s="156">
        <v>1560</v>
      </c>
      <c r="AD2289" s="150">
        <f t="shared" si="415"/>
        <v>2.2400000000000002</v>
      </c>
      <c r="AE2289" s="174">
        <f t="shared" si="416"/>
        <v>3.2460265643697445E-2</v>
      </c>
      <c r="AF2289" s="174">
        <f t="shared" si="417"/>
        <v>0.98745453856405341</v>
      </c>
      <c r="AG2289" s="150">
        <f t="shared" si="422"/>
        <v>3.2460265643697445E-2</v>
      </c>
      <c r="AH2289" s="150" t="str">
        <f t="shared" si="423"/>
        <v/>
      </c>
      <c r="AI2289" s="150" t="str">
        <f t="shared" si="418"/>
        <v/>
      </c>
      <c r="AJ2289" s="173">
        <f t="shared" si="419"/>
        <v>0</v>
      </c>
      <c r="AK2289" s="173" t="str">
        <f t="shared" si="420"/>
        <v/>
      </c>
      <c r="AL2289" s="173" t="str">
        <f t="shared" si="421"/>
        <v/>
      </c>
      <c r="AM2289" s="173"/>
      <c r="AN2289" s="173"/>
      <c r="AO2289" s="173"/>
      <c r="AP2289" s="173"/>
      <c r="AQ2289" s="173"/>
      <c r="AR2289" s="173"/>
      <c r="AS2289" s="173"/>
      <c r="AT2289" s="153"/>
      <c r="AU2289" s="154"/>
      <c r="AV2289" s="153"/>
      <c r="AW2289" s="177"/>
      <c r="AX2289" s="178"/>
      <c r="AY2289" s="179"/>
      <c r="AZ2289" s="179"/>
      <c r="BA2289" s="180"/>
      <c r="BB2289" s="180"/>
      <c r="BC2289" s="155"/>
      <c r="BE2289" s="156">
        <v>1537</v>
      </c>
      <c r="BF2289" s="181">
        <f t="shared" si="411"/>
        <v>9.8303999999999618</v>
      </c>
      <c r="BG2289" s="182">
        <f t="shared" si="412"/>
        <v>0.19839001489665928</v>
      </c>
      <c r="BH2289" s="183">
        <f t="shared" si="413"/>
        <v>3.7795582601257705E-4</v>
      </c>
      <c r="BI2289" s="184" t="str">
        <f t="shared" si="414"/>
        <v/>
      </c>
      <c r="BJ2289" s="184" t="str">
        <f t="shared" ref="BJ2289:BJ2352" si="424">IF($BG2289&lt;(1-$BC$765),$BH2289,"")</f>
        <v/>
      </c>
    </row>
    <row r="2290" spans="3:62" ht="20.100000000000001" customHeight="1" x14ac:dyDescent="0.25">
      <c r="C2290" s="12"/>
      <c r="E2290" s="141"/>
      <c r="F2290" s="141"/>
      <c r="P2290" s="156"/>
      <c r="R2290" s="174"/>
      <c r="S2290" s="174"/>
      <c r="W2290" s="175"/>
      <c r="X2290" s="173"/>
      <c r="AC2290" s="156">
        <v>1561</v>
      </c>
      <c r="AD2290" s="150">
        <f t="shared" si="415"/>
        <v>2.2439999999999998</v>
      </c>
      <c r="AE2290" s="174">
        <f t="shared" si="416"/>
        <v>3.2170463396955971E-2</v>
      </c>
      <c r="AF2290" s="174">
        <f t="shared" si="417"/>
        <v>0.98758379932816776</v>
      </c>
      <c r="AG2290" s="150">
        <f t="shared" si="422"/>
        <v>3.2170463396955971E-2</v>
      </c>
      <c r="AH2290" s="150" t="str">
        <f t="shared" si="423"/>
        <v/>
      </c>
      <c r="AI2290" s="150" t="str">
        <f t="shared" si="418"/>
        <v/>
      </c>
      <c r="AJ2290" s="173">
        <f t="shared" si="419"/>
        <v>0</v>
      </c>
      <c r="AK2290" s="173" t="str">
        <f t="shared" si="420"/>
        <v/>
      </c>
      <c r="AL2290" s="173" t="str">
        <f t="shared" si="421"/>
        <v/>
      </c>
      <c r="AM2290" s="173"/>
      <c r="AN2290" s="173"/>
      <c r="AO2290" s="173"/>
      <c r="AP2290" s="173"/>
      <c r="AQ2290" s="173"/>
      <c r="AR2290" s="173"/>
      <c r="AS2290" s="173"/>
      <c r="AT2290" s="153"/>
      <c r="AU2290" s="154"/>
      <c r="AV2290" s="153"/>
      <c r="AW2290" s="177"/>
      <c r="AX2290" s="178"/>
      <c r="AY2290" s="179"/>
      <c r="AZ2290" s="179"/>
      <c r="BA2290" s="180"/>
      <c r="BB2290" s="180"/>
      <c r="BC2290" s="155"/>
      <c r="BE2290" s="156">
        <v>1538</v>
      </c>
      <c r="BF2290" s="181">
        <f t="shared" ref="BF2290:BF2353" si="425">BF2289+$BI$750</f>
        <v>9.8367999999999611</v>
      </c>
      <c r="BG2290" s="182">
        <f t="shared" ref="BG2290:BG2353" si="426">_xlfn.CHISQ.DIST.RT(BF2290,7)</f>
        <v>0.1980120590706467</v>
      </c>
      <c r="BH2290" s="183">
        <f t="shared" ref="BH2290:BH2353" si="427">BG2290-BG2291</f>
        <v>3.7736159732515429E-4</v>
      </c>
      <c r="BI2290" s="184" t="str">
        <f t="shared" ref="BI2290:BI2353" si="428">IF(BG2290&lt;(1-$BC$757),BH2290,"")</f>
        <v/>
      </c>
      <c r="BJ2290" s="184" t="str">
        <f t="shared" si="424"/>
        <v/>
      </c>
    </row>
    <row r="2291" spans="3:62" ht="20.100000000000001" customHeight="1" x14ac:dyDescent="0.25">
      <c r="C2291" s="12"/>
      <c r="E2291" s="141"/>
      <c r="F2291" s="141"/>
      <c r="P2291" s="156"/>
      <c r="R2291" s="174"/>
      <c r="S2291" s="174"/>
      <c r="W2291" s="175"/>
      <c r="X2291" s="173"/>
      <c r="AC2291" s="156">
        <v>1562</v>
      </c>
      <c r="AD2291" s="150">
        <f t="shared" si="415"/>
        <v>2.2480000000000002</v>
      </c>
      <c r="AE2291" s="174">
        <f t="shared" si="416"/>
        <v>3.1882738349951027E-2</v>
      </c>
      <c r="AF2291" s="174">
        <f t="shared" si="417"/>
        <v>0.9877119050408294</v>
      </c>
      <c r="AG2291" s="150">
        <f t="shared" si="422"/>
        <v>3.1882738349951027E-2</v>
      </c>
      <c r="AH2291" s="150" t="str">
        <f t="shared" si="423"/>
        <v/>
      </c>
      <c r="AI2291" s="150" t="str">
        <f t="shared" si="418"/>
        <v/>
      </c>
      <c r="AJ2291" s="173">
        <f t="shared" si="419"/>
        <v>0</v>
      </c>
      <c r="AK2291" s="173" t="str">
        <f t="shared" si="420"/>
        <v/>
      </c>
      <c r="AL2291" s="173" t="str">
        <f t="shared" si="421"/>
        <v/>
      </c>
      <c r="AM2291" s="173"/>
      <c r="AN2291" s="173"/>
      <c r="AO2291" s="173"/>
      <c r="AP2291" s="173"/>
      <c r="AQ2291" s="173"/>
      <c r="AR2291" s="173"/>
      <c r="AS2291" s="173"/>
      <c r="AT2291" s="153"/>
      <c r="AU2291" s="154"/>
      <c r="AV2291" s="153"/>
      <c r="AW2291" s="177"/>
      <c r="AX2291" s="178"/>
      <c r="AY2291" s="179"/>
      <c r="AZ2291" s="179"/>
      <c r="BA2291" s="180"/>
      <c r="BB2291" s="180"/>
      <c r="BC2291" s="155"/>
      <c r="BE2291" s="156">
        <v>1539</v>
      </c>
      <c r="BF2291" s="181">
        <f t="shared" si="425"/>
        <v>9.8431999999999604</v>
      </c>
      <c r="BG2291" s="182">
        <f t="shared" si="426"/>
        <v>0.19763469747332155</v>
      </c>
      <c r="BH2291" s="183">
        <f t="shared" si="427"/>
        <v>3.767679044348049E-4</v>
      </c>
      <c r="BI2291" s="184" t="str">
        <f t="shared" si="428"/>
        <v/>
      </c>
      <c r="BJ2291" s="184" t="str">
        <f t="shared" si="424"/>
        <v/>
      </c>
    </row>
    <row r="2292" spans="3:62" ht="20.100000000000001" customHeight="1" x14ac:dyDescent="0.25">
      <c r="C2292" s="12"/>
      <c r="E2292" s="141"/>
      <c r="F2292" s="141"/>
      <c r="P2292" s="156"/>
      <c r="R2292" s="174"/>
      <c r="S2292" s="174"/>
      <c r="W2292" s="175"/>
      <c r="X2292" s="173"/>
      <c r="AC2292" s="156">
        <v>1563</v>
      </c>
      <c r="AD2292" s="150">
        <f t="shared" si="415"/>
        <v>2.2519999999999998</v>
      </c>
      <c r="AE2292" s="174">
        <f t="shared" si="416"/>
        <v>3.1597081090652235E-2</v>
      </c>
      <c r="AF2292" s="174">
        <f t="shared" si="417"/>
        <v>0.98783886399201826</v>
      </c>
      <c r="AG2292" s="150">
        <f t="shared" si="422"/>
        <v>3.1597081090652235E-2</v>
      </c>
      <c r="AH2292" s="150" t="str">
        <f t="shared" si="423"/>
        <v/>
      </c>
      <c r="AI2292" s="150" t="str">
        <f t="shared" si="418"/>
        <v/>
      </c>
      <c r="AJ2292" s="173">
        <f t="shared" si="419"/>
        <v>0</v>
      </c>
      <c r="AK2292" s="173" t="str">
        <f t="shared" si="420"/>
        <v/>
      </c>
      <c r="AL2292" s="173" t="str">
        <f t="shared" si="421"/>
        <v/>
      </c>
      <c r="AM2292" s="173"/>
      <c r="AN2292" s="173"/>
      <c r="AO2292" s="173"/>
      <c r="AP2292" s="173"/>
      <c r="AQ2292" s="173"/>
      <c r="AR2292" s="173"/>
      <c r="AS2292" s="173"/>
      <c r="AT2292" s="153"/>
      <c r="AU2292" s="154"/>
      <c r="AV2292" s="153"/>
      <c r="AW2292" s="177"/>
      <c r="AX2292" s="178"/>
      <c r="AY2292" s="179"/>
      <c r="AZ2292" s="179"/>
      <c r="BA2292" s="180"/>
      <c r="BB2292" s="180"/>
      <c r="BC2292" s="155"/>
      <c r="BE2292" s="156">
        <v>1540</v>
      </c>
      <c r="BF2292" s="181">
        <f t="shared" si="425"/>
        <v>9.8495999999999597</v>
      </c>
      <c r="BG2292" s="182">
        <f t="shared" si="426"/>
        <v>0.19725792956888674</v>
      </c>
      <c r="BH2292" s="183">
        <f t="shared" si="427"/>
        <v>3.7617474827067454E-4</v>
      </c>
      <c r="BI2292" s="184" t="str">
        <f t="shared" si="428"/>
        <v/>
      </c>
      <c r="BJ2292" s="184" t="str">
        <f t="shared" si="424"/>
        <v/>
      </c>
    </row>
    <row r="2293" spans="3:62" ht="20.100000000000001" customHeight="1" x14ac:dyDescent="0.25">
      <c r="C2293" s="12"/>
      <c r="E2293" s="141"/>
      <c r="F2293" s="141"/>
      <c r="P2293" s="156"/>
      <c r="R2293" s="174"/>
      <c r="S2293" s="174"/>
      <c r="W2293" s="175"/>
      <c r="X2293" s="173"/>
      <c r="AC2293" s="156">
        <v>1564</v>
      </c>
      <c r="AD2293" s="150">
        <f t="shared" si="415"/>
        <v>2.2560000000000002</v>
      </c>
      <c r="AE2293" s="174">
        <f t="shared" si="416"/>
        <v>3.1313482192474262E-2</v>
      </c>
      <c r="AF2293" s="174">
        <f t="shared" si="417"/>
        <v>0.98796468443403673</v>
      </c>
      <c r="AG2293" s="150">
        <f t="shared" si="422"/>
        <v>3.1313482192474262E-2</v>
      </c>
      <c r="AH2293" s="150" t="str">
        <f t="shared" si="423"/>
        <v/>
      </c>
      <c r="AI2293" s="150" t="str">
        <f t="shared" si="418"/>
        <v/>
      </c>
      <c r="AJ2293" s="173">
        <f t="shared" si="419"/>
        <v>0</v>
      </c>
      <c r="AK2293" s="173" t="str">
        <f t="shared" si="420"/>
        <v/>
      </c>
      <c r="AL2293" s="173" t="str">
        <f t="shared" si="421"/>
        <v/>
      </c>
      <c r="AM2293" s="173"/>
      <c r="AN2293" s="173"/>
      <c r="AO2293" s="173"/>
      <c r="AP2293" s="173"/>
      <c r="AQ2293" s="173"/>
      <c r="AR2293" s="173"/>
      <c r="AS2293" s="173"/>
      <c r="AT2293" s="153"/>
      <c r="AU2293" s="154"/>
      <c r="AV2293" s="153"/>
      <c r="AW2293" s="177"/>
      <c r="AX2293" s="178"/>
      <c r="AY2293" s="179"/>
      <c r="AZ2293" s="179"/>
      <c r="BA2293" s="180"/>
      <c r="BB2293" s="180"/>
      <c r="BC2293" s="155"/>
      <c r="BE2293" s="156">
        <v>1541</v>
      </c>
      <c r="BF2293" s="181">
        <f t="shared" si="425"/>
        <v>9.855999999999959</v>
      </c>
      <c r="BG2293" s="182">
        <f t="shared" si="426"/>
        <v>0.19688175482061607</v>
      </c>
      <c r="BH2293" s="183">
        <f t="shared" si="427"/>
        <v>3.7558212975469241E-4</v>
      </c>
      <c r="BI2293" s="184" t="str">
        <f t="shared" si="428"/>
        <v/>
      </c>
      <c r="BJ2293" s="184" t="str">
        <f t="shared" si="424"/>
        <v/>
      </c>
    </row>
    <row r="2294" spans="3:62" ht="20.100000000000001" customHeight="1" x14ac:dyDescent="0.25">
      <c r="C2294" s="12"/>
      <c r="E2294" s="141"/>
      <c r="F2294" s="141"/>
      <c r="P2294" s="156"/>
      <c r="R2294" s="174"/>
      <c r="S2294" s="174"/>
      <c r="W2294" s="175"/>
      <c r="X2294" s="173"/>
      <c r="AC2294" s="156">
        <v>1565</v>
      </c>
      <c r="AD2294" s="150">
        <f t="shared" si="415"/>
        <v>2.2599999999999998</v>
      </c>
      <c r="AE2294" s="174">
        <f t="shared" si="416"/>
        <v>3.103193221500827E-2</v>
      </c>
      <c r="AF2294" s="174">
        <f t="shared" si="417"/>
        <v>0.98808937458145296</v>
      </c>
      <c r="AG2294" s="150">
        <f t="shared" si="422"/>
        <v>3.103193221500827E-2</v>
      </c>
      <c r="AH2294" s="150" t="str">
        <f t="shared" si="423"/>
        <v/>
      </c>
      <c r="AI2294" s="150" t="str">
        <f t="shared" si="418"/>
        <v/>
      </c>
      <c r="AJ2294" s="173">
        <f t="shared" si="419"/>
        <v>0</v>
      </c>
      <c r="AK2294" s="173" t="str">
        <f t="shared" si="420"/>
        <v/>
      </c>
      <c r="AL2294" s="173" t="str">
        <f t="shared" si="421"/>
        <v/>
      </c>
      <c r="AM2294" s="173"/>
      <c r="AN2294" s="173"/>
      <c r="AO2294" s="173"/>
      <c r="AP2294" s="173"/>
      <c r="AQ2294" s="173"/>
      <c r="AR2294" s="173"/>
      <c r="AS2294" s="173"/>
      <c r="AT2294" s="153"/>
      <c r="AU2294" s="154"/>
      <c r="AV2294" s="153"/>
      <c r="AW2294" s="177"/>
      <c r="AX2294" s="178"/>
      <c r="AY2294" s="179"/>
      <c r="AZ2294" s="179"/>
      <c r="BA2294" s="180"/>
      <c r="BB2294" s="180"/>
      <c r="BC2294" s="155"/>
      <c r="BE2294" s="156">
        <v>1542</v>
      </c>
      <c r="BF2294" s="181">
        <f t="shared" si="425"/>
        <v>9.8623999999999583</v>
      </c>
      <c r="BG2294" s="182">
        <f t="shared" si="426"/>
        <v>0.19650617269086137</v>
      </c>
      <c r="BH2294" s="183">
        <f t="shared" si="427"/>
        <v>3.7499004980223738E-4</v>
      </c>
      <c r="BI2294" s="184" t="str">
        <f t="shared" si="428"/>
        <v/>
      </c>
      <c r="BJ2294" s="184" t="str">
        <f t="shared" si="424"/>
        <v/>
      </c>
    </row>
    <row r="2295" spans="3:62" ht="20.100000000000001" customHeight="1" x14ac:dyDescent="0.25">
      <c r="C2295" s="12"/>
      <c r="E2295" s="141"/>
      <c r="F2295" s="141"/>
      <c r="P2295" s="156"/>
      <c r="R2295" s="174"/>
      <c r="S2295" s="174"/>
      <c r="W2295" s="175"/>
      <c r="X2295" s="173"/>
      <c r="AC2295" s="156">
        <v>1566</v>
      </c>
      <c r="AD2295" s="150">
        <f t="shared" si="415"/>
        <v>2.2640000000000002</v>
      </c>
      <c r="AE2295" s="174">
        <f t="shared" si="416"/>
        <v>3.0752421704747027E-2</v>
      </c>
      <c r="AF2295" s="174">
        <f t="shared" si="417"/>
        <v>0.98821294261104697</v>
      </c>
      <c r="AG2295" s="150">
        <f t="shared" si="422"/>
        <v>3.0752421704747027E-2</v>
      </c>
      <c r="AH2295" s="150" t="str">
        <f t="shared" si="423"/>
        <v/>
      </c>
      <c r="AI2295" s="150" t="str">
        <f t="shared" si="418"/>
        <v/>
      </c>
      <c r="AJ2295" s="173">
        <f t="shared" si="419"/>
        <v>0</v>
      </c>
      <c r="AK2295" s="173" t="str">
        <f t="shared" si="420"/>
        <v/>
      </c>
      <c r="AL2295" s="173" t="str">
        <f t="shared" si="421"/>
        <v/>
      </c>
      <c r="AM2295" s="173"/>
      <c r="AN2295" s="173"/>
      <c r="AO2295" s="173"/>
      <c r="AP2295" s="173"/>
      <c r="AQ2295" s="173"/>
      <c r="AR2295" s="173"/>
      <c r="AS2295" s="173"/>
      <c r="AT2295" s="153"/>
      <c r="AU2295" s="154"/>
      <c r="AV2295" s="153"/>
      <c r="AW2295" s="177"/>
      <c r="AX2295" s="178"/>
      <c r="AY2295" s="179"/>
      <c r="AZ2295" s="179"/>
      <c r="BA2295" s="180"/>
      <c r="BB2295" s="180"/>
      <c r="BC2295" s="155"/>
      <c r="BE2295" s="156">
        <v>1543</v>
      </c>
      <c r="BF2295" s="181">
        <f t="shared" si="425"/>
        <v>9.8687999999999576</v>
      </c>
      <c r="BG2295" s="182">
        <f t="shared" si="426"/>
        <v>0.19613118264105914</v>
      </c>
      <c r="BH2295" s="183">
        <f t="shared" si="427"/>
        <v>3.7439850932308172E-4</v>
      </c>
      <c r="BI2295" s="184" t="str">
        <f t="shared" si="428"/>
        <v/>
      </c>
      <c r="BJ2295" s="184" t="str">
        <f t="shared" si="424"/>
        <v/>
      </c>
    </row>
    <row r="2296" spans="3:62" ht="20.100000000000001" customHeight="1" x14ac:dyDescent="0.25">
      <c r="C2296" s="12"/>
      <c r="E2296" s="141"/>
      <c r="F2296" s="141"/>
      <c r="P2296" s="156"/>
      <c r="R2296" s="174"/>
      <c r="S2296" s="174"/>
      <c r="W2296" s="175"/>
      <c r="X2296" s="173"/>
      <c r="AC2296" s="156">
        <v>1567</v>
      </c>
      <c r="AD2296" s="150">
        <f t="shared" si="415"/>
        <v>2.2679999999999998</v>
      </c>
      <c r="AE2296" s="174">
        <f t="shared" si="416"/>
        <v>3.0474941195805429E-2</v>
      </c>
      <c r="AF2296" s="174">
        <f t="shared" si="417"/>
        <v>0.98833539666175985</v>
      </c>
      <c r="AG2296" s="150">
        <f t="shared" si="422"/>
        <v>3.0474941195805429E-2</v>
      </c>
      <c r="AH2296" s="150" t="str">
        <f t="shared" si="423"/>
        <v/>
      </c>
      <c r="AI2296" s="150" t="str">
        <f t="shared" si="418"/>
        <v/>
      </c>
      <c r="AJ2296" s="173">
        <f t="shared" si="419"/>
        <v>0</v>
      </c>
      <c r="AK2296" s="173" t="str">
        <f t="shared" si="420"/>
        <v/>
      </c>
      <c r="AL2296" s="173" t="str">
        <f t="shared" si="421"/>
        <v/>
      </c>
      <c r="AM2296" s="173"/>
      <c r="AN2296" s="173"/>
      <c r="AO2296" s="173"/>
      <c r="AP2296" s="173"/>
      <c r="AQ2296" s="173"/>
      <c r="AR2296" s="173"/>
      <c r="AS2296" s="173"/>
      <c r="AT2296" s="153"/>
      <c r="AU2296" s="154"/>
      <c r="AV2296" s="153"/>
      <c r="AW2296" s="177"/>
      <c r="AX2296" s="178"/>
      <c r="AY2296" s="179"/>
      <c r="AZ2296" s="179"/>
      <c r="BA2296" s="180"/>
      <c r="BB2296" s="180"/>
      <c r="BC2296" s="155"/>
      <c r="BE2296" s="156">
        <v>1544</v>
      </c>
      <c r="BF2296" s="181">
        <f t="shared" si="425"/>
        <v>9.8751999999999569</v>
      </c>
      <c r="BG2296" s="182">
        <f t="shared" si="426"/>
        <v>0.19575678413173606</v>
      </c>
      <c r="BH2296" s="183">
        <f t="shared" si="427"/>
        <v>3.7380750921919836E-4</v>
      </c>
      <c r="BI2296" s="184" t="str">
        <f t="shared" si="428"/>
        <v/>
      </c>
      <c r="BJ2296" s="184" t="str">
        <f t="shared" si="424"/>
        <v/>
      </c>
    </row>
    <row r="2297" spans="3:62" ht="20.100000000000001" customHeight="1" x14ac:dyDescent="0.25">
      <c r="C2297" s="12"/>
      <c r="E2297" s="141"/>
      <c r="F2297" s="141"/>
      <c r="P2297" s="156"/>
      <c r="R2297" s="174"/>
      <c r="S2297" s="174"/>
      <c r="W2297" s="175"/>
      <c r="X2297" s="173"/>
      <c r="AC2297" s="156">
        <v>1568</v>
      </c>
      <c r="AD2297" s="150">
        <f t="shared" si="415"/>
        <v>2.2720000000000002</v>
      </c>
      <c r="AE2297" s="174">
        <f t="shared" si="416"/>
        <v>3.0199481210634573E-2</v>
      </c>
      <c r="AF2297" s="174">
        <f t="shared" si="417"/>
        <v>0.98845674483464563</v>
      </c>
      <c r="AG2297" s="150">
        <f t="shared" si="422"/>
        <v>3.0199481210634573E-2</v>
      </c>
      <c r="AH2297" s="150" t="str">
        <f t="shared" si="423"/>
        <v/>
      </c>
      <c r="AI2297" s="150" t="str">
        <f t="shared" si="418"/>
        <v/>
      </c>
      <c r="AJ2297" s="173">
        <f t="shared" si="419"/>
        <v>0</v>
      </c>
      <c r="AK2297" s="173" t="str">
        <f t="shared" si="420"/>
        <v/>
      </c>
      <c r="AL2297" s="173" t="str">
        <f t="shared" si="421"/>
        <v/>
      </c>
      <c r="AM2297" s="173"/>
      <c r="AN2297" s="173"/>
      <c r="AO2297" s="173"/>
      <c r="AP2297" s="173"/>
      <c r="AQ2297" s="173"/>
      <c r="AR2297" s="173"/>
      <c r="AS2297" s="173"/>
      <c r="AT2297" s="153"/>
      <c r="AU2297" s="154"/>
      <c r="AV2297" s="153"/>
      <c r="AW2297" s="177"/>
      <c r="AX2297" s="178"/>
      <c r="AY2297" s="179"/>
      <c r="AZ2297" s="179"/>
      <c r="BA2297" s="180"/>
      <c r="BB2297" s="180"/>
      <c r="BC2297" s="155"/>
      <c r="BE2297" s="156">
        <v>1545</v>
      </c>
      <c r="BF2297" s="181">
        <f t="shared" si="425"/>
        <v>9.8815999999999562</v>
      </c>
      <c r="BG2297" s="182">
        <f t="shared" si="426"/>
        <v>0.19538297662251686</v>
      </c>
      <c r="BH2297" s="183">
        <f t="shared" si="427"/>
        <v>3.7321705038617647E-4</v>
      </c>
      <c r="BI2297" s="184" t="str">
        <f t="shared" si="428"/>
        <v/>
      </c>
      <c r="BJ2297" s="184" t="str">
        <f t="shared" si="424"/>
        <v/>
      </c>
    </row>
    <row r="2298" spans="3:62" ht="20.100000000000001" customHeight="1" x14ac:dyDescent="0.25">
      <c r="C2298" s="12"/>
      <c r="E2298" s="141"/>
      <c r="F2298" s="141"/>
      <c r="P2298" s="156"/>
      <c r="R2298" s="174"/>
      <c r="S2298" s="174"/>
      <c r="W2298" s="175"/>
      <c r="X2298" s="173"/>
      <c r="AC2298" s="156">
        <v>1569</v>
      </c>
      <c r="AD2298" s="150">
        <f t="shared" si="415"/>
        <v>2.2759999999999998</v>
      </c>
      <c r="AE2298" s="174">
        <f t="shared" si="416"/>
        <v>2.9926032260731296E-2</v>
      </c>
      <c r="AF2298" s="174">
        <f t="shared" si="417"/>
        <v>0.98857699519282571</v>
      </c>
      <c r="AG2298" s="150">
        <f t="shared" si="422"/>
        <v>2.9926032260731296E-2</v>
      </c>
      <c r="AH2298" s="150" t="str">
        <f t="shared" si="423"/>
        <v/>
      </c>
      <c r="AI2298" s="150" t="str">
        <f t="shared" si="418"/>
        <v/>
      </c>
      <c r="AJ2298" s="173">
        <f t="shared" si="419"/>
        <v>0</v>
      </c>
      <c r="AK2298" s="173" t="str">
        <f t="shared" si="420"/>
        <v/>
      </c>
      <c r="AL2298" s="173" t="str">
        <f t="shared" si="421"/>
        <v/>
      </c>
      <c r="AM2298" s="173"/>
      <c r="AN2298" s="173"/>
      <c r="AO2298" s="173"/>
      <c r="AP2298" s="173"/>
      <c r="AQ2298" s="173"/>
      <c r="AR2298" s="173"/>
      <c r="AS2298" s="173"/>
      <c r="AT2298" s="153"/>
      <c r="AU2298" s="154"/>
      <c r="AV2298" s="153"/>
      <c r="AW2298" s="177"/>
      <c r="AX2298" s="178"/>
      <c r="AY2298" s="179"/>
      <c r="AZ2298" s="179"/>
      <c r="BA2298" s="180"/>
      <c r="BB2298" s="180"/>
      <c r="BC2298" s="155"/>
      <c r="BE2298" s="156">
        <v>1546</v>
      </c>
      <c r="BF2298" s="181">
        <f t="shared" si="425"/>
        <v>9.8879999999999555</v>
      </c>
      <c r="BG2298" s="182">
        <f t="shared" si="426"/>
        <v>0.19500975957213068</v>
      </c>
      <c r="BH2298" s="183">
        <f t="shared" si="427"/>
        <v>3.7262713371438716E-4</v>
      </c>
      <c r="BI2298" s="184" t="str">
        <f t="shared" si="428"/>
        <v/>
      </c>
      <c r="BJ2298" s="184" t="str">
        <f t="shared" si="424"/>
        <v/>
      </c>
    </row>
    <row r="2299" spans="3:62" ht="20.100000000000001" customHeight="1" x14ac:dyDescent="0.25">
      <c r="C2299" s="12"/>
      <c r="E2299" s="141"/>
      <c r="F2299" s="141"/>
      <c r="P2299" s="156"/>
      <c r="R2299" s="174"/>
      <c r="S2299" s="174"/>
      <c r="W2299" s="175"/>
      <c r="X2299" s="173"/>
      <c r="AC2299" s="156">
        <v>1570</v>
      </c>
      <c r="AD2299" s="150">
        <f t="shared" si="415"/>
        <v>2.2800000000000002</v>
      </c>
      <c r="AE2299" s="174">
        <f t="shared" si="416"/>
        <v>2.965458484734125E-2</v>
      </c>
      <c r="AF2299" s="174">
        <f t="shared" si="417"/>
        <v>0.9886961557614472</v>
      </c>
      <c r="AG2299" s="150">
        <f t="shared" si="422"/>
        <v>2.965458484734125E-2</v>
      </c>
      <c r="AH2299" s="150" t="str">
        <f t="shared" si="423"/>
        <v/>
      </c>
      <c r="AI2299" s="150" t="str">
        <f t="shared" si="418"/>
        <v/>
      </c>
      <c r="AJ2299" s="173">
        <f t="shared" si="419"/>
        <v>0</v>
      </c>
      <c r="AK2299" s="173" t="str">
        <f t="shared" si="420"/>
        <v/>
      </c>
      <c r="AL2299" s="173" t="str">
        <f t="shared" si="421"/>
        <v/>
      </c>
      <c r="AM2299" s="173"/>
      <c r="AN2299" s="173"/>
      <c r="AO2299" s="173"/>
      <c r="AP2299" s="173"/>
      <c r="AQ2299" s="173"/>
      <c r="AR2299" s="173"/>
      <c r="AS2299" s="173"/>
      <c r="AT2299" s="153"/>
      <c r="AU2299" s="154"/>
      <c r="AV2299" s="153"/>
      <c r="AW2299" s="177"/>
      <c r="AX2299" s="178"/>
      <c r="AY2299" s="179"/>
      <c r="AZ2299" s="179"/>
      <c r="BA2299" s="180"/>
      <c r="BB2299" s="180"/>
      <c r="BC2299" s="155"/>
      <c r="BE2299" s="156">
        <v>1547</v>
      </c>
      <c r="BF2299" s="181">
        <f t="shared" si="425"/>
        <v>9.8943999999999548</v>
      </c>
      <c r="BG2299" s="182">
        <f t="shared" si="426"/>
        <v>0.19463713243841629</v>
      </c>
      <c r="BH2299" s="183">
        <f t="shared" si="427"/>
        <v>3.7203776008593037E-4</v>
      </c>
      <c r="BI2299" s="184" t="str">
        <f t="shared" si="428"/>
        <v/>
      </c>
      <c r="BJ2299" s="184" t="str">
        <f t="shared" si="424"/>
        <v/>
      </c>
    </row>
    <row r="2300" spans="3:62" ht="20.100000000000001" customHeight="1" x14ac:dyDescent="0.25">
      <c r="C2300" s="12"/>
      <c r="E2300" s="141"/>
      <c r="F2300" s="141"/>
      <c r="P2300" s="156"/>
      <c r="R2300" s="174"/>
      <c r="S2300" s="174"/>
      <c r="W2300" s="175"/>
      <c r="X2300" s="173"/>
      <c r="AC2300" s="156">
        <v>1571</v>
      </c>
      <c r="AD2300" s="150">
        <f t="shared" si="415"/>
        <v>2.2839999999999998</v>
      </c>
      <c r="AE2300" s="174">
        <f t="shared" si="416"/>
        <v>2.9385129462157305E-2</v>
      </c>
      <c r="AF2300" s="174">
        <f t="shared" si="417"/>
        <v>0.9888142345276425</v>
      </c>
      <c r="AG2300" s="150">
        <f t="shared" si="422"/>
        <v>2.9385129462157305E-2</v>
      </c>
      <c r="AH2300" s="150" t="str">
        <f t="shared" si="423"/>
        <v/>
      </c>
      <c r="AI2300" s="150" t="str">
        <f t="shared" si="418"/>
        <v/>
      </c>
      <c r="AJ2300" s="173">
        <f t="shared" si="419"/>
        <v>0</v>
      </c>
      <c r="AK2300" s="173" t="str">
        <f t="shared" si="420"/>
        <v/>
      </c>
      <c r="AL2300" s="173" t="str">
        <f t="shared" si="421"/>
        <v/>
      </c>
      <c r="AM2300" s="173"/>
      <c r="AN2300" s="173"/>
      <c r="AO2300" s="173"/>
      <c r="AP2300" s="173"/>
      <c r="AQ2300" s="173"/>
      <c r="AR2300" s="173"/>
      <c r="AS2300" s="173"/>
      <c r="AT2300" s="153"/>
      <c r="AU2300" s="154"/>
      <c r="AV2300" s="153"/>
      <c r="AW2300" s="177"/>
      <c r="AX2300" s="178"/>
      <c r="AY2300" s="179"/>
      <c r="AZ2300" s="179"/>
      <c r="BA2300" s="180"/>
      <c r="BB2300" s="180"/>
      <c r="BC2300" s="155"/>
      <c r="BE2300" s="156">
        <v>1548</v>
      </c>
      <c r="BF2300" s="181">
        <f t="shared" si="425"/>
        <v>9.9007999999999541</v>
      </c>
      <c r="BG2300" s="182">
        <f t="shared" si="426"/>
        <v>0.19426509467833036</v>
      </c>
      <c r="BH2300" s="183">
        <f t="shared" si="427"/>
        <v>3.71448930377688E-4</v>
      </c>
      <c r="BI2300" s="184" t="str">
        <f t="shared" si="428"/>
        <v/>
      </c>
      <c r="BJ2300" s="184" t="str">
        <f t="shared" si="424"/>
        <v/>
      </c>
    </row>
    <row r="2301" spans="3:62" ht="20.100000000000001" customHeight="1" x14ac:dyDescent="0.25">
      <c r="C2301" s="12"/>
      <c r="E2301" s="141"/>
      <c r="F2301" s="141"/>
      <c r="P2301" s="156"/>
      <c r="R2301" s="174"/>
      <c r="S2301" s="174"/>
      <c r="W2301" s="175"/>
      <c r="X2301" s="173"/>
      <c r="AC2301" s="156">
        <v>1572</v>
      </c>
      <c r="AD2301" s="150">
        <f t="shared" si="415"/>
        <v>2.2880000000000003</v>
      </c>
      <c r="AE2301" s="174">
        <f t="shared" si="416"/>
        <v>2.9117656588011548E-2</v>
      </c>
      <c r="AF2301" s="174">
        <f t="shared" si="417"/>
        <v>0.98893123944049288</v>
      </c>
      <c r="AG2301" s="150">
        <f t="shared" si="422"/>
        <v>2.9117656588011548E-2</v>
      </c>
      <c r="AH2301" s="150" t="str">
        <f t="shared" si="423"/>
        <v/>
      </c>
      <c r="AI2301" s="150" t="str">
        <f t="shared" si="418"/>
        <v/>
      </c>
      <c r="AJ2301" s="173">
        <f t="shared" si="419"/>
        <v>0</v>
      </c>
      <c r="AK2301" s="173" t="str">
        <f t="shared" si="420"/>
        <v/>
      </c>
      <c r="AL2301" s="173" t="str">
        <f t="shared" si="421"/>
        <v/>
      </c>
      <c r="AM2301" s="173"/>
      <c r="AN2301" s="173"/>
      <c r="AO2301" s="173"/>
      <c r="AP2301" s="173"/>
      <c r="AQ2301" s="173"/>
      <c r="AR2301" s="173"/>
      <c r="AS2301" s="173"/>
      <c r="AT2301" s="153"/>
      <c r="AU2301" s="154"/>
      <c r="AV2301" s="153"/>
      <c r="AW2301" s="177"/>
      <c r="AX2301" s="178"/>
      <c r="AY2301" s="179"/>
      <c r="AZ2301" s="179"/>
      <c r="BA2301" s="180"/>
      <c r="BB2301" s="180"/>
      <c r="BC2301" s="155"/>
      <c r="BE2301" s="156">
        <v>1549</v>
      </c>
      <c r="BF2301" s="181">
        <f t="shared" si="425"/>
        <v>9.9071999999999534</v>
      </c>
      <c r="BG2301" s="182">
        <f t="shared" si="426"/>
        <v>0.19389364574795268</v>
      </c>
      <c r="BH2301" s="183">
        <f t="shared" si="427"/>
        <v>3.7086064545960307E-4</v>
      </c>
      <c r="BI2301" s="184" t="str">
        <f t="shared" si="428"/>
        <v/>
      </c>
      <c r="BJ2301" s="184" t="str">
        <f t="shared" si="424"/>
        <v/>
      </c>
    </row>
    <row r="2302" spans="3:62" ht="20.100000000000001" customHeight="1" x14ac:dyDescent="0.25">
      <c r="C2302" s="12"/>
      <c r="E2302" s="141"/>
      <c r="F2302" s="141"/>
      <c r="P2302" s="156"/>
      <c r="R2302" s="174"/>
      <c r="S2302" s="174"/>
      <c r="W2302" s="175"/>
      <c r="X2302" s="173"/>
      <c r="AC2302" s="156">
        <v>1573</v>
      </c>
      <c r="AD2302" s="150">
        <f t="shared" si="415"/>
        <v>2.2919999999999998</v>
      </c>
      <c r="AE2302" s="174">
        <f t="shared" si="416"/>
        <v>2.8852156699562519E-2</v>
      </c>
      <c r="AF2302" s="174">
        <f t="shared" si="417"/>
        <v>0.98904717841099454</v>
      </c>
      <c r="AG2302" s="150">
        <f t="shared" si="422"/>
        <v>2.8852156699562519E-2</v>
      </c>
      <c r="AH2302" s="150" t="str">
        <f t="shared" si="423"/>
        <v/>
      </c>
      <c r="AI2302" s="150" t="str">
        <f t="shared" si="418"/>
        <v/>
      </c>
      <c r="AJ2302" s="173">
        <f t="shared" si="419"/>
        <v>0</v>
      </c>
      <c r="AK2302" s="173" t="str">
        <f t="shared" si="420"/>
        <v/>
      </c>
      <c r="AL2302" s="173" t="str">
        <f t="shared" si="421"/>
        <v/>
      </c>
      <c r="AM2302" s="173"/>
      <c r="AN2302" s="173"/>
      <c r="AO2302" s="173"/>
      <c r="AP2302" s="173"/>
      <c r="AQ2302" s="173"/>
      <c r="AR2302" s="173"/>
      <c r="AS2302" s="173"/>
      <c r="AT2302" s="153"/>
      <c r="AU2302" s="154"/>
      <c r="AV2302" s="153"/>
      <c r="AW2302" s="177"/>
      <c r="AX2302" s="178"/>
      <c r="AY2302" s="179"/>
      <c r="AZ2302" s="179"/>
      <c r="BA2302" s="180"/>
      <c r="BB2302" s="180"/>
      <c r="BC2302" s="155"/>
      <c r="BE2302" s="156">
        <v>1550</v>
      </c>
      <c r="BF2302" s="181">
        <f t="shared" si="425"/>
        <v>9.9135999999999527</v>
      </c>
      <c r="BG2302" s="182">
        <f t="shared" si="426"/>
        <v>0.19352278510249307</v>
      </c>
      <c r="BH2302" s="183">
        <f t="shared" si="427"/>
        <v>3.7027290619512376E-4</v>
      </c>
      <c r="BI2302" s="184" t="str">
        <f t="shared" si="428"/>
        <v/>
      </c>
      <c r="BJ2302" s="184" t="str">
        <f t="shared" si="424"/>
        <v/>
      </c>
    </row>
    <row r="2303" spans="3:62" ht="20.100000000000001" customHeight="1" x14ac:dyDescent="0.25">
      <c r="C2303" s="12"/>
      <c r="E2303" s="141"/>
      <c r="F2303" s="141"/>
      <c r="P2303" s="156"/>
      <c r="R2303" s="174"/>
      <c r="S2303" s="174"/>
      <c r="W2303" s="175"/>
      <c r="X2303" s="173"/>
      <c r="AC2303" s="156">
        <v>1574</v>
      </c>
      <c r="AD2303" s="150">
        <f t="shared" si="415"/>
        <v>2.2960000000000003</v>
      </c>
      <c r="AE2303" s="174">
        <f t="shared" si="416"/>
        <v>2.8588620263976003E-2</v>
      </c>
      <c r="AF2303" s="174">
        <f t="shared" si="417"/>
        <v>0.98916205931202683</v>
      </c>
      <c r="AG2303" s="150">
        <f t="shared" si="422"/>
        <v>2.8588620263976003E-2</v>
      </c>
      <c r="AH2303" s="150" t="str">
        <f t="shared" si="423"/>
        <v/>
      </c>
      <c r="AI2303" s="150" t="str">
        <f t="shared" si="418"/>
        <v/>
      </c>
      <c r="AJ2303" s="173">
        <f t="shared" si="419"/>
        <v>0</v>
      </c>
      <c r="AK2303" s="173" t="str">
        <f t="shared" si="420"/>
        <v/>
      </c>
      <c r="AL2303" s="173" t="str">
        <f t="shared" si="421"/>
        <v/>
      </c>
      <c r="AM2303" s="173"/>
      <c r="AN2303" s="173"/>
      <c r="AO2303" s="173"/>
      <c r="AP2303" s="173"/>
      <c r="AQ2303" s="173"/>
      <c r="AR2303" s="173"/>
      <c r="AS2303" s="173"/>
      <c r="AT2303" s="153"/>
      <c r="AU2303" s="154"/>
      <c r="AV2303" s="153"/>
      <c r="AW2303" s="177"/>
      <c r="AX2303" s="178"/>
      <c r="AY2303" s="179"/>
      <c r="AZ2303" s="179"/>
      <c r="BA2303" s="180"/>
      <c r="BB2303" s="180"/>
      <c r="BC2303" s="155"/>
      <c r="BE2303" s="156">
        <v>1551</v>
      </c>
      <c r="BF2303" s="181">
        <f t="shared" si="425"/>
        <v>9.919999999999952</v>
      </c>
      <c r="BG2303" s="182">
        <f t="shared" si="426"/>
        <v>0.19315251219629795</v>
      </c>
      <c r="BH2303" s="183">
        <f t="shared" si="427"/>
        <v>3.6968571344139778E-4</v>
      </c>
      <c r="BI2303" s="184" t="str">
        <f t="shared" si="428"/>
        <v/>
      </c>
      <c r="BJ2303" s="184" t="str">
        <f t="shared" si="424"/>
        <v/>
      </c>
    </row>
    <row r="2304" spans="3:62" ht="20.100000000000001" customHeight="1" x14ac:dyDescent="0.25">
      <c r="C2304" s="12"/>
      <c r="E2304" s="141"/>
      <c r="F2304" s="141"/>
      <c r="P2304" s="156"/>
      <c r="R2304" s="174"/>
      <c r="S2304" s="174"/>
      <c r="W2304" s="175"/>
      <c r="X2304" s="173"/>
      <c r="AC2304" s="156">
        <v>1575</v>
      </c>
      <c r="AD2304" s="150">
        <f t="shared" si="415"/>
        <v>2.2999999999999998</v>
      </c>
      <c r="AE2304" s="174">
        <f t="shared" si="416"/>
        <v>2.8327037741601186E-2</v>
      </c>
      <c r="AF2304" s="174">
        <f t="shared" si="417"/>
        <v>0.98927588997832416</v>
      </c>
      <c r="AG2304" s="150">
        <f t="shared" si="422"/>
        <v>2.8327037741601186E-2</v>
      </c>
      <c r="AH2304" s="150" t="str">
        <f t="shared" si="423"/>
        <v/>
      </c>
      <c r="AI2304" s="150" t="str">
        <f t="shared" si="418"/>
        <v/>
      </c>
      <c r="AJ2304" s="173">
        <f t="shared" si="419"/>
        <v>0</v>
      </c>
      <c r="AK2304" s="173" t="str">
        <f t="shared" si="420"/>
        <v/>
      </c>
      <c r="AL2304" s="173" t="str">
        <f t="shared" si="421"/>
        <v/>
      </c>
      <c r="AM2304" s="173"/>
      <c r="AN2304" s="173"/>
      <c r="AO2304" s="173"/>
      <c r="AP2304" s="173"/>
      <c r="AQ2304" s="173"/>
      <c r="AR2304" s="173"/>
      <c r="AS2304" s="173"/>
      <c r="AT2304" s="153"/>
      <c r="AU2304" s="154"/>
      <c r="AV2304" s="153"/>
      <c r="AW2304" s="177"/>
      <c r="AX2304" s="178"/>
      <c r="AY2304" s="179"/>
      <c r="AZ2304" s="179"/>
      <c r="BA2304" s="180"/>
      <c r="BB2304" s="180"/>
      <c r="BC2304" s="155"/>
      <c r="BE2304" s="156">
        <v>1552</v>
      </c>
      <c r="BF2304" s="181">
        <f t="shared" si="425"/>
        <v>9.9263999999999513</v>
      </c>
      <c r="BG2304" s="182">
        <f t="shared" si="426"/>
        <v>0.19278282648285655</v>
      </c>
      <c r="BH2304" s="183">
        <f t="shared" si="427"/>
        <v>3.6909906804966086E-4</v>
      </c>
      <c r="BI2304" s="184" t="str">
        <f t="shared" si="428"/>
        <v/>
      </c>
      <c r="BJ2304" s="184" t="str">
        <f t="shared" si="424"/>
        <v/>
      </c>
    </row>
    <row r="2305" spans="3:62" ht="20.100000000000001" customHeight="1" x14ac:dyDescent="0.25">
      <c r="C2305" s="12"/>
      <c r="E2305" s="141"/>
      <c r="F2305" s="141"/>
      <c r="P2305" s="156"/>
      <c r="R2305" s="174"/>
      <c r="S2305" s="174"/>
      <c r="W2305" s="175"/>
      <c r="X2305" s="173"/>
      <c r="AC2305" s="156">
        <v>1576</v>
      </c>
      <c r="AD2305" s="150">
        <f t="shared" si="415"/>
        <v>2.3040000000000003</v>
      </c>
      <c r="AE2305" s="174">
        <f t="shared" si="416"/>
        <v>2.8067399586640077E-2</v>
      </c>
      <c r="AF2305" s="174">
        <f t="shared" si="417"/>
        <v>0.98938867820644982</v>
      </c>
      <c r="AG2305" s="150">
        <f t="shared" si="422"/>
        <v>2.8067399586640077E-2</v>
      </c>
      <c r="AH2305" s="150" t="str">
        <f t="shared" si="423"/>
        <v/>
      </c>
      <c r="AI2305" s="150" t="str">
        <f t="shared" si="418"/>
        <v/>
      </c>
      <c r="AJ2305" s="173">
        <f t="shared" si="419"/>
        <v>0</v>
      </c>
      <c r="AK2305" s="173" t="str">
        <f t="shared" si="420"/>
        <v/>
      </c>
      <c r="AL2305" s="173" t="str">
        <f t="shared" si="421"/>
        <v/>
      </c>
      <c r="AM2305" s="173"/>
      <c r="AN2305" s="173"/>
      <c r="AO2305" s="173"/>
      <c r="AP2305" s="173"/>
      <c r="AQ2305" s="173"/>
      <c r="AR2305" s="173"/>
      <c r="AS2305" s="173"/>
      <c r="AT2305" s="153"/>
      <c r="AU2305" s="154"/>
      <c r="AV2305" s="153"/>
      <c r="AW2305" s="177"/>
      <c r="AX2305" s="178"/>
      <c r="AY2305" s="179"/>
      <c r="AZ2305" s="179"/>
      <c r="BA2305" s="180"/>
      <c r="BB2305" s="180"/>
      <c r="BC2305" s="155"/>
      <c r="BE2305" s="156">
        <v>1553</v>
      </c>
      <c r="BF2305" s="181">
        <f t="shared" si="425"/>
        <v>9.9327999999999506</v>
      </c>
      <c r="BG2305" s="182">
        <f t="shared" si="426"/>
        <v>0.19241372741480689</v>
      </c>
      <c r="BH2305" s="183">
        <f t="shared" si="427"/>
        <v>3.6851297086384904E-4</v>
      </c>
      <c r="BI2305" s="184" t="str">
        <f t="shared" si="428"/>
        <v/>
      </c>
      <c r="BJ2305" s="184" t="str">
        <f t="shared" si="424"/>
        <v/>
      </c>
    </row>
    <row r="2306" spans="3:62" ht="20.100000000000001" customHeight="1" x14ac:dyDescent="0.25">
      <c r="C2306" s="12"/>
      <c r="E2306" s="141"/>
      <c r="F2306" s="141"/>
      <c r="P2306" s="156"/>
      <c r="R2306" s="174"/>
      <c r="S2306" s="174"/>
      <c r="W2306" s="175"/>
      <c r="X2306" s="173"/>
      <c r="AC2306" s="156">
        <v>1577</v>
      </c>
      <c r="AD2306" s="150">
        <f t="shared" si="415"/>
        <v>2.3079999999999998</v>
      </c>
      <c r="AE2306" s="174">
        <f t="shared" si="416"/>
        <v>2.7809696247812415E-2</v>
      </c>
      <c r="AF2306" s="174">
        <f t="shared" si="417"/>
        <v>0.98950043175477242</v>
      </c>
      <c r="AG2306" s="150">
        <f t="shared" si="422"/>
        <v>2.7809696247812415E-2</v>
      </c>
      <c r="AH2306" s="150" t="str">
        <f t="shared" si="423"/>
        <v/>
      </c>
      <c r="AI2306" s="150" t="str">
        <f t="shared" si="418"/>
        <v/>
      </c>
      <c r="AJ2306" s="173">
        <f t="shared" si="419"/>
        <v>0</v>
      </c>
      <c r="AK2306" s="173" t="str">
        <f t="shared" si="420"/>
        <v/>
      </c>
      <c r="AL2306" s="173" t="str">
        <f t="shared" si="421"/>
        <v/>
      </c>
      <c r="AM2306" s="173"/>
      <c r="AN2306" s="173"/>
      <c r="AO2306" s="173"/>
      <c r="AP2306" s="173"/>
      <c r="AQ2306" s="173"/>
      <c r="AR2306" s="173"/>
      <c r="AS2306" s="173"/>
      <c r="AT2306" s="153"/>
      <c r="AU2306" s="154"/>
      <c r="AV2306" s="153"/>
      <c r="AW2306" s="177"/>
      <c r="AX2306" s="178"/>
      <c r="AY2306" s="179"/>
      <c r="AZ2306" s="179"/>
      <c r="BA2306" s="180"/>
      <c r="BB2306" s="180"/>
      <c r="BC2306" s="155"/>
      <c r="BE2306" s="156">
        <v>1554</v>
      </c>
      <c r="BF2306" s="181">
        <f t="shared" si="425"/>
        <v>9.9391999999999499</v>
      </c>
      <c r="BG2306" s="182">
        <f t="shared" si="426"/>
        <v>0.19204521444394304</v>
      </c>
      <c r="BH2306" s="183">
        <f t="shared" si="427"/>
        <v>3.6792742272193091E-4</v>
      </c>
      <c r="BI2306" s="184" t="str">
        <f t="shared" si="428"/>
        <v/>
      </c>
      <c r="BJ2306" s="184" t="str">
        <f t="shared" si="424"/>
        <v/>
      </c>
    </row>
    <row r="2307" spans="3:62" ht="20.100000000000001" customHeight="1" x14ac:dyDescent="0.25">
      <c r="C2307" s="12"/>
      <c r="E2307" s="141"/>
      <c r="F2307" s="141"/>
      <c r="P2307" s="156"/>
      <c r="R2307" s="174"/>
      <c r="S2307" s="174"/>
      <c r="W2307" s="175"/>
      <c r="X2307" s="173"/>
      <c r="AC2307" s="156">
        <v>1578</v>
      </c>
      <c r="AD2307" s="150">
        <f t="shared" si="415"/>
        <v>2.3120000000000003</v>
      </c>
      <c r="AE2307" s="174">
        <f t="shared" si="416"/>
        <v>2.7553918169013935E-2</v>
      </c>
      <c r="AF2307" s="174">
        <f t="shared" si="417"/>
        <v>0.98961115834344582</v>
      </c>
      <c r="AG2307" s="150">
        <f t="shared" si="422"/>
        <v>2.7553918169013935E-2</v>
      </c>
      <c r="AH2307" s="150" t="str">
        <f t="shared" si="423"/>
        <v/>
      </c>
      <c r="AI2307" s="150" t="str">
        <f t="shared" si="418"/>
        <v/>
      </c>
      <c r="AJ2307" s="173">
        <f t="shared" si="419"/>
        <v>0</v>
      </c>
      <c r="AK2307" s="173" t="str">
        <f t="shared" si="420"/>
        <v/>
      </c>
      <c r="AL2307" s="173" t="str">
        <f t="shared" si="421"/>
        <v/>
      </c>
      <c r="AM2307" s="173"/>
      <c r="AN2307" s="173"/>
      <c r="AO2307" s="173"/>
      <c r="AP2307" s="173"/>
      <c r="AQ2307" s="173"/>
      <c r="AR2307" s="173"/>
      <c r="AS2307" s="173"/>
      <c r="AT2307" s="153"/>
      <c r="AU2307" s="154"/>
      <c r="AV2307" s="153"/>
      <c r="AW2307" s="177"/>
      <c r="AX2307" s="178"/>
      <c r="AY2307" s="179"/>
      <c r="AZ2307" s="179"/>
      <c r="BA2307" s="180"/>
      <c r="BB2307" s="180"/>
      <c r="BC2307" s="155"/>
      <c r="BE2307" s="156">
        <v>1555</v>
      </c>
      <c r="BF2307" s="181">
        <f t="shared" si="425"/>
        <v>9.9455999999999491</v>
      </c>
      <c r="BG2307" s="182">
        <f t="shared" si="426"/>
        <v>0.19167728702122111</v>
      </c>
      <c r="BH2307" s="183">
        <f t="shared" si="427"/>
        <v>3.6734242445590759E-4</v>
      </c>
      <c r="BI2307" s="184" t="str">
        <f t="shared" si="428"/>
        <v/>
      </c>
      <c r="BJ2307" s="184" t="str">
        <f t="shared" si="424"/>
        <v/>
      </c>
    </row>
    <row r="2308" spans="3:62" ht="20.100000000000001" customHeight="1" x14ac:dyDescent="0.25">
      <c r="C2308" s="12"/>
      <c r="E2308" s="141"/>
      <c r="F2308" s="141"/>
      <c r="P2308" s="156"/>
      <c r="R2308" s="174"/>
      <c r="S2308" s="174"/>
      <c r="W2308" s="175"/>
      <c r="X2308" s="173"/>
      <c r="AC2308" s="156">
        <v>1579</v>
      </c>
      <c r="AD2308" s="150">
        <f t="shared" si="415"/>
        <v>2.3159999999999998</v>
      </c>
      <c r="AE2308" s="174">
        <f t="shared" si="416"/>
        <v>2.730005578996984E-2</v>
      </c>
      <c r="AF2308" s="174">
        <f t="shared" si="417"/>
        <v>0.98972086565439099</v>
      </c>
      <c r="AG2308" s="150">
        <f t="shared" si="422"/>
        <v>2.730005578996984E-2</v>
      </c>
      <c r="AH2308" s="150" t="str">
        <f t="shared" si="423"/>
        <v/>
      </c>
      <c r="AI2308" s="150" t="str">
        <f t="shared" si="418"/>
        <v/>
      </c>
      <c r="AJ2308" s="173">
        <f t="shared" si="419"/>
        <v>0</v>
      </c>
      <c r="AK2308" s="173" t="str">
        <f t="shared" si="420"/>
        <v/>
      </c>
      <c r="AL2308" s="173" t="str">
        <f t="shared" si="421"/>
        <v/>
      </c>
      <c r="AM2308" s="173"/>
      <c r="AN2308" s="173"/>
      <c r="AO2308" s="173"/>
      <c r="AP2308" s="173"/>
      <c r="AQ2308" s="173"/>
      <c r="AR2308" s="173"/>
      <c r="AS2308" s="173"/>
      <c r="AT2308" s="153"/>
      <c r="AU2308" s="154"/>
      <c r="AV2308" s="153"/>
      <c r="AW2308" s="177"/>
      <c r="AX2308" s="178"/>
      <c r="AY2308" s="179"/>
      <c r="AZ2308" s="179"/>
      <c r="BA2308" s="180"/>
      <c r="BB2308" s="180"/>
      <c r="BC2308" s="155"/>
      <c r="BE2308" s="156">
        <v>1556</v>
      </c>
      <c r="BF2308" s="181">
        <f t="shared" si="425"/>
        <v>9.9519999999999484</v>
      </c>
      <c r="BG2308" s="182">
        <f t="shared" si="426"/>
        <v>0.1913099445967652</v>
      </c>
      <c r="BH2308" s="183">
        <f t="shared" si="427"/>
        <v>3.6675797689120215E-4</v>
      </c>
      <c r="BI2308" s="184" t="str">
        <f t="shared" si="428"/>
        <v/>
      </c>
      <c r="BJ2308" s="184" t="str">
        <f t="shared" si="424"/>
        <v/>
      </c>
    </row>
    <row r="2309" spans="3:62" ht="20.100000000000001" customHeight="1" x14ac:dyDescent="0.25">
      <c r="C2309" s="12"/>
      <c r="E2309" s="141"/>
      <c r="F2309" s="141"/>
      <c r="P2309" s="156"/>
      <c r="R2309" s="174"/>
      <c r="S2309" s="174"/>
      <c r="W2309" s="175"/>
      <c r="X2309" s="173"/>
      <c r="AC2309" s="156">
        <v>1580</v>
      </c>
      <c r="AD2309" s="150">
        <f t="shared" si="415"/>
        <v>2.3200000000000003</v>
      </c>
      <c r="AE2309" s="174">
        <f t="shared" si="416"/>
        <v>2.7048099546881761E-2</v>
      </c>
      <c r="AF2309" s="174">
        <f t="shared" si="417"/>
        <v>0.98982956133128031</v>
      </c>
      <c r="AG2309" s="150">
        <f t="shared" si="422"/>
        <v>2.7048099546881761E-2</v>
      </c>
      <c r="AH2309" s="150" t="str">
        <f t="shared" si="423"/>
        <v/>
      </c>
      <c r="AI2309" s="150" t="str">
        <f t="shared" si="418"/>
        <v/>
      </c>
      <c r="AJ2309" s="173">
        <f t="shared" si="419"/>
        <v>0</v>
      </c>
      <c r="AK2309" s="173" t="str">
        <f t="shared" si="420"/>
        <v/>
      </c>
      <c r="AL2309" s="173" t="str">
        <f t="shared" si="421"/>
        <v/>
      </c>
      <c r="AM2309" s="173"/>
      <c r="AN2309" s="173"/>
      <c r="AO2309" s="173"/>
      <c r="AP2309" s="173"/>
      <c r="AQ2309" s="173"/>
      <c r="AR2309" s="173"/>
      <c r="AS2309" s="173"/>
      <c r="AT2309" s="153"/>
      <c r="AU2309" s="154"/>
      <c r="AV2309" s="153"/>
      <c r="AW2309" s="177"/>
      <c r="AX2309" s="178"/>
      <c r="AY2309" s="179"/>
      <c r="AZ2309" s="179"/>
      <c r="BA2309" s="180"/>
      <c r="BB2309" s="180"/>
      <c r="BC2309" s="155"/>
      <c r="BE2309" s="156">
        <v>1557</v>
      </c>
      <c r="BF2309" s="181">
        <f t="shared" si="425"/>
        <v>9.9583999999999477</v>
      </c>
      <c r="BG2309" s="182">
        <f t="shared" si="426"/>
        <v>0.190943186619874</v>
      </c>
      <c r="BH2309" s="183">
        <f t="shared" si="427"/>
        <v>3.6617408084652081E-4</v>
      </c>
      <c r="BI2309" s="184" t="str">
        <f t="shared" si="428"/>
        <v/>
      </c>
      <c r="BJ2309" s="184" t="str">
        <f t="shared" si="424"/>
        <v/>
      </c>
    </row>
    <row r="2310" spans="3:62" ht="20.100000000000001" customHeight="1" x14ac:dyDescent="0.25">
      <c r="C2310" s="12"/>
      <c r="E2310" s="141"/>
      <c r="F2310" s="141"/>
      <c r="P2310" s="156"/>
      <c r="R2310" s="174"/>
      <c r="S2310" s="174"/>
      <c r="W2310" s="175"/>
      <c r="X2310" s="173"/>
      <c r="AC2310" s="156">
        <v>1581</v>
      </c>
      <c r="AD2310" s="150">
        <f t="shared" si="415"/>
        <v>2.3239999999999998</v>
      </c>
      <c r="AE2310" s="174">
        <f t="shared" si="416"/>
        <v>2.6798039873069942E-2</v>
      </c>
      <c r="AF2310" s="174">
        <f t="shared" si="417"/>
        <v>0.98993725297952517</v>
      </c>
      <c r="AG2310" s="150">
        <f t="shared" si="422"/>
        <v>2.6798039873069942E-2</v>
      </c>
      <c r="AH2310" s="150" t="str">
        <f t="shared" si="423"/>
        <v/>
      </c>
      <c r="AI2310" s="150" t="str">
        <f t="shared" si="418"/>
        <v/>
      </c>
      <c r="AJ2310" s="173">
        <f t="shared" si="419"/>
        <v>0</v>
      </c>
      <c r="AK2310" s="173" t="str">
        <f t="shared" si="420"/>
        <v/>
      </c>
      <c r="AL2310" s="173" t="str">
        <f t="shared" si="421"/>
        <v/>
      </c>
      <c r="AM2310" s="173"/>
      <c r="AN2310" s="173"/>
      <c r="AO2310" s="173"/>
      <c r="AP2310" s="173"/>
      <c r="AQ2310" s="173"/>
      <c r="AR2310" s="173"/>
      <c r="AS2310" s="173"/>
      <c r="AT2310" s="153"/>
      <c r="AU2310" s="154"/>
      <c r="AV2310" s="153"/>
      <c r="AW2310" s="177"/>
      <c r="AX2310" s="178"/>
      <c r="AY2310" s="179"/>
      <c r="AZ2310" s="179"/>
      <c r="BA2310" s="180"/>
      <c r="BB2310" s="180"/>
      <c r="BC2310" s="155"/>
      <c r="BE2310" s="156">
        <v>1558</v>
      </c>
      <c r="BF2310" s="181">
        <f t="shared" si="425"/>
        <v>9.964799999999947</v>
      </c>
      <c r="BG2310" s="182">
        <f t="shared" si="426"/>
        <v>0.19057701253902748</v>
      </c>
      <c r="BH2310" s="183">
        <f t="shared" si="427"/>
        <v>3.6559073713521295E-4</v>
      </c>
      <c r="BI2310" s="184" t="str">
        <f t="shared" si="428"/>
        <v/>
      </c>
      <c r="BJ2310" s="184" t="str">
        <f t="shared" si="424"/>
        <v/>
      </c>
    </row>
    <row r="2311" spans="3:62" ht="20.100000000000001" customHeight="1" x14ac:dyDescent="0.25">
      <c r="C2311" s="12"/>
      <c r="E2311" s="141"/>
      <c r="F2311" s="141"/>
      <c r="P2311" s="156"/>
      <c r="R2311" s="174"/>
      <c r="S2311" s="174"/>
      <c r="W2311" s="175"/>
      <c r="X2311" s="173"/>
      <c r="AC2311" s="156">
        <v>1582</v>
      </c>
      <c r="AD2311" s="150">
        <f t="shared" si="415"/>
        <v>2.3280000000000003</v>
      </c>
      <c r="AE2311" s="174">
        <f t="shared" si="416"/>
        <v>2.6549867199608775E-2</v>
      </c>
      <c r="AF2311" s="174">
        <f t="shared" si="417"/>
        <v>0.9900439481662654</v>
      </c>
      <c r="AG2311" s="150">
        <f t="shared" si="422"/>
        <v>2.6549867199608775E-2</v>
      </c>
      <c r="AH2311" s="150" t="str">
        <f t="shared" si="423"/>
        <v/>
      </c>
      <c r="AI2311" s="150" t="str">
        <f t="shared" si="418"/>
        <v/>
      </c>
      <c r="AJ2311" s="173">
        <f t="shared" si="419"/>
        <v>0</v>
      </c>
      <c r="AK2311" s="173" t="str">
        <f t="shared" si="420"/>
        <v/>
      </c>
      <c r="AL2311" s="173" t="str">
        <f t="shared" si="421"/>
        <v/>
      </c>
      <c r="AM2311" s="173"/>
      <c r="AN2311" s="173"/>
      <c r="AO2311" s="173"/>
      <c r="AP2311" s="173"/>
      <c r="AQ2311" s="173"/>
      <c r="AR2311" s="173"/>
      <c r="AS2311" s="173"/>
      <c r="AT2311" s="153"/>
      <c r="AU2311" s="154"/>
      <c r="AV2311" s="153"/>
      <c r="AW2311" s="177"/>
      <c r="AX2311" s="178"/>
      <c r="AY2311" s="179"/>
      <c r="AZ2311" s="179"/>
      <c r="BA2311" s="180"/>
      <c r="BB2311" s="180"/>
      <c r="BC2311" s="155"/>
      <c r="BE2311" s="156">
        <v>1559</v>
      </c>
      <c r="BF2311" s="181">
        <f t="shared" si="425"/>
        <v>9.9711999999999463</v>
      </c>
      <c r="BG2311" s="182">
        <f t="shared" si="426"/>
        <v>0.19021142180189227</v>
      </c>
      <c r="BH2311" s="183">
        <f t="shared" si="427"/>
        <v>3.6500794656324498E-4</v>
      </c>
      <c r="BI2311" s="184" t="str">
        <f t="shared" si="428"/>
        <v/>
      </c>
      <c r="BJ2311" s="184" t="str">
        <f t="shared" si="424"/>
        <v/>
      </c>
    </row>
    <row r="2312" spans="3:62" ht="20.100000000000001" customHeight="1" x14ac:dyDescent="0.25">
      <c r="C2312" s="12"/>
      <c r="E2312" s="141"/>
      <c r="F2312" s="141"/>
      <c r="P2312" s="156"/>
      <c r="R2312" s="174"/>
      <c r="S2312" s="174"/>
      <c r="W2312" s="175"/>
      <c r="X2312" s="173"/>
      <c r="AC2312" s="156">
        <v>1583</v>
      </c>
      <c r="AD2312" s="150">
        <f t="shared" si="415"/>
        <v>2.3319999999999999</v>
      </c>
      <c r="AE2312" s="174">
        <f t="shared" si="416"/>
        <v>2.6303571955957613E-2</v>
      </c>
      <c r="AF2312" s="174">
        <f t="shared" si="417"/>
        <v>0.99014965442036185</v>
      </c>
      <c r="AG2312" s="150">
        <f t="shared" si="422"/>
        <v>2.6303571955957613E-2</v>
      </c>
      <c r="AH2312" s="150" t="str">
        <f t="shared" si="423"/>
        <v/>
      </c>
      <c r="AI2312" s="150" t="str">
        <f t="shared" si="418"/>
        <v/>
      </c>
      <c r="AJ2312" s="173">
        <f t="shared" si="419"/>
        <v>0</v>
      </c>
      <c r="AK2312" s="173" t="str">
        <f t="shared" si="420"/>
        <v/>
      </c>
      <c r="AL2312" s="173" t="str">
        <f t="shared" si="421"/>
        <v/>
      </c>
      <c r="AM2312" s="173"/>
      <c r="AN2312" s="173"/>
      <c r="AO2312" s="173"/>
      <c r="AP2312" s="173"/>
      <c r="AQ2312" s="173"/>
      <c r="AR2312" s="173"/>
      <c r="AS2312" s="173"/>
      <c r="AT2312" s="153"/>
      <c r="AU2312" s="154"/>
      <c r="AV2312" s="153"/>
      <c r="AW2312" s="177"/>
      <c r="AX2312" s="178"/>
      <c r="AY2312" s="179"/>
      <c r="AZ2312" s="179"/>
      <c r="BA2312" s="180"/>
      <c r="BB2312" s="180"/>
      <c r="BC2312" s="155"/>
      <c r="BE2312" s="156">
        <v>1560</v>
      </c>
      <c r="BF2312" s="181">
        <f t="shared" si="425"/>
        <v>9.9775999999999456</v>
      </c>
      <c r="BG2312" s="182">
        <f t="shared" si="426"/>
        <v>0.18984641385532902</v>
      </c>
      <c r="BH2312" s="183">
        <f t="shared" si="427"/>
        <v>3.6442570993150403E-4</v>
      </c>
      <c r="BI2312" s="184" t="str">
        <f t="shared" si="428"/>
        <v/>
      </c>
      <c r="BJ2312" s="184" t="str">
        <f t="shared" si="424"/>
        <v/>
      </c>
    </row>
    <row r="2313" spans="3:62" ht="20.100000000000001" customHeight="1" x14ac:dyDescent="0.25">
      <c r="C2313" s="12"/>
      <c r="E2313" s="141"/>
      <c r="F2313" s="141"/>
      <c r="P2313" s="156"/>
      <c r="R2313" s="174"/>
      <c r="S2313" s="174"/>
      <c r="W2313" s="175"/>
      <c r="X2313" s="173"/>
      <c r="AC2313" s="156">
        <v>1584</v>
      </c>
      <c r="AD2313" s="150">
        <f t="shared" si="415"/>
        <v>2.3360000000000003</v>
      </c>
      <c r="AE2313" s="174">
        <f t="shared" si="416"/>
        <v>2.6059144570584933E-2</v>
      </c>
      <c r="AF2313" s="174">
        <f t="shared" si="417"/>
        <v>0.99025437923239079</v>
      </c>
      <c r="AG2313" s="150">
        <f t="shared" si="422"/>
        <v>2.6059144570584933E-2</v>
      </c>
      <c r="AH2313" s="150" t="str">
        <f t="shared" si="423"/>
        <v/>
      </c>
      <c r="AI2313" s="150" t="str">
        <f t="shared" si="418"/>
        <v/>
      </c>
      <c r="AJ2313" s="173">
        <f t="shared" si="419"/>
        <v>0</v>
      </c>
      <c r="AK2313" s="173" t="str">
        <f t="shared" si="420"/>
        <v/>
      </c>
      <c r="AL2313" s="173" t="str">
        <f t="shared" si="421"/>
        <v/>
      </c>
      <c r="AM2313" s="173"/>
      <c r="AN2313" s="173"/>
      <c r="AO2313" s="173"/>
      <c r="AP2313" s="173"/>
      <c r="AQ2313" s="173"/>
      <c r="AR2313" s="173"/>
      <c r="AS2313" s="173"/>
      <c r="AT2313" s="153"/>
      <c r="AU2313" s="154"/>
      <c r="AV2313" s="153"/>
      <c r="AW2313" s="177"/>
      <c r="AX2313" s="178"/>
      <c r="AY2313" s="179"/>
      <c r="AZ2313" s="179"/>
      <c r="BA2313" s="180"/>
      <c r="BB2313" s="180"/>
      <c r="BC2313" s="155"/>
      <c r="BE2313" s="156">
        <v>1561</v>
      </c>
      <c r="BF2313" s="181">
        <f t="shared" si="425"/>
        <v>9.9839999999999449</v>
      </c>
      <c r="BG2313" s="182">
        <f t="shared" si="426"/>
        <v>0.18948198814539752</v>
      </c>
      <c r="BH2313" s="183">
        <f t="shared" si="427"/>
        <v>3.6384402803371629E-4</v>
      </c>
      <c r="BI2313" s="184" t="str">
        <f t="shared" si="428"/>
        <v/>
      </c>
      <c r="BJ2313" s="184" t="str">
        <f t="shared" si="424"/>
        <v/>
      </c>
    </row>
    <row r="2314" spans="3:62" ht="20.100000000000001" customHeight="1" x14ac:dyDescent="0.25">
      <c r="C2314" s="12"/>
      <c r="E2314" s="141"/>
      <c r="F2314" s="141"/>
      <c r="P2314" s="156"/>
      <c r="R2314" s="174"/>
      <c r="S2314" s="174"/>
      <c r="W2314" s="175"/>
      <c r="X2314" s="173"/>
      <c r="AC2314" s="156">
        <v>1585</v>
      </c>
      <c r="AD2314" s="150">
        <f t="shared" si="415"/>
        <v>2.34</v>
      </c>
      <c r="AE2314" s="174">
        <f t="shared" si="416"/>
        <v>2.581657547158769E-2</v>
      </c>
      <c r="AF2314" s="174">
        <f t="shared" si="417"/>
        <v>0.99035813005464168</v>
      </c>
      <c r="AG2314" s="150">
        <f t="shared" si="422"/>
        <v>2.581657547158769E-2</v>
      </c>
      <c r="AH2314" s="150" t="str">
        <f t="shared" si="423"/>
        <v/>
      </c>
      <c r="AI2314" s="150" t="str">
        <f t="shared" si="418"/>
        <v/>
      </c>
      <c r="AJ2314" s="173">
        <f t="shared" si="419"/>
        <v>0</v>
      </c>
      <c r="AK2314" s="173" t="str">
        <f t="shared" si="420"/>
        <v/>
      </c>
      <c r="AL2314" s="173" t="str">
        <f t="shared" si="421"/>
        <v/>
      </c>
      <c r="AM2314" s="173"/>
      <c r="AN2314" s="173"/>
      <c r="AO2314" s="173"/>
      <c r="AP2314" s="173"/>
      <c r="AQ2314" s="173"/>
      <c r="AR2314" s="173"/>
      <c r="AS2314" s="173"/>
      <c r="AT2314" s="153"/>
      <c r="AU2314" s="154"/>
      <c r="AV2314" s="153"/>
      <c r="AW2314" s="177"/>
      <c r="AX2314" s="178"/>
      <c r="AY2314" s="179"/>
      <c r="AZ2314" s="179"/>
      <c r="BA2314" s="180"/>
      <c r="BB2314" s="180"/>
      <c r="BC2314" s="155"/>
      <c r="BE2314" s="156">
        <v>1562</v>
      </c>
      <c r="BF2314" s="181">
        <f t="shared" si="425"/>
        <v>9.9903999999999442</v>
      </c>
      <c r="BG2314" s="182">
        <f t="shared" si="426"/>
        <v>0.1891181441173638</v>
      </c>
      <c r="BH2314" s="183">
        <f t="shared" si="427"/>
        <v>3.6326290165786257E-4</v>
      </c>
      <c r="BI2314" s="184" t="str">
        <f t="shared" si="428"/>
        <v/>
      </c>
      <c r="BJ2314" s="184" t="str">
        <f t="shared" si="424"/>
        <v/>
      </c>
    </row>
    <row r="2315" spans="3:62" ht="20.100000000000001" customHeight="1" x14ac:dyDescent="0.25">
      <c r="C2315" s="12"/>
      <c r="E2315" s="141"/>
      <c r="F2315" s="141"/>
      <c r="P2315" s="156"/>
      <c r="R2315" s="174"/>
      <c r="S2315" s="174"/>
      <c r="W2315" s="175"/>
      <c r="X2315" s="173"/>
      <c r="AC2315" s="156">
        <v>1586</v>
      </c>
      <c r="AD2315" s="150">
        <f t="shared" si="415"/>
        <v>2.3440000000000003</v>
      </c>
      <c r="AE2315" s="174">
        <f t="shared" si="416"/>
        <v>2.5575855087304096E-2</v>
      </c>
      <c r="AF2315" s="174">
        <f t="shared" si="417"/>
        <v>0.99046091430111638</v>
      </c>
      <c r="AG2315" s="150">
        <f t="shared" si="422"/>
        <v>2.5575855087304096E-2</v>
      </c>
      <c r="AH2315" s="150" t="str">
        <f t="shared" si="423"/>
        <v/>
      </c>
      <c r="AI2315" s="150" t="str">
        <f t="shared" si="418"/>
        <v/>
      </c>
      <c r="AJ2315" s="173">
        <f t="shared" si="419"/>
        <v>0</v>
      </c>
      <c r="AK2315" s="173" t="str">
        <f t="shared" si="420"/>
        <v/>
      </c>
      <c r="AL2315" s="173" t="str">
        <f t="shared" si="421"/>
        <v/>
      </c>
      <c r="AM2315" s="173"/>
      <c r="AN2315" s="173"/>
      <c r="AO2315" s="173"/>
      <c r="AP2315" s="173"/>
      <c r="AQ2315" s="173"/>
      <c r="AR2315" s="173"/>
      <c r="AS2315" s="173"/>
      <c r="AT2315" s="153"/>
      <c r="AU2315" s="154"/>
      <c r="AV2315" s="153"/>
      <c r="AW2315" s="177"/>
      <c r="AX2315" s="178"/>
      <c r="AY2315" s="179"/>
      <c r="AZ2315" s="179"/>
      <c r="BA2315" s="180"/>
      <c r="BB2315" s="180"/>
      <c r="BC2315" s="155"/>
      <c r="BE2315" s="156">
        <v>1563</v>
      </c>
      <c r="BF2315" s="181">
        <f t="shared" si="425"/>
        <v>9.9967999999999435</v>
      </c>
      <c r="BG2315" s="182">
        <f t="shared" si="426"/>
        <v>0.18875488121570594</v>
      </c>
      <c r="BH2315" s="183">
        <f t="shared" si="427"/>
        <v>3.6268233158598395E-4</v>
      </c>
      <c r="BI2315" s="184" t="str">
        <f t="shared" si="428"/>
        <v/>
      </c>
      <c r="BJ2315" s="184" t="str">
        <f t="shared" si="424"/>
        <v/>
      </c>
    </row>
    <row r="2316" spans="3:62" ht="20.100000000000001" customHeight="1" x14ac:dyDescent="0.25">
      <c r="C2316" s="12"/>
      <c r="E2316" s="141"/>
      <c r="F2316" s="141"/>
      <c r="P2316" s="156"/>
      <c r="R2316" s="174"/>
      <c r="S2316" s="174"/>
      <c r="W2316" s="175"/>
      <c r="X2316" s="173"/>
      <c r="AC2316" s="156">
        <v>1587</v>
      </c>
      <c r="AD2316" s="150">
        <f t="shared" si="415"/>
        <v>2.3479999999999999</v>
      </c>
      <c r="AE2316" s="174">
        <f t="shared" si="416"/>
        <v>2.53369738469215E-2</v>
      </c>
      <c r="AF2316" s="174">
        <f t="shared" si="417"/>
        <v>0.99056273934753192</v>
      </c>
      <c r="AG2316" s="150">
        <f t="shared" si="422"/>
        <v>2.53369738469215E-2</v>
      </c>
      <c r="AH2316" s="150" t="str">
        <f t="shared" si="423"/>
        <v/>
      </c>
      <c r="AI2316" s="150" t="str">
        <f t="shared" si="418"/>
        <v/>
      </c>
      <c r="AJ2316" s="173">
        <f t="shared" si="419"/>
        <v>0</v>
      </c>
      <c r="AK2316" s="173" t="str">
        <f t="shared" si="420"/>
        <v/>
      </c>
      <c r="AL2316" s="173" t="str">
        <f t="shared" si="421"/>
        <v/>
      </c>
      <c r="AM2316" s="173"/>
      <c r="AN2316" s="173"/>
      <c r="AO2316" s="173"/>
      <c r="AP2316" s="173"/>
      <c r="AQ2316" s="173"/>
      <c r="AR2316" s="173"/>
      <c r="AS2316" s="173"/>
      <c r="AT2316" s="153"/>
      <c r="AU2316" s="154"/>
      <c r="AV2316" s="153"/>
      <c r="AW2316" s="177"/>
      <c r="AX2316" s="178"/>
      <c r="AY2316" s="179"/>
      <c r="AZ2316" s="179"/>
      <c r="BA2316" s="180"/>
      <c r="BB2316" s="180"/>
      <c r="BC2316" s="155"/>
      <c r="BE2316" s="156">
        <v>1564</v>
      </c>
      <c r="BF2316" s="181">
        <f t="shared" si="425"/>
        <v>10.003199999999943</v>
      </c>
      <c r="BG2316" s="182">
        <f t="shared" si="426"/>
        <v>0.18839219888411995</v>
      </c>
      <c r="BH2316" s="183">
        <f t="shared" si="427"/>
        <v>3.6210231859284958E-4</v>
      </c>
      <c r="BI2316" s="184" t="str">
        <f t="shared" si="428"/>
        <v/>
      </c>
      <c r="BJ2316" s="184" t="str">
        <f t="shared" si="424"/>
        <v/>
      </c>
    </row>
    <row r="2317" spans="3:62" ht="20.100000000000001" customHeight="1" x14ac:dyDescent="0.25">
      <c r="C2317" s="12"/>
      <c r="E2317" s="141"/>
      <c r="F2317" s="141"/>
      <c r="P2317" s="156"/>
      <c r="R2317" s="174"/>
      <c r="S2317" s="174"/>
      <c r="W2317" s="175"/>
      <c r="X2317" s="173"/>
      <c r="AC2317" s="156">
        <v>1588</v>
      </c>
      <c r="AD2317" s="150">
        <f t="shared" si="415"/>
        <v>2.3520000000000003</v>
      </c>
      <c r="AE2317" s="174">
        <f t="shared" si="416"/>
        <v>2.5099922181077736E-2</v>
      </c>
      <c r="AF2317" s="174">
        <f t="shared" si="417"/>
        <v>0.9906636125313244</v>
      </c>
      <c r="AG2317" s="150">
        <f t="shared" si="422"/>
        <v>2.5099922181077736E-2</v>
      </c>
      <c r="AH2317" s="150" t="str">
        <f t="shared" si="423"/>
        <v/>
      </c>
      <c r="AI2317" s="150" t="str">
        <f t="shared" si="418"/>
        <v/>
      </c>
      <c r="AJ2317" s="173">
        <f t="shared" si="419"/>
        <v>0</v>
      </c>
      <c r="AK2317" s="173" t="str">
        <f t="shared" si="420"/>
        <v/>
      </c>
      <c r="AL2317" s="173" t="str">
        <f t="shared" si="421"/>
        <v/>
      </c>
      <c r="AM2317" s="173"/>
      <c r="AN2317" s="173"/>
      <c r="AO2317" s="173"/>
      <c r="AP2317" s="173"/>
      <c r="AQ2317" s="173"/>
      <c r="AR2317" s="173"/>
      <c r="AS2317" s="173"/>
      <c r="AT2317" s="153"/>
      <c r="AU2317" s="154"/>
      <c r="AV2317" s="153"/>
      <c r="AW2317" s="177"/>
      <c r="AX2317" s="178"/>
      <c r="AY2317" s="179"/>
      <c r="AZ2317" s="179"/>
      <c r="BA2317" s="180"/>
      <c r="BB2317" s="180"/>
      <c r="BC2317" s="155"/>
      <c r="BE2317" s="156">
        <v>1565</v>
      </c>
      <c r="BF2317" s="181">
        <f t="shared" si="425"/>
        <v>10.009599999999942</v>
      </c>
      <c r="BG2317" s="182">
        <f t="shared" si="426"/>
        <v>0.18803009656552711</v>
      </c>
      <c r="BH2317" s="183">
        <f t="shared" si="427"/>
        <v>3.6152286344889872E-4</v>
      </c>
      <c r="BI2317" s="184" t="str">
        <f t="shared" si="428"/>
        <v/>
      </c>
      <c r="BJ2317" s="184" t="str">
        <f t="shared" si="424"/>
        <v/>
      </c>
    </row>
    <row r="2318" spans="3:62" ht="20.100000000000001" customHeight="1" x14ac:dyDescent="0.25">
      <c r="C2318" s="12"/>
      <c r="E2318" s="141"/>
      <c r="F2318" s="141"/>
      <c r="P2318" s="156"/>
      <c r="R2318" s="174"/>
      <c r="S2318" s="174"/>
      <c r="W2318" s="175"/>
      <c r="X2318" s="173"/>
      <c r="AC2318" s="156">
        <v>1589</v>
      </c>
      <c r="AD2318" s="150">
        <f t="shared" si="415"/>
        <v>2.3559999999999999</v>
      </c>
      <c r="AE2318" s="174">
        <f t="shared" si="416"/>
        <v>2.4864690522457555E-2</v>
      </c>
      <c r="AF2318" s="174">
        <f t="shared" si="417"/>
        <v>0.99076354115165666</v>
      </c>
      <c r="AG2318" s="150">
        <f t="shared" si="422"/>
        <v>2.4864690522457555E-2</v>
      </c>
      <c r="AH2318" s="150" t="str">
        <f t="shared" si="423"/>
        <v/>
      </c>
      <c r="AI2318" s="150" t="str">
        <f t="shared" si="418"/>
        <v/>
      </c>
      <c r="AJ2318" s="173">
        <f t="shared" si="419"/>
        <v>0</v>
      </c>
      <c r="AK2318" s="173" t="str">
        <f t="shared" si="420"/>
        <v/>
      </c>
      <c r="AL2318" s="173" t="str">
        <f t="shared" si="421"/>
        <v/>
      </c>
      <c r="AM2318" s="173"/>
      <c r="AN2318" s="173"/>
      <c r="AO2318" s="173"/>
      <c r="AP2318" s="173"/>
      <c r="AQ2318" s="173"/>
      <c r="AR2318" s="173"/>
      <c r="AS2318" s="173"/>
      <c r="AT2318" s="153"/>
      <c r="AU2318" s="154"/>
      <c r="AV2318" s="153"/>
      <c r="AW2318" s="177"/>
      <c r="AX2318" s="178"/>
      <c r="AY2318" s="179"/>
      <c r="AZ2318" s="179"/>
      <c r="BA2318" s="180"/>
      <c r="BB2318" s="180"/>
      <c r="BC2318" s="155"/>
      <c r="BE2318" s="156">
        <v>1566</v>
      </c>
      <c r="BF2318" s="181">
        <f t="shared" si="425"/>
        <v>10.015999999999941</v>
      </c>
      <c r="BG2318" s="182">
        <f t="shared" si="426"/>
        <v>0.18766857370207821</v>
      </c>
      <c r="BH2318" s="183">
        <f t="shared" si="427"/>
        <v>3.609439669166048E-4</v>
      </c>
      <c r="BI2318" s="184" t="str">
        <f t="shared" si="428"/>
        <v/>
      </c>
      <c r="BJ2318" s="184" t="str">
        <f t="shared" si="424"/>
        <v/>
      </c>
    </row>
    <row r="2319" spans="3:62" ht="20.100000000000001" customHeight="1" x14ac:dyDescent="0.25">
      <c r="C2319" s="12"/>
      <c r="E2319" s="141"/>
      <c r="F2319" s="141"/>
      <c r="P2319" s="156"/>
      <c r="R2319" s="174"/>
      <c r="S2319" s="174"/>
      <c r="W2319" s="175"/>
      <c r="X2319" s="173"/>
      <c r="AC2319" s="156">
        <v>1590</v>
      </c>
      <c r="AD2319" s="150">
        <f t="shared" si="415"/>
        <v>2.3600000000000003</v>
      </c>
      <c r="AE2319" s="174">
        <f t="shared" si="416"/>
        <v>2.4631269306382486E-2</v>
      </c>
      <c r="AF2319" s="174">
        <f t="shared" si="417"/>
        <v>0.99086253246942735</v>
      </c>
      <c r="AG2319" s="150">
        <f t="shared" si="422"/>
        <v>2.4631269306382486E-2</v>
      </c>
      <c r="AH2319" s="150" t="str">
        <f t="shared" si="423"/>
        <v/>
      </c>
      <c r="AI2319" s="150" t="str">
        <f t="shared" si="418"/>
        <v/>
      </c>
      <c r="AJ2319" s="173">
        <f t="shared" si="419"/>
        <v>0</v>
      </c>
      <c r="AK2319" s="173" t="str">
        <f t="shared" si="420"/>
        <v/>
      </c>
      <c r="AL2319" s="173" t="str">
        <f t="shared" si="421"/>
        <v/>
      </c>
      <c r="AM2319" s="173"/>
      <c r="AN2319" s="173"/>
      <c r="AO2319" s="173"/>
      <c r="AP2319" s="173"/>
      <c r="AQ2319" s="173"/>
      <c r="AR2319" s="173"/>
      <c r="AS2319" s="173"/>
      <c r="AT2319" s="153"/>
      <c r="AU2319" s="154"/>
      <c r="AV2319" s="153"/>
      <c r="AW2319" s="177"/>
      <c r="AX2319" s="178"/>
      <c r="AY2319" s="179"/>
      <c r="AZ2319" s="179"/>
      <c r="BA2319" s="180"/>
      <c r="BB2319" s="180"/>
      <c r="BC2319" s="155"/>
      <c r="BE2319" s="156">
        <v>1567</v>
      </c>
      <c r="BF2319" s="181">
        <f t="shared" si="425"/>
        <v>10.022399999999941</v>
      </c>
      <c r="BG2319" s="182">
        <f t="shared" si="426"/>
        <v>0.1873076297351616</v>
      </c>
      <c r="BH2319" s="183">
        <f t="shared" si="427"/>
        <v>3.6036562975366726E-4</v>
      </c>
      <c r="BI2319" s="184" t="str">
        <f t="shared" si="428"/>
        <v/>
      </c>
      <c r="BJ2319" s="184" t="str">
        <f t="shared" si="424"/>
        <v/>
      </c>
    </row>
    <row r="2320" spans="3:62" ht="20.100000000000001" customHeight="1" x14ac:dyDescent="0.25">
      <c r="C2320" s="12"/>
      <c r="E2320" s="141"/>
      <c r="F2320" s="141"/>
      <c r="P2320" s="156"/>
      <c r="R2320" s="174"/>
      <c r="S2320" s="174"/>
      <c r="W2320" s="175"/>
      <c r="X2320" s="173"/>
      <c r="AC2320" s="156">
        <v>1591</v>
      </c>
      <c r="AD2320" s="150">
        <f t="shared" si="415"/>
        <v>2.3639999999999999</v>
      </c>
      <c r="AE2320" s="174">
        <f t="shared" si="416"/>
        <v>2.4399648971395776E-2</v>
      </c>
      <c r="AF2320" s="174">
        <f t="shared" si="417"/>
        <v>0.9909605937072824</v>
      </c>
      <c r="AG2320" s="150">
        <f t="shared" si="422"/>
        <v>2.4399648971395776E-2</v>
      </c>
      <c r="AH2320" s="150" t="str">
        <f t="shared" si="423"/>
        <v/>
      </c>
      <c r="AI2320" s="150" t="str">
        <f t="shared" si="418"/>
        <v/>
      </c>
      <c r="AJ2320" s="173">
        <f t="shared" si="419"/>
        <v>0</v>
      </c>
      <c r="AK2320" s="173" t="str">
        <f t="shared" si="420"/>
        <v/>
      </c>
      <c r="AL2320" s="173" t="str">
        <f t="shared" si="421"/>
        <v/>
      </c>
      <c r="AM2320" s="173"/>
      <c r="AN2320" s="173"/>
      <c r="AO2320" s="173"/>
      <c r="AP2320" s="173"/>
      <c r="AQ2320" s="173"/>
      <c r="AR2320" s="173"/>
      <c r="AS2320" s="173"/>
      <c r="AT2320" s="153"/>
      <c r="AU2320" s="154"/>
      <c r="AV2320" s="153"/>
      <c r="AW2320" s="177"/>
      <c r="AX2320" s="178"/>
      <c r="AY2320" s="179"/>
      <c r="AZ2320" s="179"/>
      <c r="BA2320" s="180"/>
      <c r="BB2320" s="180"/>
      <c r="BC2320" s="155"/>
      <c r="BE2320" s="156">
        <v>1568</v>
      </c>
      <c r="BF2320" s="181">
        <f t="shared" si="425"/>
        <v>10.02879999999994</v>
      </c>
      <c r="BG2320" s="182">
        <f t="shared" si="426"/>
        <v>0.18694726410540793</v>
      </c>
      <c r="BH2320" s="183">
        <f t="shared" si="427"/>
        <v>3.5978785271087443E-4</v>
      </c>
      <c r="BI2320" s="184" t="str">
        <f t="shared" si="428"/>
        <v/>
      </c>
      <c r="BJ2320" s="184" t="str">
        <f t="shared" si="424"/>
        <v/>
      </c>
    </row>
    <row r="2321" spans="3:62" ht="20.100000000000001" customHeight="1" x14ac:dyDescent="0.25">
      <c r="C2321" s="12"/>
      <c r="E2321" s="141"/>
      <c r="F2321" s="141"/>
      <c r="P2321" s="156"/>
      <c r="R2321" s="174"/>
      <c r="S2321" s="174"/>
      <c r="W2321" s="175"/>
      <c r="X2321" s="173"/>
      <c r="AC2321" s="156">
        <v>1592</v>
      </c>
      <c r="AD2321" s="150">
        <f t="shared" si="415"/>
        <v>2.3680000000000003</v>
      </c>
      <c r="AE2321" s="174">
        <f t="shared" si="416"/>
        <v>2.416981995984083E-2</v>
      </c>
      <c r="AF2321" s="174">
        <f t="shared" si="417"/>
        <v>0.99105773204962955</v>
      </c>
      <c r="AG2321" s="150">
        <f t="shared" si="422"/>
        <v>2.416981995984083E-2</v>
      </c>
      <c r="AH2321" s="150" t="str">
        <f t="shared" si="423"/>
        <v/>
      </c>
      <c r="AI2321" s="150" t="str">
        <f t="shared" si="418"/>
        <v/>
      </c>
      <c r="AJ2321" s="173">
        <f t="shared" si="419"/>
        <v>0</v>
      </c>
      <c r="AK2321" s="173" t="str">
        <f t="shared" si="420"/>
        <v/>
      </c>
      <c r="AL2321" s="173" t="str">
        <f t="shared" si="421"/>
        <v/>
      </c>
      <c r="AM2321" s="173"/>
      <c r="AN2321" s="173"/>
      <c r="AO2321" s="173"/>
      <c r="AP2321" s="173"/>
      <c r="AQ2321" s="173"/>
      <c r="AR2321" s="173"/>
      <c r="AS2321" s="173"/>
      <c r="AT2321" s="153"/>
      <c r="AU2321" s="154"/>
      <c r="AV2321" s="153"/>
      <c r="AW2321" s="177"/>
      <c r="AX2321" s="178"/>
      <c r="AY2321" s="179"/>
      <c r="AZ2321" s="179"/>
      <c r="BA2321" s="180"/>
      <c r="BB2321" s="180"/>
      <c r="BC2321" s="155"/>
      <c r="BE2321" s="156">
        <v>1569</v>
      </c>
      <c r="BF2321" s="181">
        <f t="shared" si="425"/>
        <v>10.035199999999939</v>
      </c>
      <c r="BG2321" s="182">
        <f t="shared" si="426"/>
        <v>0.18658747625269706</v>
      </c>
      <c r="BH2321" s="183">
        <f t="shared" si="427"/>
        <v>3.592106365336023E-4</v>
      </c>
      <c r="BI2321" s="184" t="str">
        <f t="shared" si="428"/>
        <v/>
      </c>
      <c r="BJ2321" s="184" t="str">
        <f t="shared" si="424"/>
        <v/>
      </c>
    </row>
    <row r="2322" spans="3:62" ht="20.100000000000001" customHeight="1" x14ac:dyDescent="0.25">
      <c r="C2322" s="12"/>
      <c r="E2322" s="141"/>
      <c r="F2322" s="141"/>
      <c r="P2322" s="156"/>
      <c r="R2322" s="174"/>
      <c r="S2322" s="174"/>
      <c r="W2322" s="175"/>
      <c r="X2322" s="173"/>
      <c r="AC2322" s="156">
        <v>1593</v>
      </c>
      <c r="AD2322" s="150">
        <f t="shared" si="415"/>
        <v>2.3719999999999999</v>
      </c>
      <c r="AE2322" s="174">
        <f t="shared" si="416"/>
        <v>2.3941772718434669E-2</v>
      </c>
      <c r="AF2322" s="174">
        <f t="shared" si="417"/>
        <v>0.99115395464265443</v>
      </c>
      <c r="AG2322" s="150">
        <f t="shared" si="422"/>
        <v>2.3941772718434669E-2</v>
      </c>
      <c r="AH2322" s="150" t="str">
        <f t="shared" si="423"/>
        <v/>
      </c>
      <c r="AI2322" s="150" t="str">
        <f t="shared" si="418"/>
        <v/>
      </c>
      <c r="AJ2322" s="173">
        <f t="shared" si="419"/>
        <v>0</v>
      </c>
      <c r="AK2322" s="173" t="str">
        <f t="shared" si="420"/>
        <v/>
      </c>
      <c r="AL2322" s="173" t="str">
        <f t="shared" si="421"/>
        <v/>
      </c>
      <c r="AM2322" s="173"/>
      <c r="AN2322" s="173"/>
      <c r="AO2322" s="173"/>
      <c r="AP2322" s="173"/>
      <c r="AQ2322" s="173"/>
      <c r="AR2322" s="173"/>
      <c r="AS2322" s="173"/>
      <c r="AT2322" s="153"/>
      <c r="AU2322" s="154"/>
      <c r="AV2322" s="153"/>
      <c r="AW2322" s="177"/>
      <c r="AX2322" s="178"/>
      <c r="AY2322" s="179"/>
      <c r="AZ2322" s="179"/>
      <c r="BA2322" s="180"/>
      <c r="BB2322" s="180"/>
      <c r="BC2322" s="155"/>
      <c r="BE2322" s="156">
        <v>1570</v>
      </c>
      <c r="BF2322" s="181">
        <f t="shared" si="425"/>
        <v>10.041599999999939</v>
      </c>
      <c r="BG2322" s="182">
        <f t="shared" si="426"/>
        <v>0.18622826561616346</v>
      </c>
      <c r="BH2322" s="183">
        <f t="shared" si="427"/>
        <v>3.5863398196020468E-4</v>
      </c>
      <c r="BI2322" s="184" t="str">
        <f t="shared" si="428"/>
        <v/>
      </c>
      <c r="BJ2322" s="184" t="str">
        <f t="shared" si="424"/>
        <v/>
      </c>
    </row>
    <row r="2323" spans="3:62" ht="20.100000000000001" customHeight="1" x14ac:dyDescent="0.25">
      <c r="C2323" s="12"/>
      <c r="E2323" s="141"/>
      <c r="F2323" s="141"/>
      <c r="P2323" s="156"/>
      <c r="R2323" s="174"/>
      <c r="S2323" s="174"/>
      <c r="W2323" s="175"/>
      <c r="X2323" s="173"/>
      <c r="AC2323" s="156">
        <v>1594</v>
      </c>
      <c r="AD2323" s="150">
        <f t="shared" si="415"/>
        <v>2.3760000000000003</v>
      </c>
      <c r="AE2323" s="174">
        <f t="shared" si="416"/>
        <v>2.3715497698834836E-2</v>
      </c>
      <c r="AF2323" s="174">
        <f t="shared" si="417"/>
        <v>0.99124926859433915</v>
      </c>
      <c r="AG2323" s="150">
        <f t="shared" si="422"/>
        <v>2.3715497698834836E-2</v>
      </c>
      <c r="AH2323" s="150" t="str">
        <f t="shared" si="423"/>
        <v/>
      </c>
      <c r="AI2323" s="150" t="str">
        <f t="shared" si="418"/>
        <v/>
      </c>
      <c r="AJ2323" s="173">
        <f t="shared" si="419"/>
        <v>0</v>
      </c>
      <c r="AK2323" s="173" t="str">
        <f t="shared" si="420"/>
        <v/>
      </c>
      <c r="AL2323" s="173" t="str">
        <f t="shared" si="421"/>
        <v/>
      </c>
      <c r="AM2323" s="173"/>
      <c r="AN2323" s="173"/>
      <c r="AO2323" s="173"/>
      <c r="AP2323" s="173"/>
      <c r="AQ2323" s="173"/>
      <c r="AR2323" s="173"/>
      <c r="AS2323" s="173"/>
      <c r="AT2323" s="153"/>
      <c r="AU2323" s="154"/>
      <c r="AV2323" s="153"/>
      <c r="AW2323" s="177"/>
      <c r="AX2323" s="178"/>
      <c r="AY2323" s="179"/>
      <c r="AZ2323" s="179"/>
      <c r="BA2323" s="180"/>
      <c r="BB2323" s="180"/>
      <c r="BC2323" s="155"/>
      <c r="BE2323" s="156">
        <v>1571</v>
      </c>
      <c r="BF2323" s="181">
        <f t="shared" si="425"/>
        <v>10.047999999999938</v>
      </c>
      <c r="BG2323" s="182">
        <f t="shared" si="426"/>
        <v>0.18586963163420325</v>
      </c>
      <c r="BH2323" s="183">
        <f t="shared" si="427"/>
        <v>3.5805788972462227E-4</v>
      </c>
      <c r="BI2323" s="184" t="str">
        <f t="shared" si="428"/>
        <v/>
      </c>
      <c r="BJ2323" s="184" t="str">
        <f t="shared" si="424"/>
        <v/>
      </c>
    </row>
    <row r="2324" spans="3:62" ht="20.100000000000001" customHeight="1" x14ac:dyDescent="0.25">
      <c r="C2324" s="12"/>
      <c r="E2324" s="141"/>
      <c r="F2324" s="141"/>
      <c r="P2324" s="156"/>
      <c r="R2324" s="174"/>
      <c r="S2324" s="174"/>
      <c r="W2324" s="175"/>
      <c r="X2324" s="173"/>
      <c r="AC2324" s="156">
        <v>1595</v>
      </c>
      <c r="AD2324" s="150">
        <f t="shared" si="415"/>
        <v>2.38</v>
      </c>
      <c r="AE2324" s="174">
        <f t="shared" si="416"/>
        <v>2.3490985358201363E-2</v>
      </c>
      <c r="AF2324" s="174">
        <f t="shared" si="417"/>
        <v>0.99134368097448344</v>
      </c>
      <c r="AG2324" s="150">
        <f t="shared" si="422"/>
        <v>2.3490985358201363E-2</v>
      </c>
      <c r="AH2324" s="150" t="str">
        <f t="shared" si="423"/>
        <v/>
      </c>
      <c r="AI2324" s="150" t="str">
        <f t="shared" si="418"/>
        <v/>
      </c>
      <c r="AJ2324" s="173">
        <f t="shared" si="419"/>
        <v>0</v>
      </c>
      <c r="AK2324" s="173" t="str">
        <f t="shared" si="420"/>
        <v/>
      </c>
      <c r="AL2324" s="173" t="str">
        <f t="shared" si="421"/>
        <v/>
      </c>
      <c r="AM2324" s="173"/>
      <c r="AN2324" s="173"/>
      <c r="AO2324" s="173"/>
      <c r="AP2324" s="173"/>
      <c r="AQ2324" s="173"/>
      <c r="AR2324" s="173"/>
      <c r="AS2324" s="173"/>
      <c r="AT2324" s="153"/>
      <c r="AU2324" s="154"/>
      <c r="AV2324" s="153"/>
      <c r="AW2324" s="177"/>
      <c r="AX2324" s="178"/>
      <c r="AY2324" s="179"/>
      <c r="AZ2324" s="179"/>
      <c r="BA2324" s="180"/>
      <c r="BB2324" s="180"/>
      <c r="BC2324" s="155"/>
      <c r="BE2324" s="156">
        <v>1572</v>
      </c>
      <c r="BF2324" s="181">
        <f t="shared" si="425"/>
        <v>10.054399999999937</v>
      </c>
      <c r="BG2324" s="182">
        <f t="shared" si="426"/>
        <v>0.18551157374447863</v>
      </c>
      <c r="BH2324" s="183">
        <f t="shared" si="427"/>
        <v>3.5748236055291316E-4</v>
      </c>
      <c r="BI2324" s="184" t="str">
        <f t="shared" si="428"/>
        <v/>
      </c>
      <c r="BJ2324" s="184" t="str">
        <f t="shared" si="424"/>
        <v/>
      </c>
    </row>
    <row r="2325" spans="3:62" ht="20.100000000000001" customHeight="1" x14ac:dyDescent="0.25">
      <c r="C2325" s="12"/>
      <c r="E2325" s="141"/>
      <c r="F2325" s="141"/>
      <c r="P2325" s="156"/>
      <c r="R2325" s="174"/>
      <c r="S2325" s="174"/>
      <c r="W2325" s="175"/>
      <c r="X2325" s="173"/>
      <c r="AC2325" s="156">
        <v>1596</v>
      </c>
      <c r="AD2325" s="150">
        <f t="shared" si="415"/>
        <v>2.3840000000000003</v>
      </c>
      <c r="AE2325" s="174">
        <f t="shared" si="416"/>
        <v>2.326822615975228E-2</v>
      </c>
      <c r="AF2325" s="174">
        <f t="shared" si="417"/>
        <v>0.99143719881472747</v>
      </c>
      <c r="AG2325" s="150">
        <f t="shared" si="422"/>
        <v>2.326822615975228E-2</v>
      </c>
      <c r="AH2325" s="150" t="str">
        <f t="shared" si="423"/>
        <v/>
      </c>
      <c r="AI2325" s="150" t="str">
        <f t="shared" si="418"/>
        <v/>
      </c>
      <c r="AJ2325" s="173">
        <f t="shared" si="419"/>
        <v>0</v>
      </c>
      <c r="AK2325" s="173" t="str">
        <f t="shared" si="420"/>
        <v/>
      </c>
      <c r="AL2325" s="173" t="str">
        <f t="shared" si="421"/>
        <v/>
      </c>
      <c r="AM2325" s="173"/>
      <c r="AN2325" s="173"/>
      <c r="AO2325" s="173"/>
      <c r="AP2325" s="173"/>
      <c r="AQ2325" s="173"/>
      <c r="AR2325" s="173"/>
      <c r="AS2325" s="173"/>
      <c r="AT2325" s="153"/>
      <c r="AU2325" s="154"/>
      <c r="AV2325" s="153"/>
      <c r="AW2325" s="177"/>
      <c r="AX2325" s="178"/>
      <c r="AY2325" s="179"/>
      <c r="AZ2325" s="179"/>
      <c r="BA2325" s="180"/>
      <c r="BB2325" s="180"/>
      <c r="BC2325" s="155"/>
      <c r="BE2325" s="156">
        <v>1573</v>
      </c>
      <c r="BF2325" s="181">
        <f t="shared" si="425"/>
        <v>10.060799999999936</v>
      </c>
      <c r="BG2325" s="182">
        <f t="shared" si="426"/>
        <v>0.18515409138392572</v>
      </c>
      <c r="BH2325" s="183">
        <f t="shared" si="427"/>
        <v>3.5690739516666681E-4</v>
      </c>
      <c r="BI2325" s="184" t="str">
        <f t="shared" si="428"/>
        <v/>
      </c>
      <c r="BJ2325" s="184" t="str">
        <f t="shared" si="424"/>
        <v/>
      </c>
    </row>
    <row r="2326" spans="3:62" ht="20.100000000000001" customHeight="1" x14ac:dyDescent="0.25">
      <c r="C2326" s="12"/>
      <c r="E2326" s="141"/>
      <c r="F2326" s="141"/>
      <c r="P2326" s="156"/>
      <c r="R2326" s="174"/>
      <c r="S2326" s="174"/>
      <c r="W2326" s="175"/>
      <c r="X2326" s="173"/>
      <c r="AC2326" s="156">
        <v>1597</v>
      </c>
      <c r="AD2326" s="150">
        <f t="shared" si="415"/>
        <v>2.3879999999999999</v>
      </c>
      <c r="AE2326" s="174">
        <f t="shared" si="416"/>
        <v>2.3047210573314027E-2</v>
      </c>
      <c r="AF2326" s="174">
        <f t="shared" si="417"/>
        <v>0.99152982910857712</v>
      </c>
      <c r="AG2326" s="150">
        <f t="shared" si="422"/>
        <v>2.3047210573314027E-2</v>
      </c>
      <c r="AH2326" s="150" t="str">
        <f t="shared" si="423"/>
        <v/>
      </c>
      <c r="AI2326" s="150" t="str">
        <f t="shared" si="418"/>
        <v/>
      </c>
      <c r="AJ2326" s="173">
        <f t="shared" si="419"/>
        <v>0</v>
      </c>
      <c r="AK2326" s="173" t="str">
        <f t="shared" si="420"/>
        <v/>
      </c>
      <c r="AL2326" s="173" t="str">
        <f t="shared" si="421"/>
        <v/>
      </c>
      <c r="AM2326" s="173"/>
      <c r="AN2326" s="173"/>
      <c r="AO2326" s="173"/>
      <c r="AP2326" s="173"/>
      <c r="AQ2326" s="173"/>
      <c r="AR2326" s="173"/>
      <c r="AS2326" s="173"/>
      <c r="AT2326" s="153"/>
      <c r="AU2326" s="154"/>
      <c r="AV2326" s="153"/>
      <c r="AW2326" s="177"/>
      <c r="AX2326" s="178"/>
      <c r="AY2326" s="179"/>
      <c r="AZ2326" s="179"/>
      <c r="BA2326" s="180"/>
      <c r="BB2326" s="180"/>
      <c r="BC2326" s="155"/>
      <c r="BE2326" s="156">
        <v>1574</v>
      </c>
      <c r="BF2326" s="181">
        <f t="shared" si="425"/>
        <v>10.067199999999936</v>
      </c>
      <c r="BG2326" s="182">
        <f t="shared" si="426"/>
        <v>0.18479718398875905</v>
      </c>
      <c r="BH2326" s="183">
        <f t="shared" si="427"/>
        <v>3.5633299428042275E-4</v>
      </c>
      <c r="BI2326" s="184" t="str">
        <f t="shared" si="428"/>
        <v/>
      </c>
      <c r="BJ2326" s="184" t="str">
        <f t="shared" si="424"/>
        <v/>
      </c>
    </row>
    <row r="2327" spans="3:62" ht="20.100000000000001" customHeight="1" x14ac:dyDescent="0.25">
      <c r="C2327" s="12"/>
      <c r="E2327" s="141"/>
      <c r="F2327" s="141"/>
      <c r="P2327" s="156"/>
      <c r="R2327" s="174"/>
      <c r="S2327" s="174"/>
      <c r="W2327" s="175"/>
      <c r="X2327" s="173"/>
      <c r="AC2327" s="156">
        <v>1598</v>
      </c>
      <c r="AD2327" s="150">
        <f t="shared" si="415"/>
        <v>2.3920000000000003</v>
      </c>
      <c r="AE2327" s="174">
        <f t="shared" si="416"/>
        <v>2.2827929075865509E-2</v>
      </c>
      <c r="AF2327" s="174">
        <f t="shared" si="417"/>
        <v>0.9916215788114322</v>
      </c>
      <c r="AG2327" s="150">
        <f t="shared" si="422"/>
        <v>2.2827929075865509E-2</v>
      </c>
      <c r="AH2327" s="150" t="str">
        <f t="shared" si="423"/>
        <v/>
      </c>
      <c r="AI2327" s="150" t="str">
        <f t="shared" si="418"/>
        <v/>
      </c>
      <c r="AJ2327" s="173">
        <f t="shared" si="419"/>
        <v>0</v>
      </c>
      <c r="AK2327" s="173" t="str">
        <f t="shared" si="420"/>
        <v/>
      </c>
      <c r="AL2327" s="173" t="str">
        <f t="shared" si="421"/>
        <v/>
      </c>
      <c r="AM2327" s="173"/>
      <c r="AN2327" s="173"/>
      <c r="AO2327" s="173"/>
      <c r="AP2327" s="173"/>
      <c r="AQ2327" s="173"/>
      <c r="AR2327" s="173"/>
      <c r="AS2327" s="173"/>
      <c r="AT2327" s="153"/>
      <c r="AU2327" s="154"/>
      <c r="AV2327" s="153"/>
      <c r="AW2327" s="177"/>
      <c r="AX2327" s="178"/>
      <c r="AY2327" s="179"/>
      <c r="AZ2327" s="179"/>
      <c r="BA2327" s="180"/>
      <c r="BB2327" s="180"/>
      <c r="BC2327" s="155"/>
      <c r="BE2327" s="156">
        <v>1575</v>
      </c>
      <c r="BF2327" s="181">
        <f t="shared" si="425"/>
        <v>10.073599999999935</v>
      </c>
      <c r="BG2327" s="182">
        <f t="shared" si="426"/>
        <v>0.18444085099447863</v>
      </c>
      <c r="BH2327" s="183">
        <f t="shared" si="427"/>
        <v>3.5575915860353025E-4</v>
      </c>
      <c r="BI2327" s="184" t="str">
        <f t="shared" si="428"/>
        <v/>
      </c>
      <c r="BJ2327" s="184" t="str">
        <f t="shared" si="424"/>
        <v/>
      </c>
    </row>
    <row r="2328" spans="3:62" ht="20.100000000000001" customHeight="1" x14ac:dyDescent="0.25">
      <c r="C2328" s="12"/>
      <c r="E2328" s="141"/>
      <c r="F2328" s="141"/>
      <c r="P2328" s="156"/>
      <c r="R2328" s="174"/>
      <c r="S2328" s="174"/>
      <c r="W2328" s="175"/>
      <c r="X2328" s="173"/>
      <c r="AC2328" s="156">
        <v>1599</v>
      </c>
      <c r="AD2328" s="150">
        <f t="shared" si="415"/>
        <v>2.3959999999999999</v>
      </c>
      <c r="AE2328" s="174">
        <f t="shared" si="416"/>
        <v>2.2610372152077028E-2</v>
      </c>
      <c r="AF2328" s="174">
        <f t="shared" si="417"/>
        <v>0.99171245484061532</v>
      </c>
      <c r="AG2328" s="150">
        <f t="shared" si="422"/>
        <v>2.2610372152077028E-2</v>
      </c>
      <c r="AH2328" s="150" t="str">
        <f t="shared" si="423"/>
        <v/>
      </c>
      <c r="AI2328" s="150" t="str">
        <f t="shared" si="418"/>
        <v/>
      </c>
      <c r="AJ2328" s="173">
        <f t="shared" si="419"/>
        <v>0</v>
      </c>
      <c r="AK2328" s="173" t="str">
        <f t="shared" si="420"/>
        <v/>
      </c>
      <c r="AL2328" s="173" t="str">
        <f t="shared" si="421"/>
        <v/>
      </c>
      <c r="AM2328" s="173"/>
      <c r="AN2328" s="173"/>
      <c r="AO2328" s="173"/>
      <c r="AP2328" s="173"/>
      <c r="AQ2328" s="173"/>
      <c r="AR2328" s="173"/>
      <c r="AS2328" s="173"/>
      <c r="AT2328" s="153"/>
      <c r="AU2328" s="154"/>
      <c r="AV2328" s="153"/>
      <c r="AW2328" s="177"/>
      <c r="AX2328" s="178"/>
      <c r="AY2328" s="179"/>
      <c r="AZ2328" s="179"/>
      <c r="BA2328" s="180"/>
      <c r="BB2328" s="180"/>
      <c r="BC2328" s="155"/>
      <c r="BE2328" s="156">
        <v>1576</v>
      </c>
      <c r="BF2328" s="181">
        <f t="shared" si="425"/>
        <v>10.079999999999934</v>
      </c>
      <c r="BG2328" s="182">
        <f t="shared" si="426"/>
        <v>0.1840850918358751</v>
      </c>
      <c r="BH2328" s="183">
        <f t="shared" si="427"/>
        <v>3.5518588883917679E-4</v>
      </c>
      <c r="BI2328" s="184" t="str">
        <f t="shared" si="428"/>
        <v/>
      </c>
      <c r="BJ2328" s="184" t="str">
        <f t="shared" si="424"/>
        <v/>
      </c>
    </row>
    <row r="2329" spans="3:62" ht="20.100000000000001" customHeight="1" x14ac:dyDescent="0.25">
      <c r="C2329" s="12"/>
      <c r="E2329" s="141"/>
      <c r="F2329" s="141"/>
      <c r="P2329" s="156"/>
      <c r="R2329" s="174"/>
      <c r="S2329" s="174"/>
      <c r="W2329" s="175"/>
      <c r="X2329" s="173"/>
      <c r="AC2329" s="156">
        <v>1600</v>
      </c>
      <c r="AD2329" s="150">
        <f t="shared" ref="AD2329:AD2392" si="429">AD$723+(AC2329*AD$726)</f>
        <v>2.4000000000000004</v>
      </c>
      <c r="AE2329" s="174">
        <f t="shared" ref="AE2329:AE2392" si="430">_xlfn.NORM.DIST(AD2329,AD$720,AD$721,0)</f>
        <v>2.2394530294842882E-2</v>
      </c>
      <c r="AF2329" s="174">
        <f t="shared" ref="AF2329:AF2392" si="431">_xlfn.NORM.DIST(AD2329,AD$720,AD$721,1)</f>
        <v>0.99180246407540384</v>
      </c>
      <c r="AG2329" s="150">
        <f t="shared" si="422"/>
        <v>2.2394530294842882E-2</v>
      </c>
      <c r="AH2329" s="150" t="str">
        <f t="shared" si="423"/>
        <v/>
      </c>
      <c r="AI2329" s="150" t="str">
        <f t="shared" ref="AI2329:AI2392" si="432">IF(AE2329=MAX(AE$729:AE$2729),AE2329,"")</f>
        <v/>
      </c>
      <c r="AJ2329" s="173">
        <f t="shared" ref="AJ2329:AJ2392" si="433">_xlfn.NORM.DIST(AC2329,AH$721,AH$722,0)</f>
        <v>0</v>
      </c>
      <c r="AK2329" s="173" t="str">
        <f t="shared" ref="AK2329:AK2392" si="434">IF(AJ2329=MAX(AJ$729:AJ$2729),AE2329,"")</f>
        <v/>
      </c>
      <c r="AL2329" s="173" t="str">
        <f t="shared" ref="AL2329:AL2392" si="435">IF(AK2329=MIN(AK$729:AK$2729),AK2329,"")</f>
        <v/>
      </c>
      <c r="AM2329" s="173"/>
      <c r="AN2329" s="173"/>
      <c r="AO2329" s="173"/>
      <c r="AP2329" s="173"/>
      <c r="AQ2329" s="173"/>
      <c r="AR2329" s="173"/>
      <c r="AS2329" s="173"/>
      <c r="AT2329" s="153"/>
      <c r="AU2329" s="154"/>
      <c r="AV2329" s="153"/>
      <c r="AW2329" s="177"/>
      <c r="AX2329" s="178"/>
      <c r="AY2329" s="179"/>
      <c r="AZ2329" s="179"/>
      <c r="BA2329" s="180"/>
      <c r="BB2329" s="180"/>
      <c r="BC2329" s="155"/>
      <c r="BE2329" s="156">
        <v>1577</v>
      </c>
      <c r="BF2329" s="181">
        <f t="shared" si="425"/>
        <v>10.086399999999934</v>
      </c>
      <c r="BG2329" s="182">
        <f t="shared" si="426"/>
        <v>0.18372990594703592</v>
      </c>
      <c r="BH2329" s="183">
        <f t="shared" si="427"/>
        <v>3.5461318568419387E-4</v>
      </c>
      <c r="BI2329" s="184" t="str">
        <f t="shared" si="428"/>
        <v/>
      </c>
      <c r="BJ2329" s="184" t="str">
        <f t="shared" si="424"/>
        <v/>
      </c>
    </row>
    <row r="2330" spans="3:62" ht="20.100000000000001" customHeight="1" x14ac:dyDescent="0.25">
      <c r="C2330" s="12"/>
      <c r="E2330" s="141"/>
      <c r="F2330" s="141"/>
      <c r="P2330" s="156"/>
      <c r="R2330" s="174"/>
      <c r="S2330" s="174"/>
      <c r="W2330" s="175"/>
      <c r="X2330" s="173"/>
      <c r="AC2330" s="156">
        <v>1601</v>
      </c>
      <c r="AD2330" s="150">
        <f t="shared" si="429"/>
        <v>2.4039999999999999</v>
      </c>
      <c r="AE2330" s="174">
        <f t="shared" si="430"/>
        <v>2.2180394005808821E-2</v>
      </c>
      <c r="AF2330" s="174">
        <f t="shared" si="431"/>
        <v>0.99189161335706455</v>
      </c>
      <c r="AG2330" s="150">
        <f t="shared" ref="AG2330:AG2393" si="436">IF(OR(AF2330&lt;$AH$725,AF2330&gt;$AH$726),AE2330,"")</f>
        <v>2.2180394005808821E-2</v>
      </c>
      <c r="AH2330" s="150" t="str">
        <f t="shared" ref="AH2330:AH2393" si="437">IF(AND(AF2330&gt;$AH$725,AF2330&lt;$AH$726),AE2330,"")</f>
        <v/>
      </c>
      <c r="AI2330" s="150" t="str">
        <f t="shared" si="432"/>
        <v/>
      </c>
      <c r="AJ2330" s="173">
        <f t="shared" si="433"/>
        <v>0</v>
      </c>
      <c r="AK2330" s="173" t="str">
        <f t="shared" si="434"/>
        <v/>
      </c>
      <c r="AL2330" s="173" t="str">
        <f t="shared" si="435"/>
        <v/>
      </c>
      <c r="AM2330" s="173"/>
      <c r="AN2330" s="173"/>
      <c r="AO2330" s="173"/>
      <c r="AP2330" s="173"/>
      <c r="AQ2330" s="173"/>
      <c r="AR2330" s="173"/>
      <c r="AS2330" s="173"/>
      <c r="AT2330" s="153"/>
      <c r="AU2330" s="154"/>
      <c r="AV2330" s="153"/>
      <c r="AW2330" s="177"/>
      <c r="AX2330" s="178"/>
      <c r="AY2330" s="179"/>
      <c r="AZ2330" s="179"/>
      <c r="BA2330" s="180"/>
      <c r="BB2330" s="180"/>
      <c r="BC2330" s="155"/>
      <c r="BE2330" s="156">
        <v>1578</v>
      </c>
      <c r="BF2330" s="181">
        <f t="shared" si="425"/>
        <v>10.092799999999933</v>
      </c>
      <c r="BG2330" s="182">
        <f t="shared" si="426"/>
        <v>0.18337529276135173</v>
      </c>
      <c r="BH2330" s="183">
        <f t="shared" si="427"/>
        <v>3.540410498303892E-4</v>
      </c>
      <c r="BI2330" s="184" t="str">
        <f t="shared" si="428"/>
        <v/>
      </c>
      <c r="BJ2330" s="184" t="str">
        <f t="shared" si="424"/>
        <v/>
      </c>
    </row>
    <row r="2331" spans="3:62" ht="20.100000000000001" customHeight="1" x14ac:dyDescent="0.25">
      <c r="C2331" s="12"/>
      <c r="E2331" s="141"/>
      <c r="F2331" s="141"/>
      <c r="P2331" s="156"/>
      <c r="R2331" s="174"/>
      <c r="S2331" s="174"/>
      <c r="W2331" s="175"/>
      <c r="X2331" s="173"/>
      <c r="AC2331" s="156">
        <v>1602</v>
      </c>
      <c r="AD2331" s="150">
        <f t="shared" si="429"/>
        <v>2.4080000000000004</v>
      </c>
      <c r="AE2331" s="174">
        <f t="shared" si="430"/>
        <v>2.1967953795893193E-2</v>
      </c>
      <c r="AF2331" s="174">
        <f t="shared" si="431"/>
        <v>0.9919799094888887</v>
      </c>
      <c r="AG2331" s="150">
        <f t="shared" si="436"/>
        <v>2.1967953795893193E-2</v>
      </c>
      <c r="AH2331" s="150" t="str">
        <f t="shared" si="437"/>
        <v/>
      </c>
      <c r="AI2331" s="150" t="str">
        <f t="shared" si="432"/>
        <v/>
      </c>
      <c r="AJ2331" s="173">
        <f t="shared" si="433"/>
        <v>0</v>
      </c>
      <c r="AK2331" s="173" t="str">
        <f t="shared" si="434"/>
        <v/>
      </c>
      <c r="AL2331" s="173" t="str">
        <f t="shared" si="435"/>
        <v/>
      </c>
      <c r="AM2331" s="173"/>
      <c r="AN2331" s="173"/>
      <c r="AO2331" s="173"/>
      <c r="AP2331" s="173"/>
      <c r="AQ2331" s="173"/>
      <c r="AR2331" s="173"/>
      <c r="AS2331" s="173"/>
      <c r="AT2331" s="153"/>
      <c r="AU2331" s="154"/>
      <c r="AV2331" s="153"/>
      <c r="AW2331" s="177"/>
      <c r="AX2331" s="178"/>
      <c r="AY2331" s="179"/>
      <c r="AZ2331" s="179"/>
      <c r="BA2331" s="180"/>
      <c r="BB2331" s="180"/>
      <c r="BC2331" s="155"/>
      <c r="BE2331" s="156">
        <v>1579</v>
      </c>
      <c r="BF2331" s="181">
        <f t="shared" si="425"/>
        <v>10.099199999999932</v>
      </c>
      <c r="BG2331" s="182">
        <f t="shared" si="426"/>
        <v>0.18302125171152134</v>
      </c>
      <c r="BH2331" s="183">
        <f t="shared" si="427"/>
        <v>3.5346948196285366E-4</v>
      </c>
      <c r="BI2331" s="184" t="str">
        <f t="shared" si="428"/>
        <v/>
      </c>
      <c r="BJ2331" s="184" t="str">
        <f t="shared" si="424"/>
        <v/>
      </c>
    </row>
    <row r="2332" spans="3:62" ht="20.100000000000001" customHeight="1" x14ac:dyDescent="0.25">
      <c r="C2332" s="12"/>
      <c r="E2332" s="141"/>
      <c r="F2332" s="141"/>
      <c r="P2332" s="156"/>
      <c r="R2332" s="174"/>
      <c r="S2332" s="174"/>
      <c r="W2332" s="175"/>
      <c r="X2332" s="173"/>
      <c r="AC2332" s="156">
        <v>1603</v>
      </c>
      <c r="AD2332" s="150">
        <f t="shared" si="429"/>
        <v>2.4119999999999999</v>
      </c>
      <c r="AE2332" s="174">
        <f t="shared" si="430"/>
        <v>2.1757200185802975E-2</v>
      </c>
      <c r="AF2332" s="174">
        <f t="shared" si="431"/>
        <v>0.99206735923623102</v>
      </c>
      <c r="AG2332" s="150">
        <f t="shared" si="436"/>
        <v>2.1757200185802975E-2</v>
      </c>
      <c r="AH2332" s="150" t="str">
        <f t="shared" si="437"/>
        <v/>
      </c>
      <c r="AI2332" s="150" t="str">
        <f t="shared" si="432"/>
        <v/>
      </c>
      <c r="AJ2332" s="173">
        <f t="shared" si="433"/>
        <v>0</v>
      </c>
      <c r="AK2332" s="173" t="str">
        <f t="shared" si="434"/>
        <v/>
      </c>
      <c r="AL2332" s="173" t="str">
        <f t="shared" si="435"/>
        <v/>
      </c>
      <c r="AM2332" s="173"/>
      <c r="AN2332" s="173"/>
      <c r="AO2332" s="173"/>
      <c r="AP2332" s="173"/>
      <c r="AQ2332" s="173"/>
      <c r="AR2332" s="173"/>
      <c r="AS2332" s="173"/>
      <c r="AT2332" s="153"/>
      <c r="AU2332" s="154"/>
      <c r="AV2332" s="153"/>
      <c r="AW2332" s="177"/>
      <c r="AX2332" s="178"/>
      <c r="AY2332" s="179"/>
      <c r="AZ2332" s="179"/>
      <c r="BA2332" s="180"/>
      <c r="BB2332" s="180"/>
      <c r="BC2332" s="155"/>
      <c r="BE2332" s="156">
        <v>1580</v>
      </c>
      <c r="BF2332" s="181">
        <f t="shared" si="425"/>
        <v>10.105599999999932</v>
      </c>
      <c r="BG2332" s="182">
        <f t="shared" si="426"/>
        <v>0.18266778222955848</v>
      </c>
      <c r="BH2332" s="183">
        <f t="shared" si="427"/>
        <v>3.5289848276096047E-4</v>
      </c>
      <c r="BI2332" s="184" t="str">
        <f t="shared" si="428"/>
        <v/>
      </c>
      <c r="BJ2332" s="184" t="str">
        <f t="shared" si="424"/>
        <v/>
      </c>
    </row>
    <row r="2333" spans="3:62" ht="20.100000000000001" customHeight="1" x14ac:dyDescent="0.25">
      <c r="C2333" s="12"/>
      <c r="E2333" s="141"/>
      <c r="F2333" s="141"/>
      <c r="P2333" s="156"/>
      <c r="R2333" s="174"/>
      <c r="S2333" s="174"/>
      <c r="W2333" s="175"/>
      <c r="X2333" s="173"/>
      <c r="AC2333" s="156">
        <v>1604</v>
      </c>
      <c r="AD2333" s="150">
        <f t="shared" si="429"/>
        <v>2.4160000000000004</v>
      </c>
      <c r="AE2333" s="174">
        <f t="shared" si="430"/>
        <v>2.154812370654343E-2</v>
      </c>
      <c r="AF2333" s="174">
        <f t="shared" si="431"/>
        <v>0.99215396932654909</v>
      </c>
      <c r="AG2333" s="150">
        <f t="shared" si="436"/>
        <v>2.154812370654343E-2</v>
      </c>
      <c r="AH2333" s="150" t="str">
        <f t="shared" si="437"/>
        <v/>
      </c>
      <c r="AI2333" s="150" t="str">
        <f t="shared" si="432"/>
        <v/>
      </c>
      <c r="AJ2333" s="173">
        <f t="shared" si="433"/>
        <v>0</v>
      </c>
      <c r="AK2333" s="173" t="str">
        <f t="shared" si="434"/>
        <v/>
      </c>
      <c r="AL2333" s="173" t="str">
        <f t="shared" si="435"/>
        <v/>
      </c>
      <c r="AM2333" s="173"/>
      <c r="AN2333" s="173"/>
      <c r="AO2333" s="173"/>
      <c r="AP2333" s="173"/>
      <c r="AQ2333" s="173"/>
      <c r="AR2333" s="173"/>
      <c r="AS2333" s="173"/>
      <c r="AT2333" s="153"/>
      <c r="AU2333" s="154"/>
      <c r="AV2333" s="153"/>
      <c r="AW2333" s="177"/>
      <c r="AX2333" s="178"/>
      <c r="AY2333" s="179"/>
      <c r="AZ2333" s="179"/>
      <c r="BA2333" s="180"/>
      <c r="BB2333" s="180"/>
      <c r="BC2333" s="155"/>
      <c r="BE2333" s="156">
        <v>1581</v>
      </c>
      <c r="BF2333" s="181">
        <f t="shared" si="425"/>
        <v>10.111999999999931</v>
      </c>
      <c r="BG2333" s="182">
        <f t="shared" si="426"/>
        <v>0.18231488374679752</v>
      </c>
      <c r="BH2333" s="183">
        <f t="shared" si="427"/>
        <v>3.5232805289917013E-4</v>
      </c>
      <c r="BI2333" s="184" t="str">
        <f t="shared" si="428"/>
        <v/>
      </c>
      <c r="BJ2333" s="184" t="str">
        <f t="shared" si="424"/>
        <v/>
      </c>
    </row>
    <row r="2334" spans="3:62" ht="20.100000000000001" customHeight="1" x14ac:dyDescent="0.25">
      <c r="C2334" s="12"/>
      <c r="E2334" s="141"/>
      <c r="F2334" s="141"/>
      <c r="P2334" s="156"/>
      <c r="R2334" s="174"/>
      <c r="S2334" s="174"/>
      <c r="W2334" s="175"/>
      <c r="X2334" s="173"/>
      <c r="AC2334" s="156">
        <v>1605</v>
      </c>
      <c r="AD2334" s="150">
        <f t="shared" si="429"/>
        <v>2.42</v>
      </c>
      <c r="AE2334" s="174">
        <f t="shared" si="430"/>
        <v>2.1340714899922782E-2</v>
      </c>
      <c r="AF2334" s="174">
        <f t="shared" si="431"/>
        <v>0.99223974644944635</v>
      </c>
      <c r="AG2334" s="150">
        <f t="shared" si="436"/>
        <v>2.1340714899922782E-2</v>
      </c>
      <c r="AH2334" s="150" t="str">
        <f t="shared" si="437"/>
        <v/>
      </c>
      <c r="AI2334" s="150" t="str">
        <f t="shared" si="432"/>
        <v/>
      </c>
      <c r="AJ2334" s="173">
        <f t="shared" si="433"/>
        <v>0</v>
      </c>
      <c r="AK2334" s="173" t="str">
        <f t="shared" si="434"/>
        <v/>
      </c>
      <c r="AL2334" s="173" t="str">
        <f t="shared" si="435"/>
        <v/>
      </c>
      <c r="AM2334" s="173"/>
      <c r="AN2334" s="173"/>
      <c r="AO2334" s="173"/>
      <c r="AP2334" s="173"/>
      <c r="AQ2334" s="173"/>
      <c r="AR2334" s="173"/>
      <c r="AS2334" s="173"/>
      <c r="AT2334" s="153"/>
      <c r="AU2334" s="154"/>
      <c r="AV2334" s="153"/>
      <c r="AW2334" s="177"/>
      <c r="AX2334" s="178"/>
      <c r="AY2334" s="179"/>
      <c r="AZ2334" s="179"/>
      <c r="BA2334" s="180"/>
      <c r="BB2334" s="180"/>
      <c r="BC2334" s="155"/>
      <c r="BE2334" s="156">
        <v>1582</v>
      </c>
      <c r="BF2334" s="181">
        <f t="shared" si="425"/>
        <v>10.11839999999993</v>
      </c>
      <c r="BG2334" s="182">
        <f t="shared" si="426"/>
        <v>0.18196255569389835</v>
      </c>
      <c r="BH2334" s="183">
        <f t="shared" si="427"/>
        <v>3.517581930446434E-4</v>
      </c>
      <c r="BI2334" s="184" t="str">
        <f t="shared" si="428"/>
        <v/>
      </c>
      <c r="BJ2334" s="184" t="str">
        <f t="shared" si="424"/>
        <v/>
      </c>
    </row>
    <row r="2335" spans="3:62" ht="20.100000000000001" customHeight="1" x14ac:dyDescent="0.25">
      <c r="C2335" s="12"/>
      <c r="E2335" s="141"/>
      <c r="F2335" s="141"/>
      <c r="P2335" s="156"/>
      <c r="R2335" s="174"/>
      <c r="S2335" s="174"/>
      <c r="W2335" s="175"/>
      <c r="X2335" s="173"/>
      <c r="AC2335" s="156">
        <v>1606</v>
      </c>
      <c r="AD2335" s="150">
        <f t="shared" si="429"/>
        <v>2.4240000000000004</v>
      </c>
      <c r="AE2335" s="174">
        <f t="shared" si="430"/>
        <v>2.1134964319050459E-2</v>
      </c>
      <c r="AF2335" s="174">
        <f t="shared" si="431"/>
        <v>0.99232469725671568</v>
      </c>
      <c r="AG2335" s="150">
        <f t="shared" si="436"/>
        <v>2.1134964319050459E-2</v>
      </c>
      <c r="AH2335" s="150" t="str">
        <f t="shared" si="437"/>
        <v/>
      </c>
      <c r="AI2335" s="150" t="str">
        <f t="shared" si="432"/>
        <v/>
      </c>
      <c r="AJ2335" s="173">
        <f t="shared" si="433"/>
        <v>0</v>
      </c>
      <c r="AK2335" s="173" t="str">
        <f t="shared" si="434"/>
        <v/>
      </c>
      <c r="AL2335" s="173" t="str">
        <f t="shared" si="435"/>
        <v/>
      </c>
      <c r="AM2335" s="173"/>
      <c r="AN2335" s="173"/>
      <c r="AO2335" s="173"/>
      <c r="AP2335" s="173"/>
      <c r="AQ2335" s="173"/>
      <c r="AR2335" s="173"/>
      <c r="AS2335" s="173"/>
      <c r="AT2335" s="153"/>
      <c r="AU2335" s="154"/>
      <c r="AV2335" s="153"/>
      <c r="AW2335" s="177"/>
      <c r="AX2335" s="178"/>
      <c r="AY2335" s="179"/>
      <c r="AZ2335" s="179"/>
      <c r="BA2335" s="180"/>
      <c r="BB2335" s="180"/>
      <c r="BC2335" s="155"/>
      <c r="BE2335" s="156">
        <v>1583</v>
      </c>
      <c r="BF2335" s="181">
        <f t="shared" si="425"/>
        <v>10.124799999999929</v>
      </c>
      <c r="BG2335" s="182">
        <f t="shared" si="426"/>
        <v>0.18161079750085371</v>
      </c>
      <c r="BH2335" s="183">
        <f t="shared" si="427"/>
        <v>3.5118890385998913E-4</v>
      </c>
      <c r="BI2335" s="184" t="str">
        <f t="shared" si="428"/>
        <v/>
      </c>
      <c r="BJ2335" s="184" t="str">
        <f t="shared" si="424"/>
        <v/>
      </c>
    </row>
    <row r="2336" spans="3:62" ht="20.100000000000001" customHeight="1" x14ac:dyDescent="0.25">
      <c r="C2336" s="12"/>
      <c r="E2336" s="141"/>
      <c r="F2336" s="141"/>
      <c r="P2336" s="156"/>
      <c r="R2336" s="174"/>
      <c r="S2336" s="174"/>
      <c r="W2336" s="175"/>
      <c r="X2336" s="173"/>
      <c r="AC2336" s="156">
        <v>1607</v>
      </c>
      <c r="AD2336" s="150">
        <f t="shared" si="429"/>
        <v>2.4279999999999999</v>
      </c>
      <c r="AE2336" s="174">
        <f t="shared" si="430"/>
        <v>2.0930862528830304E-2</v>
      </c>
      <c r="AF2336" s="174">
        <f t="shared" si="431"/>
        <v>0.99240882836238575</v>
      </c>
      <c r="AG2336" s="150">
        <f t="shared" si="436"/>
        <v>2.0930862528830304E-2</v>
      </c>
      <c r="AH2336" s="150" t="str">
        <f t="shared" si="437"/>
        <v/>
      </c>
      <c r="AI2336" s="150" t="str">
        <f t="shared" si="432"/>
        <v/>
      </c>
      <c r="AJ2336" s="173">
        <f t="shared" si="433"/>
        <v>0</v>
      </c>
      <c r="AK2336" s="173" t="str">
        <f t="shared" si="434"/>
        <v/>
      </c>
      <c r="AL2336" s="173" t="str">
        <f t="shared" si="435"/>
        <v/>
      </c>
      <c r="AM2336" s="173"/>
      <c r="AN2336" s="173"/>
      <c r="AO2336" s="173"/>
      <c r="AP2336" s="173"/>
      <c r="AQ2336" s="173"/>
      <c r="AR2336" s="173"/>
      <c r="AS2336" s="173"/>
      <c r="AT2336" s="153"/>
      <c r="AU2336" s="154"/>
      <c r="AV2336" s="153"/>
      <c r="AW2336" s="177"/>
      <c r="AX2336" s="178"/>
      <c r="AY2336" s="179"/>
      <c r="AZ2336" s="179"/>
      <c r="BA2336" s="180"/>
      <c r="BB2336" s="180"/>
      <c r="BC2336" s="155"/>
      <c r="BE2336" s="156">
        <v>1584</v>
      </c>
      <c r="BF2336" s="181">
        <f t="shared" si="425"/>
        <v>10.131199999999929</v>
      </c>
      <c r="BG2336" s="182">
        <f t="shared" si="426"/>
        <v>0.18125960859699372</v>
      </c>
      <c r="BH2336" s="183">
        <f t="shared" si="427"/>
        <v>3.5062018600143241E-4</v>
      </c>
      <c r="BI2336" s="184" t="str">
        <f t="shared" si="428"/>
        <v/>
      </c>
      <c r="BJ2336" s="184" t="str">
        <f t="shared" si="424"/>
        <v/>
      </c>
    </row>
    <row r="2337" spans="3:62" ht="20.100000000000001" customHeight="1" x14ac:dyDescent="0.25">
      <c r="C2337" s="12"/>
      <c r="E2337" s="141"/>
      <c r="F2337" s="141"/>
      <c r="P2337" s="156"/>
      <c r="R2337" s="174"/>
      <c r="S2337" s="174"/>
      <c r="W2337" s="175"/>
      <c r="X2337" s="173"/>
      <c r="AC2337" s="156">
        <v>1608</v>
      </c>
      <c r="AD2337" s="150">
        <f t="shared" si="429"/>
        <v>2.4320000000000004</v>
      </c>
      <c r="AE2337" s="174">
        <f t="shared" si="430"/>
        <v>2.0728400106447466E-2</v>
      </c>
      <c r="AF2337" s="174">
        <f t="shared" si="431"/>
        <v>0.9924921463427695</v>
      </c>
      <c r="AG2337" s="150">
        <f t="shared" si="436"/>
        <v>2.0728400106447466E-2</v>
      </c>
      <c r="AH2337" s="150" t="str">
        <f t="shared" si="437"/>
        <v/>
      </c>
      <c r="AI2337" s="150" t="str">
        <f t="shared" si="432"/>
        <v/>
      </c>
      <c r="AJ2337" s="173">
        <f t="shared" si="433"/>
        <v>0</v>
      </c>
      <c r="AK2337" s="173" t="str">
        <f t="shared" si="434"/>
        <v/>
      </c>
      <c r="AL2337" s="173" t="str">
        <f t="shared" si="435"/>
        <v/>
      </c>
      <c r="AM2337" s="173"/>
      <c r="AN2337" s="173"/>
      <c r="AO2337" s="173"/>
      <c r="AP2337" s="173"/>
      <c r="AQ2337" s="173"/>
      <c r="AR2337" s="173"/>
      <c r="AS2337" s="173"/>
      <c r="AT2337" s="153"/>
      <c r="AU2337" s="154"/>
      <c r="AV2337" s="153"/>
      <c r="AW2337" s="177"/>
      <c r="AX2337" s="178"/>
      <c r="AY2337" s="179"/>
      <c r="AZ2337" s="179"/>
      <c r="BA2337" s="180"/>
      <c r="BB2337" s="180"/>
      <c r="BC2337" s="155"/>
      <c r="BE2337" s="156">
        <v>1585</v>
      </c>
      <c r="BF2337" s="181">
        <f t="shared" si="425"/>
        <v>10.137599999999928</v>
      </c>
      <c r="BG2337" s="182">
        <f t="shared" si="426"/>
        <v>0.18090898841099229</v>
      </c>
      <c r="BH2337" s="183">
        <f t="shared" si="427"/>
        <v>3.5005204011934188E-4</v>
      </c>
      <c r="BI2337" s="184" t="str">
        <f t="shared" si="428"/>
        <v/>
      </c>
      <c r="BJ2337" s="184" t="str">
        <f t="shared" si="424"/>
        <v/>
      </c>
    </row>
    <row r="2338" spans="3:62" ht="20.100000000000001" customHeight="1" x14ac:dyDescent="0.25">
      <c r="C2338" s="12"/>
      <c r="E2338" s="141"/>
      <c r="F2338" s="141"/>
      <c r="P2338" s="156"/>
      <c r="R2338" s="174"/>
      <c r="S2338" s="174"/>
      <c r="W2338" s="175"/>
      <c r="X2338" s="173"/>
      <c r="AC2338" s="156">
        <v>1609</v>
      </c>
      <c r="AD2338" s="150">
        <f t="shared" si="429"/>
        <v>2.4359999999999999</v>
      </c>
      <c r="AE2338" s="174">
        <f t="shared" si="430"/>
        <v>2.0527567641850292E-2</v>
      </c>
      <c r="AF2338" s="174">
        <f t="shared" si="431"/>
        <v>0.99257465773651377</v>
      </c>
      <c r="AG2338" s="150">
        <f t="shared" si="436"/>
        <v>2.0527567641850292E-2</v>
      </c>
      <c r="AH2338" s="150" t="str">
        <f t="shared" si="437"/>
        <v/>
      </c>
      <c r="AI2338" s="150" t="str">
        <f t="shared" si="432"/>
        <v/>
      </c>
      <c r="AJ2338" s="173">
        <f t="shared" si="433"/>
        <v>0</v>
      </c>
      <c r="AK2338" s="173" t="str">
        <f t="shared" si="434"/>
        <v/>
      </c>
      <c r="AL2338" s="173" t="str">
        <f t="shared" si="435"/>
        <v/>
      </c>
      <c r="AM2338" s="173"/>
      <c r="AN2338" s="173"/>
      <c r="AO2338" s="173"/>
      <c r="AP2338" s="173"/>
      <c r="AQ2338" s="173"/>
      <c r="AR2338" s="173"/>
      <c r="AS2338" s="173"/>
      <c r="AT2338" s="153"/>
      <c r="AU2338" s="154"/>
      <c r="AV2338" s="153"/>
      <c r="AW2338" s="177"/>
      <c r="AX2338" s="178"/>
      <c r="AY2338" s="179"/>
      <c r="AZ2338" s="179"/>
      <c r="BA2338" s="180"/>
      <c r="BB2338" s="180"/>
      <c r="BC2338" s="155"/>
      <c r="BE2338" s="156">
        <v>1586</v>
      </c>
      <c r="BF2338" s="181">
        <f t="shared" si="425"/>
        <v>10.143999999999927</v>
      </c>
      <c r="BG2338" s="182">
        <f t="shared" si="426"/>
        <v>0.18055893637087295</v>
      </c>
      <c r="BH2338" s="183">
        <f t="shared" si="427"/>
        <v>3.4948446685881263E-4</v>
      </c>
      <c r="BI2338" s="184" t="str">
        <f t="shared" si="428"/>
        <v/>
      </c>
      <c r="BJ2338" s="184" t="str">
        <f t="shared" si="424"/>
        <v/>
      </c>
    </row>
    <row r="2339" spans="3:62" ht="20.100000000000001" customHeight="1" x14ac:dyDescent="0.25">
      <c r="C2339" s="12"/>
      <c r="E2339" s="141"/>
      <c r="F2339" s="141"/>
      <c r="P2339" s="156"/>
      <c r="R2339" s="174"/>
      <c r="S2339" s="174"/>
      <c r="W2339" s="175"/>
      <c r="X2339" s="173"/>
      <c r="AC2339" s="156">
        <v>1610</v>
      </c>
      <c r="AD2339" s="150">
        <f t="shared" si="429"/>
        <v>2.4400000000000004</v>
      </c>
      <c r="AE2339" s="174">
        <f t="shared" si="430"/>
        <v>2.032835573822582E-2</v>
      </c>
      <c r="AF2339" s="174">
        <f t="shared" si="431"/>
        <v>0.99265636904465171</v>
      </c>
      <c r="AG2339" s="150">
        <f t="shared" si="436"/>
        <v>2.032835573822582E-2</v>
      </c>
      <c r="AH2339" s="150" t="str">
        <f t="shared" si="437"/>
        <v/>
      </c>
      <c r="AI2339" s="150" t="str">
        <f t="shared" si="432"/>
        <v/>
      </c>
      <c r="AJ2339" s="173">
        <f t="shared" si="433"/>
        <v>0</v>
      </c>
      <c r="AK2339" s="173" t="str">
        <f t="shared" si="434"/>
        <v/>
      </c>
      <c r="AL2339" s="173" t="str">
        <f t="shared" si="435"/>
        <v/>
      </c>
      <c r="AM2339" s="173"/>
      <c r="AN2339" s="173"/>
      <c r="AO2339" s="173"/>
      <c r="AP2339" s="173"/>
      <c r="AQ2339" s="173"/>
      <c r="AR2339" s="173"/>
      <c r="AS2339" s="173"/>
      <c r="AT2339" s="153"/>
      <c r="AU2339" s="154"/>
      <c r="AV2339" s="153"/>
      <c r="AW2339" s="177"/>
      <c r="AX2339" s="178"/>
      <c r="AY2339" s="179"/>
      <c r="AZ2339" s="179"/>
      <c r="BA2339" s="180"/>
      <c r="BB2339" s="180"/>
      <c r="BC2339" s="155"/>
      <c r="BE2339" s="156">
        <v>1587</v>
      </c>
      <c r="BF2339" s="181">
        <f t="shared" si="425"/>
        <v>10.150399999999927</v>
      </c>
      <c r="BG2339" s="182">
        <f t="shared" si="426"/>
        <v>0.18020945190401413</v>
      </c>
      <c r="BH2339" s="183">
        <f t="shared" si="427"/>
        <v>3.48917466858778E-4</v>
      </c>
      <c r="BI2339" s="184" t="str">
        <f t="shared" si="428"/>
        <v/>
      </c>
      <c r="BJ2339" s="184" t="str">
        <f t="shared" si="424"/>
        <v/>
      </c>
    </row>
    <row r="2340" spans="3:62" ht="20.100000000000001" customHeight="1" x14ac:dyDescent="0.25">
      <c r="C2340" s="12"/>
      <c r="E2340" s="141"/>
      <c r="F2340" s="141"/>
      <c r="P2340" s="156"/>
      <c r="R2340" s="174"/>
      <c r="S2340" s="174"/>
      <c r="W2340" s="175"/>
      <c r="X2340" s="173"/>
      <c r="AC2340" s="156">
        <v>1611</v>
      </c>
      <c r="AD2340" s="150">
        <f t="shared" si="429"/>
        <v>2.444</v>
      </c>
      <c r="AE2340" s="174">
        <f t="shared" si="430"/>
        <v>2.0130755012470348E-2</v>
      </c>
      <c r="AF2340" s="174">
        <f t="shared" si="431"/>
        <v>0.99273728673065609</v>
      </c>
      <c r="AG2340" s="150">
        <f t="shared" si="436"/>
        <v>2.0130755012470348E-2</v>
      </c>
      <c r="AH2340" s="150" t="str">
        <f t="shared" si="437"/>
        <v/>
      </c>
      <c r="AI2340" s="150" t="str">
        <f t="shared" si="432"/>
        <v/>
      </c>
      <c r="AJ2340" s="173">
        <f t="shared" si="433"/>
        <v>0</v>
      </c>
      <c r="AK2340" s="173" t="str">
        <f t="shared" si="434"/>
        <v/>
      </c>
      <c r="AL2340" s="173" t="str">
        <f t="shared" si="435"/>
        <v/>
      </c>
      <c r="AM2340" s="173"/>
      <c r="AN2340" s="173"/>
      <c r="AO2340" s="173"/>
      <c r="AP2340" s="173"/>
      <c r="AQ2340" s="173"/>
      <c r="AR2340" s="173"/>
      <c r="AS2340" s="173"/>
      <c r="AT2340" s="153"/>
      <c r="AU2340" s="154"/>
      <c r="AV2340" s="153"/>
      <c r="AW2340" s="177"/>
      <c r="AX2340" s="178"/>
      <c r="AY2340" s="179"/>
      <c r="AZ2340" s="179"/>
      <c r="BA2340" s="180"/>
      <c r="BB2340" s="180"/>
      <c r="BC2340" s="155"/>
      <c r="BE2340" s="156">
        <v>1588</v>
      </c>
      <c r="BF2340" s="181">
        <f t="shared" si="425"/>
        <v>10.156799999999926</v>
      </c>
      <c r="BG2340" s="182">
        <f t="shared" si="426"/>
        <v>0.17986053443715536</v>
      </c>
      <c r="BH2340" s="183">
        <f t="shared" si="427"/>
        <v>3.4835104075295331E-4</v>
      </c>
      <c r="BI2340" s="184" t="str">
        <f t="shared" si="428"/>
        <v/>
      </c>
      <c r="BJ2340" s="184" t="str">
        <f t="shared" si="424"/>
        <v/>
      </c>
    </row>
    <row r="2341" spans="3:62" ht="20.100000000000001" customHeight="1" x14ac:dyDescent="0.25">
      <c r="C2341" s="12"/>
      <c r="E2341" s="141"/>
      <c r="F2341" s="141"/>
      <c r="P2341" s="156"/>
      <c r="R2341" s="174"/>
      <c r="S2341" s="174"/>
      <c r="W2341" s="175"/>
      <c r="X2341" s="173"/>
      <c r="AC2341" s="156">
        <v>1612</v>
      </c>
      <c r="AD2341" s="150">
        <f t="shared" si="429"/>
        <v>2.4480000000000004</v>
      </c>
      <c r="AE2341" s="174">
        <f t="shared" si="430"/>
        <v>1.9934756095653629E-2</v>
      </c>
      <c r="AF2341" s="174">
        <f t="shared" si="431"/>
        <v>0.99281741722049599</v>
      </c>
      <c r="AG2341" s="150">
        <f t="shared" si="436"/>
        <v>1.9934756095653629E-2</v>
      </c>
      <c r="AH2341" s="150" t="str">
        <f t="shared" si="437"/>
        <v/>
      </c>
      <c r="AI2341" s="150" t="str">
        <f t="shared" si="432"/>
        <v/>
      </c>
      <c r="AJ2341" s="173">
        <f t="shared" si="433"/>
        <v>0</v>
      </c>
      <c r="AK2341" s="173" t="str">
        <f t="shared" si="434"/>
        <v/>
      </c>
      <c r="AL2341" s="173" t="str">
        <f t="shared" si="435"/>
        <v/>
      </c>
      <c r="AM2341" s="173"/>
      <c r="AN2341" s="173"/>
      <c r="AO2341" s="173"/>
      <c r="AP2341" s="173"/>
      <c r="AQ2341" s="173"/>
      <c r="AR2341" s="173"/>
      <c r="AS2341" s="173"/>
      <c r="AT2341" s="153"/>
      <c r="AU2341" s="154"/>
      <c r="AV2341" s="153"/>
      <c r="AW2341" s="177"/>
      <c r="AX2341" s="178"/>
      <c r="AY2341" s="179"/>
      <c r="AZ2341" s="179"/>
      <c r="BA2341" s="180"/>
      <c r="BB2341" s="180"/>
      <c r="BC2341" s="155"/>
      <c r="BE2341" s="156">
        <v>1589</v>
      </c>
      <c r="BF2341" s="181">
        <f t="shared" si="425"/>
        <v>10.163199999999925</v>
      </c>
      <c r="BG2341" s="182">
        <f t="shared" si="426"/>
        <v>0.1795121833964024</v>
      </c>
      <c r="BH2341" s="183">
        <f t="shared" si="427"/>
        <v>3.4778518916836476E-4</v>
      </c>
      <c r="BI2341" s="184" t="str">
        <f t="shared" si="428"/>
        <v/>
      </c>
      <c r="BJ2341" s="184" t="str">
        <f t="shared" si="424"/>
        <v/>
      </c>
    </row>
    <row r="2342" spans="3:62" ht="20.100000000000001" customHeight="1" x14ac:dyDescent="0.25">
      <c r="C2342" s="12"/>
      <c r="E2342" s="141"/>
      <c r="F2342" s="141"/>
      <c r="P2342" s="156"/>
      <c r="R2342" s="174"/>
      <c r="S2342" s="174"/>
      <c r="W2342" s="175"/>
      <c r="X2342" s="173"/>
      <c r="AC2342" s="156">
        <v>1613</v>
      </c>
      <c r="AD2342" s="150">
        <f t="shared" si="429"/>
        <v>2.452</v>
      </c>
      <c r="AE2342" s="174">
        <f t="shared" si="430"/>
        <v>1.9740349633478135E-2</v>
      </c>
      <c r="AF2342" s="174">
        <f t="shared" si="431"/>
        <v>0.99289676690269357</v>
      </c>
      <c r="AG2342" s="150">
        <f t="shared" si="436"/>
        <v>1.9740349633478135E-2</v>
      </c>
      <c r="AH2342" s="150" t="str">
        <f t="shared" si="437"/>
        <v/>
      </c>
      <c r="AI2342" s="150" t="str">
        <f t="shared" si="432"/>
        <v/>
      </c>
      <c r="AJ2342" s="173">
        <f t="shared" si="433"/>
        <v>0</v>
      </c>
      <c r="AK2342" s="173" t="str">
        <f t="shared" si="434"/>
        <v/>
      </c>
      <c r="AL2342" s="173" t="str">
        <f t="shared" si="435"/>
        <v/>
      </c>
      <c r="AM2342" s="173"/>
      <c r="AN2342" s="173"/>
      <c r="AO2342" s="173"/>
      <c r="AP2342" s="173"/>
      <c r="AQ2342" s="173"/>
      <c r="AR2342" s="173"/>
      <c r="AS2342" s="173"/>
      <c r="AT2342" s="153"/>
      <c r="AU2342" s="154"/>
      <c r="AV2342" s="153"/>
      <c r="AW2342" s="177"/>
      <c r="AX2342" s="178"/>
      <c r="AY2342" s="179"/>
      <c r="AZ2342" s="179"/>
      <c r="BA2342" s="180"/>
      <c r="BB2342" s="180"/>
      <c r="BC2342" s="155"/>
      <c r="BE2342" s="156">
        <v>1590</v>
      </c>
      <c r="BF2342" s="181">
        <f t="shared" si="425"/>
        <v>10.169599999999924</v>
      </c>
      <c r="BG2342" s="182">
        <f t="shared" si="426"/>
        <v>0.17916439820723404</v>
      </c>
      <c r="BH2342" s="183">
        <f t="shared" si="427"/>
        <v>3.4721991272784747E-4</v>
      </c>
      <c r="BI2342" s="184" t="str">
        <f t="shared" si="428"/>
        <v/>
      </c>
      <c r="BJ2342" s="184" t="str">
        <f t="shared" si="424"/>
        <v/>
      </c>
    </row>
    <row r="2343" spans="3:62" ht="20.100000000000001" customHeight="1" x14ac:dyDescent="0.25">
      <c r="C2343" s="12"/>
      <c r="E2343" s="141"/>
      <c r="F2343" s="141"/>
      <c r="P2343" s="156"/>
      <c r="R2343" s="174"/>
      <c r="S2343" s="174"/>
      <c r="W2343" s="175"/>
      <c r="X2343" s="173"/>
      <c r="AC2343" s="156">
        <v>1614</v>
      </c>
      <c r="AD2343" s="150">
        <f t="shared" si="429"/>
        <v>2.4560000000000004</v>
      </c>
      <c r="AE2343" s="174">
        <f t="shared" si="430"/>
        <v>1.9547526286731981E-2</v>
      </c>
      <c r="AF2343" s="174">
        <f t="shared" si="431"/>
        <v>0.99297534212838379</v>
      </c>
      <c r="AG2343" s="150">
        <f t="shared" si="436"/>
        <v>1.9547526286731981E-2</v>
      </c>
      <c r="AH2343" s="150" t="str">
        <f t="shared" si="437"/>
        <v/>
      </c>
      <c r="AI2343" s="150" t="str">
        <f t="shared" si="432"/>
        <v/>
      </c>
      <c r="AJ2343" s="173">
        <f t="shared" si="433"/>
        <v>0</v>
      </c>
      <c r="AK2343" s="173" t="str">
        <f t="shared" si="434"/>
        <v/>
      </c>
      <c r="AL2343" s="173" t="str">
        <f t="shared" si="435"/>
        <v/>
      </c>
      <c r="AM2343" s="173"/>
      <c r="AN2343" s="173"/>
      <c r="AO2343" s="173"/>
      <c r="AP2343" s="173"/>
      <c r="AQ2343" s="173"/>
      <c r="AR2343" s="173"/>
      <c r="AS2343" s="173"/>
      <c r="AT2343" s="153"/>
      <c r="AU2343" s="154"/>
      <c r="AV2343" s="153"/>
      <c r="AW2343" s="177"/>
      <c r="AX2343" s="178"/>
      <c r="AY2343" s="179"/>
      <c r="AZ2343" s="179"/>
      <c r="BA2343" s="180"/>
      <c r="BB2343" s="180"/>
      <c r="BC2343" s="155"/>
      <c r="BE2343" s="156">
        <v>1591</v>
      </c>
      <c r="BF2343" s="181">
        <f t="shared" si="425"/>
        <v>10.175999999999924</v>
      </c>
      <c r="BG2343" s="182">
        <f t="shared" si="426"/>
        <v>0.17881717829450619</v>
      </c>
      <c r="BH2343" s="183">
        <f t="shared" si="427"/>
        <v>3.4665521204749195E-4</v>
      </c>
      <c r="BI2343" s="184" t="str">
        <f t="shared" si="428"/>
        <v/>
      </c>
      <c r="BJ2343" s="184" t="str">
        <f t="shared" si="424"/>
        <v/>
      </c>
    </row>
    <row r="2344" spans="3:62" ht="20.100000000000001" customHeight="1" x14ac:dyDescent="0.25">
      <c r="C2344" s="12"/>
      <c r="E2344" s="141"/>
      <c r="F2344" s="141"/>
      <c r="P2344" s="156"/>
      <c r="R2344" s="174"/>
      <c r="S2344" s="174"/>
      <c r="W2344" s="175"/>
      <c r="X2344" s="173"/>
      <c r="AC2344" s="156">
        <v>1615</v>
      </c>
      <c r="AD2344" s="150">
        <f t="shared" si="429"/>
        <v>2.46</v>
      </c>
      <c r="AE2344" s="174">
        <f t="shared" si="430"/>
        <v>1.9356276731736961E-2</v>
      </c>
      <c r="AF2344" s="174">
        <f t="shared" si="431"/>
        <v>0.99305314921137566</v>
      </c>
      <c r="AG2344" s="150">
        <f t="shared" si="436"/>
        <v>1.9356276731736961E-2</v>
      </c>
      <c r="AH2344" s="150" t="str">
        <f t="shared" si="437"/>
        <v/>
      </c>
      <c r="AI2344" s="150" t="str">
        <f t="shared" si="432"/>
        <v/>
      </c>
      <c r="AJ2344" s="173">
        <f t="shared" si="433"/>
        <v>0</v>
      </c>
      <c r="AK2344" s="173" t="str">
        <f t="shared" si="434"/>
        <v/>
      </c>
      <c r="AL2344" s="173" t="str">
        <f t="shared" si="435"/>
        <v/>
      </c>
      <c r="AM2344" s="173"/>
      <c r="AN2344" s="173"/>
      <c r="AO2344" s="173"/>
      <c r="AP2344" s="173"/>
      <c r="AQ2344" s="173"/>
      <c r="AR2344" s="173"/>
      <c r="AS2344" s="173"/>
      <c r="AT2344" s="153"/>
      <c r="AU2344" s="154"/>
      <c r="AV2344" s="153"/>
      <c r="AW2344" s="177"/>
      <c r="AX2344" s="178"/>
      <c r="AY2344" s="179"/>
      <c r="AZ2344" s="179"/>
      <c r="BA2344" s="180"/>
      <c r="BB2344" s="180"/>
      <c r="BC2344" s="155"/>
      <c r="BE2344" s="156">
        <v>1592</v>
      </c>
      <c r="BF2344" s="181">
        <f t="shared" si="425"/>
        <v>10.182399999999923</v>
      </c>
      <c r="BG2344" s="182">
        <f t="shared" si="426"/>
        <v>0.1784705230824587</v>
      </c>
      <c r="BH2344" s="183">
        <f t="shared" si="427"/>
        <v>3.4609108773756003E-4</v>
      </c>
      <c r="BI2344" s="184" t="str">
        <f t="shared" si="428"/>
        <v/>
      </c>
      <c r="BJ2344" s="184" t="str">
        <f t="shared" si="424"/>
        <v/>
      </c>
    </row>
    <row r="2345" spans="3:62" ht="20.100000000000001" customHeight="1" x14ac:dyDescent="0.25">
      <c r="C2345" s="12"/>
      <c r="E2345" s="141"/>
      <c r="F2345" s="141"/>
      <c r="P2345" s="156"/>
      <c r="R2345" s="174"/>
      <c r="S2345" s="174"/>
      <c r="W2345" s="175"/>
      <c r="X2345" s="173"/>
      <c r="AC2345" s="156">
        <v>1616</v>
      </c>
      <c r="AD2345" s="150">
        <f t="shared" si="429"/>
        <v>2.4640000000000004</v>
      </c>
      <c r="AE2345" s="174">
        <f t="shared" si="430"/>
        <v>1.9166591660790239E-2</v>
      </c>
      <c r="AF2345" s="174">
        <f t="shared" si="431"/>
        <v>0.9931301944282156</v>
      </c>
      <c r="AG2345" s="150">
        <f t="shared" si="436"/>
        <v>1.9166591660790239E-2</v>
      </c>
      <c r="AH2345" s="150" t="str">
        <f t="shared" si="437"/>
        <v/>
      </c>
      <c r="AI2345" s="150" t="str">
        <f t="shared" si="432"/>
        <v/>
      </c>
      <c r="AJ2345" s="173">
        <f t="shared" si="433"/>
        <v>0</v>
      </c>
      <c r="AK2345" s="173" t="str">
        <f t="shared" si="434"/>
        <v/>
      </c>
      <c r="AL2345" s="173" t="str">
        <f t="shared" si="435"/>
        <v/>
      </c>
      <c r="AM2345" s="173"/>
      <c r="AN2345" s="173"/>
      <c r="AO2345" s="173"/>
      <c r="AP2345" s="173"/>
      <c r="AQ2345" s="173"/>
      <c r="AR2345" s="173"/>
      <c r="AS2345" s="173"/>
      <c r="AT2345" s="153"/>
      <c r="AU2345" s="154"/>
      <c r="AV2345" s="153"/>
      <c r="AW2345" s="177"/>
      <c r="AX2345" s="178"/>
      <c r="AY2345" s="179"/>
      <c r="AZ2345" s="179"/>
      <c r="BA2345" s="180"/>
      <c r="BB2345" s="180"/>
      <c r="BC2345" s="155"/>
      <c r="BE2345" s="156">
        <v>1593</v>
      </c>
      <c r="BF2345" s="181">
        <f t="shared" si="425"/>
        <v>10.188799999999922</v>
      </c>
      <c r="BG2345" s="182">
        <f t="shared" si="426"/>
        <v>0.17812443199472114</v>
      </c>
      <c r="BH2345" s="183">
        <f t="shared" si="427"/>
        <v>3.4552754040387268E-4</v>
      </c>
      <c r="BI2345" s="184" t="str">
        <f t="shared" si="428"/>
        <v/>
      </c>
      <c r="BJ2345" s="184" t="str">
        <f t="shared" si="424"/>
        <v/>
      </c>
    </row>
    <row r="2346" spans="3:62" ht="20.100000000000001" customHeight="1" x14ac:dyDescent="0.25">
      <c r="C2346" s="12"/>
      <c r="E2346" s="141"/>
      <c r="F2346" s="141"/>
      <c r="P2346" s="156"/>
      <c r="R2346" s="174"/>
      <c r="S2346" s="174"/>
      <c r="W2346" s="175"/>
      <c r="X2346" s="173"/>
      <c r="AC2346" s="156">
        <v>1617</v>
      </c>
      <c r="AD2346" s="150">
        <f t="shared" si="429"/>
        <v>2.468</v>
      </c>
      <c r="AE2346" s="174">
        <f t="shared" si="430"/>
        <v>1.897846178260116E-2</v>
      </c>
      <c r="AF2346" s="174">
        <f t="shared" si="431"/>
        <v>0.99320648401825162</v>
      </c>
      <c r="AG2346" s="150">
        <f t="shared" si="436"/>
        <v>1.897846178260116E-2</v>
      </c>
      <c r="AH2346" s="150" t="str">
        <f t="shared" si="437"/>
        <v/>
      </c>
      <c r="AI2346" s="150" t="str">
        <f t="shared" si="432"/>
        <v/>
      </c>
      <c r="AJ2346" s="173">
        <f t="shared" si="433"/>
        <v>0</v>
      </c>
      <c r="AK2346" s="173" t="str">
        <f t="shared" si="434"/>
        <v/>
      </c>
      <c r="AL2346" s="173" t="str">
        <f t="shared" si="435"/>
        <v/>
      </c>
      <c r="AM2346" s="173"/>
      <c r="AN2346" s="173"/>
      <c r="AO2346" s="173"/>
      <c r="AP2346" s="173"/>
      <c r="AQ2346" s="173"/>
      <c r="AR2346" s="173"/>
      <c r="AS2346" s="173"/>
      <c r="AT2346" s="153"/>
      <c r="AU2346" s="154"/>
      <c r="AV2346" s="153"/>
      <c r="AW2346" s="177"/>
      <c r="AX2346" s="178"/>
      <c r="AY2346" s="179"/>
      <c r="AZ2346" s="179"/>
      <c r="BA2346" s="180"/>
      <c r="BB2346" s="180"/>
      <c r="BC2346" s="155"/>
      <c r="BE2346" s="156">
        <v>1594</v>
      </c>
      <c r="BF2346" s="181">
        <f t="shared" si="425"/>
        <v>10.195199999999922</v>
      </c>
      <c r="BG2346" s="182">
        <f t="shared" si="426"/>
        <v>0.17777890445431727</v>
      </c>
      <c r="BH2346" s="183">
        <f t="shared" si="427"/>
        <v>3.4496457064578379E-4</v>
      </c>
      <c r="BI2346" s="184" t="str">
        <f t="shared" si="428"/>
        <v/>
      </c>
      <c r="BJ2346" s="184" t="str">
        <f t="shared" si="424"/>
        <v/>
      </c>
    </row>
    <row r="2347" spans="3:62" ht="20.100000000000001" customHeight="1" x14ac:dyDescent="0.25">
      <c r="C2347" s="12"/>
      <c r="E2347" s="141"/>
      <c r="F2347" s="141"/>
      <c r="P2347" s="156"/>
      <c r="R2347" s="174"/>
      <c r="S2347" s="174"/>
      <c r="W2347" s="175"/>
      <c r="X2347" s="173"/>
      <c r="AC2347" s="156">
        <v>1618</v>
      </c>
      <c r="AD2347" s="150">
        <f t="shared" si="429"/>
        <v>2.4720000000000004</v>
      </c>
      <c r="AE2347" s="174">
        <f t="shared" si="430"/>
        <v>1.8791877822721813E-2</v>
      </c>
      <c r="AF2347" s="174">
        <f t="shared" si="431"/>
        <v>0.99328202418370004</v>
      </c>
      <c r="AG2347" s="150">
        <f t="shared" si="436"/>
        <v>1.8791877822721813E-2</v>
      </c>
      <c r="AH2347" s="150" t="str">
        <f t="shared" si="437"/>
        <v/>
      </c>
      <c r="AI2347" s="150" t="str">
        <f t="shared" si="432"/>
        <v/>
      </c>
      <c r="AJ2347" s="173">
        <f t="shared" si="433"/>
        <v>0</v>
      </c>
      <c r="AK2347" s="173" t="str">
        <f t="shared" si="434"/>
        <v/>
      </c>
      <c r="AL2347" s="173" t="str">
        <f t="shared" si="435"/>
        <v/>
      </c>
      <c r="AM2347" s="173"/>
      <c r="AN2347" s="173"/>
      <c r="AO2347" s="173"/>
      <c r="AP2347" s="173"/>
      <c r="AQ2347" s="173"/>
      <c r="AR2347" s="173"/>
      <c r="AS2347" s="173"/>
      <c r="AT2347" s="153"/>
      <c r="AU2347" s="154"/>
      <c r="AV2347" s="153"/>
      <c r="AW2347" s="177"/>
      <c r="AX2347" s="178"/>
      <c r="AY2347" s="179"/>
      <c r="AZ2347" s="179"/>
      <c r="BA2347" s="180"/>
      <c r="BB2347" s="180"/>
      <c r="BC2347" s="155"/>
      <c r="BE2347" s="156">
        <v>1595</v>
      </c>
      <c r="BF2347" s="181">
        <f t="shared" si="425"/>
        <v>10.201599999999921</v>
      </c>
      <c r="BG2347" s="182">
        <f t="shared" si="426"/>
        <v>0.17743393988367148</v>
      </c>
      <c r="BH2347" s="183">
        <f t="shared" si="427"/>
        <v>3.4440217905698511E-4</v>
      </c>
      <c r="BI2347" s="184" t="str">
        <f t="shared" si="428"/>
        <v/>
      </c>
      <c r="BJ2347" s="184" t="str">
        <f t="shared" si="424"/>
        <v/>
      </c>
    </row>
    <row r="2348" spans="3:62" ht="20.100000000000001" customHeight="1" x14ac:dyDescent="0.25">
      <c r="C2348" s="12"/>
      <c r="E2348" s="141"/>
      <c r="F2348" s="141"/>
      <c r="P2348" s="156"/>
      <c r="R2348" s="174"/>
      <c r="S2348" s="174"/>
      <c r="W2348" s="175"/>
      <c r="X2348" s="173"/>
      <c r="AC2348" s="156">
        <v>1619</v>
      </c>
      <c r="AD2348" s="150">
        <f t="shared" si="429"/>
        <v>2.476</v>
      </c>
      <c r="AE2348" s="174">
        <f t="shared" si="430"/>
        <v>1.8606830523972679E-2</v>
      </c>
      <c r="AF2348" s="174">
        <f t="shared" si="431"/>
        <v>0.99335682108971413</v>
      </c>
      <c r="AG2348" s="150">
        <f t="shared" si="436"/>
        <v>1.8606830523972679E-2</v>
      </c>
      <c r="AH2348" s="150" t="str">
        <f t="shared" si="437"/>
        <v/>
      </c>
      <c r="AI2348" s="150" t="str">
        <f t="shared" si="432"/>
        <v/>
      </c>
      <c r="AJ2348" s="173">
        <f t="shared" si="433"/>
        <v>0</v>
      </c>
      <c r="AK2348" s="173" t="str">
        <f t="shared" si="434"/>
        <v/>
      </c>
      <c r="AL2348" s="173" t="str">
        <f t="shared" si="435"/>
        <v/>
      </c>
      <c r="AM2348" s="173"/>
      <c r="AN2348" s="173"/>
      <c r="AO2348" s="173"/>
      <c r="AP2348" s="173"/>
      <c r="AQ2348" s="173"/>
      <c r="AR2348" s="173"/>
      <c r="AS2348" s="173"/>
      <c r="AT2348" s="153"/>
      <c r="AU2348" s="154"/>
      <c r="AV2348" s="153"/>
      <c r="AW2348" s="177"/>
      <c r="AX2348" s="178"/>
      <c r="AY2348" s="179"/>
      <c r="AZ2348" s="179"/>
      <c r="BA2348" s="180"/>
      <c r="BB2348" s="180"/>
      <c r="BC2348" s="155"/>
      <c r="BE2348" s="156">
        <v>1596</v>
      </c>
      <c r="BF2348" s="181">
        <f t="shared" si="425"/>
        <v>10.20799999999992</v>
      </c>
      <c r="BG2348" s="182">
        <f t="shared" si="426"/>
        <v>0.1770895377046145</v>
      </c>
      <c r="BH2348" s="183">
        <f t="shared" si="427"/>
        <v>3.4384036622617242E-4</v>
      </c>
      <c r="BI2348" s="184" t="str">
        <f t="shared" si="428"/>
        <v/>
      </c>
      <c r="BJ2348" s="184" t="str">
        <f t="shared" si="424"/>
        <v/>
      </c>
    </row>
    <row r="2349" spans="3:62" ht="20.100000000000001" customHeight="1" x14ac:dyDescent="0.25">
      <c r="C2349" s="12"/>
      <c r="E2349" s="141"/>
      <c r="F2349" s="141"/>
      <c r="P2349" s="156"/>
      <c r="R2349" s="174"/>
      <c r="S2349" s="174"/>
      <c r="W2349" s="175"/>
      <c r="X2349" s="173"/>
      <c r="AC2349" s="156">
        <v>1620</v>
      </c>
      <c r="AD2349" s="150">
        <f t="shared" si="429"/>
        <v>2.4800000000000004</v>
      </c>
      <c r="AE2349" s="174">
        <f t="shared" si="430"/>
        <v>1.8423310646862031E-2</v>
      </c>
      <c r="AF2349" s="174">
        <f t="shared" si="431"/>
        <v>0.9934308808644533</v>
      </c>
      <c r="AG2349" s="150">
        <f t="shared" si="436"/>
        <v>1.8423310646862031E-2</v>
      </c>
      <c r="AH2349" s="150" t="str">
        <f t="shared" si="437"/>
        <v/>
      </c>
      <c r="AI2349" s="150" t="str">
        <f t="shared" si="432"/>
        <v/>
      </c>
      <c r="AJ2349" s="173">
        <f t="shared" si="433"/>
        <v>0</v>
      </c>
      <c r="AK2349" s="173" t="str">
        <f t="shared" si="434"/>
        <v/>
      </c>
      <c r="AL2349" s="173" t="str">
        <f t="shared" si="435"/>
        <v/>
      </c>
      <c r="AM2349" s="173"/>
      <c r="AN2349" s="173"/>
      <c r="AO2349" s="173"/>
      <c r="AP2349" s="173"/>
      <c r="AQ2349" s="173"/>
      <c r="AR2349" s="173"/>
      <c r="AS2349" s="173"/>
      <c r="AT2349" s="153"/>
      <c r="AU2349" s="154"/>
      <c r="AV2349" s="153"/>
      <c r="AW2349" s="177"/>
      <c r="AX2349" s="178"/>
      <c r="AY2349" s="179"/>
      <c r="AZ2349" s="179"/>
      <c r="BA2349" s="180"/>
      <c r="BB2349" s="180"/>
      <c r="BC2349" s="155"/>
      <c r="BE2349" s="156">
        <v>1597</v>
      </c>
      <c r="BF2349" s="181">
        <f t="shared" si="425"/>
        <v>10.21439999999992</v>
      </c>
      <c r="BG2349" s="182">
        <f t="shared" si="426"/>
        <v>0.17674569733838832</v>
      </c>
      <c r="BH2349" s="183">
        <f t="shared" si="427"/>
        <v>3.4327913273612953E-4</v>
      </c>
      <c r="BI2349" s="184" t="str">
        <f t="shared" si="428"/>
        <v/>
      </c>
      <c r="BJ2349" s="184" t="str">
        <f t="shared" si="424"/>
        <v/>
      </c>
    </row>
    <row r="2350" spans="3:62" ht="20.100000000000001" customHeight="1" x14ac:dyDescent="0.25">
      <c r="C2350" s="12"/>
      <c r="E2350" s="141"/>
      <c r="F2350" s="141"/>
      <c r="P2350" s="156"/>
      <c r="R2350" s="174"/>
      <c r="S2350" s="174"/>
      <c r="W2350" s="175"/>
      <c r="X2350" s="173"/>
      <c r="AC2350" s="156">
        <v>1621</v>
      </c>
      <c r="AD2350" s="150">
        <f t="shared" si="429"/>
        <v>2.484</v>
      </c>
      <c r="AE2350" s="174">
        <f t="shared" si="430"/>
        <v>1.824130897000055E-2</v>
      </c>
      <c r="AF2350" s="174">
        <f t="shared" si="431"/>
        <v>0.9935042095991552</v>
      </c>
      <c r="AG2350" s="150">
        <f t="shared" si="436"/>
        <v>1.824130897000055E-2</v>
      </c>
      <c r="AH2350" s="150" t="str">
        <f t="shared" si="437"/>
        <v/>
      </c>
      <c r="AI2350" s="150" t="str">
        <f t="shared" si="432"/>
        <v/>
      </c>
      <c r="AJ2350" s="173">
        <f t="shared" si="433"/>
        <v>0</v>
      </c>
      <c r="AK2350" s="173" t="str">
        <f t="shared" si="434"/>
        <v/>
      </c>
      <c r="AL2350" s="173" t="str">
        <f t="shared" si="435"/>
        <v/>
      </c>
      <c r="AM2350" s="173"/>
      <c r="AN2350" s="173"/>
      <c r="AO2350" s="173"/>
      <c r="AP2350" s="173"/>
      <c r="AQ2350" s="173"/>
      <c r="AR2350" s="173"/>
      <c r="AS2350" s="173"/>
      <c r="AT2350" s="153"/>
      <c r="AU2350" s="154"/>
      <c r="AV2350" s="153"/>
      <c r="AW2350" s="177"/>
      <c r="AX2350" s="178"/>
      <c r="AY2350" s="179"/>
      <c r="AZ2350" s="179"/>
      <c r="BA2350" s="180"/>
      <c r="BB2350" s="180"/>
      <c r="BC2350" s="155"/>
      <c r="BE2350" s="156">
        <v>1598</v>
      </c>
      <c r="BF2350" s="181">
        <f t="shared" si="425"/>
        <v>10.220799999999919</v>
      </c>
      <c r="BG2350" s="182">
        <f t="shared" si="426"/>
        <v>0.17640241820565219</v>
      </c>
      <c r="BH2350" s="183">
        <f t="shared" si="427"/>
        <v>3.427184791640614E-4</v>
      </c>
      <c r="BI2350" s="184" t="str">
        <f t="shared" si="428"/>
        <v/>
      </c>
      <c r="BJ2350" s="184" t="str">
        <f t="shared" si="424"/>
        <v/>
      </c>
    </row>
    <row r="2351" spans="3:62" ht="20.100000000000001" customHeight="1" x14ac:dyDescent="0.25">
      <c r="C2351" s="12"/>
      <c r="E2351" s="141"/>
      <c r="F2351" s="141"/>
      <c r="P2351" s="156"/>
      <c r="R2351" s="174"/>
      <c r="S2351" s="174"/>
      <c r="W2351" s="175"/>
      <c r="X2351" s="173"/>
      <c r="AC2351" s="156">
        <v>1622</v>
      </c>
      <c r="AD2351" s="150">
        <f t="shared" si="429"/>
        <v>2.4880000000000004</v>
      </c>
      <c r="AE2351" s="174">
        <f t="shared" si="430"/>
        <v>1.8060816290509676E-2</v>
      </c>
      <c r="AF2351" s="174">
        <f t="shared" si="431"/>
        <v>0.99357681334820891</v>
      </c>
      <c r="AG2351" s="150">
        <f t="shared" si="436"/>
        <v>1.8060816290509676E-2</v>
      </c>
      <c r="AH2351" s="150" t="str">
        <f t="shared" si="437"/>
        <v/>
      </c>
      <c r="AI2351" s="150" t="str">
        <f t="shared" si="432"/>
        <v/>
      </c>
      <c r="AJ2351" s="173">
        <f t="shared" si="433"/>
        <v>0</v>
      </c>
      <c r="AK2351" s="173" t="str">
        <f t="shared" si="434"/>
        <v/>
      </c>
      <c r="AL2351" s="173" t="str">
        <f t="shared" si="435"/>
        <v/>
      </c>
      <c r="AM2351" s="173"/>
      <c r="AN2351" s="173"/>
      <c r="AO2351" s="173"/>
      <c r="AP2351" s="173"/>
      <c r="AQ2351" s="173"/>
      <c r="AR2351" s="173"/>
      <c r="AS2351" s="173"/>
      <c r="AT2351" s="153"/>
      <c r="AU2351" s="154"/>
      <c r="AV2351" s="153"/>
      <c r="AW2351" s="177"/>
      <c r="AX2351" s="178"/>
      <c r="AY2351" s="179"/>
      <c r="AZ2351" s="179"/>
      <c r="BA2351" s="180"/>
      <c r="BB2351" s="180"/>
      <c r="BC2351" s="155"/>
      <c r="BE2351" s="156">
        <v>1599</v>
      </c>
      <c r="BF2351" s="181">
        <f t="shared" si="425"/>
        <v>10.227199999999918</v>
      </c>
      <c r="BG2351" s="182">
        <f t="shared" si="426"/>
        <v>0.17605969972648813</v>
      </c>
      <c r="BH2351" s="183">
        <f t="shared" si="427"/>
        <v>3.4215840608184389E-4</v>
      </c>
      <c r="BI2351" s="184" t="str">
        <f t="shared" si="428"/>
        <v/>
      </c>
      <c r="BJ2351" s="184" t="str">
        <f t="shared" si="424"/>
        <v/>
      </c>
    </row>
    <row r="2352" spans="3:62" ht="20.100000000000001" customHeight="1" x14ac:dyDescent="0.25">
      <c r="C2352" s="12"/>
      <c r="E2352" s="141"/>
      <c r="F2352" s="141"/>
      <c r="P2352" s="156"/>
      <c r="R2352" s="174"/>
      <c r="S2352" s="174"/>
      <c r="W2352" s="175"/>
      <c r="X2352" s="173"/>
      <c r="AC2352" s="156">
        <v>1623</v>
      </c>
      <c r="AD2352" s="150">
        <f t="shared" si="429"/>
        <v>2.492</v>
      </c>
      <c r="AE2352" s="174">
        <f t="shared" si="430"/>
        <v>1.7881823424425094E-2</v>
      </c>
      <c r="AF2352" s="174">
        <f t="shared" si="431"/>
        <v>0.99364869812922962</v>
      </c>
      <c r="AG2352" s="150">
        <f t="shared" si="436"/>
        <v>1.7881823424425094E-2</v>
      </c>
      <c r="AH2352" s="150" t="str">
        <f t="shared" si="437"/>
        <v/>
      </c>
      <c r="AI2352" s="150" t="str">
        <f t="shared" si="432"/>
        <v/>
      </c>
      <c r="AJ2352" s="173">
        <f t="shared" si="433"/>
        <v>0</v>
      </c>
      <c r="AK2352" s="173" t="str">
        <f t="shared" si="434"/>
        <v/>
      </c>
      <c r="AL2352" s="173" t="str">
        <f t="shared" si="435"/>
        <v/>
      </c>
      <c r="AM2352" s="173"/>
      <c r="AN2352" s="173"/>
      <c r="AO2352" s="173"/>
      <c r="AP2352" s="173"/>
      <c r="AQ2352" s="173"/>
      <c r="AR2352" s="173"/>
      <c r="AS2352" s="173"/>
      <c r="AT2352" s="153"/>
      <c r="AU2352" s="154"/>
      <c r="AV2352" s="153"/>
      <c r="AW2352" s="177"/>
      <c r="AX2352" s="178"/>
      <c r="AY2352" s="179"/>
      <c r="AZ2352" s="179"/>
      <c r="BA2352" s="180"/>
      <c r="BB2352" s="180"/>
      <c r="BC2352" s="155"/>
      <c r="BE2352" s="156">
        <v>1600</v>
      </c>
      <c r="BF2352" s="181">
        <f t="shared" si="425"/>
        <v>10.233599999999917</v>
      </c>
      <c r="BG2352" s="182">
        <f t="shared" si="426"/>
        <v>0.17571754132040629</v>
      </c>
      <c r="BH2352" s="183">
        <f t="shared" si="427"/>
        <v>3.4159891405599607E-4</v>
      </c>
      <c r="BI2352" s="184" t="str">
        <f t="shared" si="428"/>
        <v/>
      </c>
      <c r="BJ2352" s="184" t="str">
        <f t="shared" si="424"/>
        <v/>
      </c>
    </row>
    <row r="2353" spans="3:62" ht="20.100000000000001" customHeight="1" x14ac:dyDescent="0.25">
      <c r="C2353" s="12"/>
      <c r="E2353" s="141"/>
      <c r="F2353" s="141"/>
      <c r="P2353" s="156"/>
      <c r="R2353" s="174"/>
      <c r="S2353" s="174"/>
      <c r="W2353" s="175"/>
      <c r="X2353" s="173"/>
      <c r="AC2353" s="156">
        <v>1624</v>
      </c>
      <c r="AD2353" s="150">
        <f t="shared" si="429"/>
        <v>2.4960000000000004</v>
      </c>
      <c r="AE2353" s="174">
        <f t="shared" si="430"/>
        <v>1.7704321207094198E-2</v>
      </c>
      <c r="AF2353" s="174">
        <f t="shared" si="431"/>
        <v>0.9937198699231351</v>
      </c>
      <c r="AG2353" s="150">
        <f t="shared" si="436"/>
        <v>1.7704321207094198E-2</v>
      </c>
      <c r="AH2353" s="150" t="str">
        <f t="shared" si="437"/>
        <v/>
      </c>
      <c r="AI2353" s="150" t="str">
        <f t="shared" si="432"/>
        <v/>
      </c>
      <c r="AJ2353" s="173">
        <f t="shared" si="433"/>
        <v>0</v>
      </c>
      <c r="AK2353" s="173" t="str">
        <f t="shared" si="434"/>
        <v/>
      </c>
      <c r="AL2353" s="173" t="str">
        <f t="shared" si="435"/>
        <v/>
      </c>
      <c r="AM2353" s="173"/>
      <c r="AN2353" s="173"/>
      <c r="AO2353" s="173"/>
      <c r="AP2353" s="173"/>
      <c r="AQ2353" s="173"/>
      <c r="AR2353" s="173"/>
      <c r="AS2353" s="173"/>
      <c r="AT2353" s="153"/>
      <c r="AU2353" s="154"/>
      <c r="AV2353" s="153"/>
      <c r="AW2353" s="177"/>
      <c r="AX2353" s="178"/>
      <c r="AY2353" s="179"/>
      <c r="AZ2353" s="179"/>
      <c r="BA2353" s="180"/>
      <c r="BB2353" s="180"/>
      <c r="BC2353" s="155"/>
      <c r="BE2353" s="156">
        <v>1601</v>
      </c>
      <c r="BF2353" s="181">
        <f t="shared" si="425"/>
        <v>10.239999999999917</v>
      </c>
      <c r="BG2353" s="182">
        <f t="shared" si="426"/>
        <v>0.17537594240635029</v>
      </c>
      <c r="BH2353" s="183">
        <f t="shared" si="427"/>
        <v>3.4104000364729159E-4</v>
      </c>
      <c r="BI2353" s="184" t="str">
        <f t="shared" si="428"/>
        <v/>
      </c>
      <c r="BJ2353" s="184" t="str">
        <f t="shared" ref="BJ2353:BJ2416" si="438">IF($BG2353&lt;(1-$BC$765),$BH2353,"")</f>
        <v/>
      </c>
    </row>
    <row r="2354" spans="3:62" ht="20.100000000000001" customHeight="1" x14ac:dyDescent="0.25">
      <c r="C2354" s="12"/>
      <c r="E2354" s="141"/>
      <c r="F2354" s="141"/>
      <c r="P2354" s="156"/>
      <c r="R2354" s="174"/>
      <c r="S2354" s="174"/>
      <c r="W2354" s="175"/>
      <c r="X2354" s="173"/>
      <c r="AC2354" s="156">
        <v>1625</v>
      </c>
      <c r="AD2354" s="150">
        <f t="shared" si="429"/>
        <v>2.5</v>
      </c>
      <c r="AE2354" s="174">
        <f t="shared" si="430"/>
        <v>1.752830049356854E-2</v>
      </c>
      <c r="AF2354" s="174">
        <f t="shared" si="431"/>
        <v>0.99379033467422384</v>
      </c>
      <c r="AG2354" s="150">
        <f t="shared" si="436"/>
        <v>1.752830049356854E-2</v>
      </c>
      <c r="AH2354" s="150" t="str">
        <f t="shared" si="437"/>
        <v/>
      </c>
      <c r="AI2354" s="150" t="str">
        <f t="shared" si="432"/>
        <v/>
      </c>
      <c r="AJ2354" s="173">
        <f t="shared" si="433"/>
        <v>0</v>
      </c>
      <c r="AK2354" s="173" t="str">
        <f t="shared" si="434"/>
        <v/>
      </c>
      <c r="AL2354" s="173" t="str">
        <f t="shared" si="435"/>
        <v/>
      </c>
      <c r="AM2354" s="173"/>
      <c r="AN2354" s="173"/>
      <c r="AO2354" s="173"/>
      <c r="AP2354" s="173"/>
      <c r="AQ2354" s="173"/>
      <c r="AR2354" s="173"/>
      <c r="AS2354" s="173"/>
      <c r="AT2354" s="153"/>
      <c r="AU2354" s="154"/>
      <c r="AV2354" s="153"/>
      <c r="AW2354" s="177"/>
      <c r="AX2354" s="178"/>
      <c r="AY2354" s="179"/>
      <c r="AZ2354" s="179"/>
      <c r="BA2354" s="180"/>
      <c r="BB2354" s="180"/>
      <c r="BC2354" s="155"/>
      <c r="BE2354" s="156">
        <v>1602</v>
      </c>
      <c r="BF2354" s="181">
        <f t="shared" ref="BF2354:BF2417" si="439">BF2353+$BI$750</f>
        <v>10.246399999999916</v>
      </c>
      <c r="BG2354" s="182">
        <f t="shared" ref="BG2354:BG2417" si="440">_xlfn.CHISQ.DIST.RT(BF2354,7)</f>
        <v>0.175034902402703</v>
      </c>
      <c r="BH2354" s="183">
        <f t="shared" ref="BH2354:BH2417" si="441">BG2354-BG2355</f>
        <v>3.4048167541100849E-4</v>
      </c>
      <c r="BI2354" s="184" t="str">
        <f t="shared" ref="BI2354:BI2417" si="442">IF(BG2354&lt;(1-$BC$757),BH2354,"")</f>
        <v/>
      </c>
      <c r="BJ2354" s="184" t="str">
        <f t="shared" si="438"/>
        <v/>
      </c>
    </row>
    <row r="2355" spans="3:62" ht="20.100000000000001" customHeight="1" x14ac:dyDescent="0.25">
      <c r="C2355" s="12"/>
      <c r="E2355" s="141"/>
      <c r="F2355" s="141"/>
      <c r="P2355" s="156"/>
      <c r="R2355" s="174"/>
      <c r="S2355" s="174"/>
      <c r="W2355" s="175"/>
      <c r="X2355" s="173"/>
      <c r="AC2355" s="156">
        <v>1626</v>
      </c>
      <c r="AD2355" s="150">
        <f t="shared" si="429"/>
        <v>2.5040000000000004</v>
      </c>
      <c r="AE2355" s="174">
        <f t="shared" si="430"/>
        <v>1.7353752158990383E-2</v>
      </c>
      <c r="AF2355" s="174">
        <f t="shared" si="431"/>
        <v>0.99386009829025468</v>
      </c>
      <c r="AG2355" s="150">
        <f t="shared" si="436"/>
        <v>1.7353752158990383E-2</v>
      </c>
      <c r="AH2355" s="150" t="str">
        <f t="shared" si="437"/>
        <v/>
      </c>
      <c r="AI2355" s="150" t="str">
        <f t="shared" si="432"/>
        <v/>
      </c>
      <c r="AJ2355" s="173">
        <f t="shared" si="433"/>
        <v>0</v>
      </c>
      <c r="AK2355" s="173" t="str">
        <f t="shared" si="434"/>
        <v/>
      </c>
      <c r="AL2355" s="173" t="str">
        <f t="shared" si="435"/>
        <v/>
      </c>
      <c r="AM2355" s="173"/>
      <c r="AN2355" s="173"/>
      <c r="AO2355" s="173"/>
      <c r="AP2355" s="173"/>
      <c r="AQ2355" s="173"/>
      <c r="AR2355" s="173"/>
      <c r="AS2355" s="173"/>
      <c r="AT2355" s="153"/>
      <c r="AU2355" s="154"/>
      <c r="AV2355" s="153"/>
      <c r="AW2355" s="177"/>
      <c r="AX2355" s="178"/>
      <c r="AY2355" s="179"/>
      <c r="AZ2355" s="179"/>
      <c r="BA2355" s="180"/>
      <c r="BB2355" s="180"/>
      <c r="BC2355" s="155"/>
      <c r="BE2355" s="156">
        <v>1603</v>
      </c>
      <c r="BF2355" s="181">
        <f t="shared" si="439"/>
        <v>10.252799999999915</v>
      </c>
      <c r="BG2355" s="182">
        <f t="shared" si="440"/>
        <v>0.17469442072729199</v>
      </c>
      <c r="BH2355" s="183">
        <f t="shared" si="441"/>
        <v>3.399239298973733E-4</v>
      </c>
      <c r="BI2355" s="184" t="str">
        <f t="shared" si="442"/>
        <v/>
      </c>
      <c r="BJ2355" s="184" t="str">
        <f t="shared" si="438"/>
        <v/>
      </c>
    </row>
    <row r="2356" spans="3:62" ht="20.100000000000001" customHeight="1" x14ac:dyDescent="0.25">
      <c r="C2356" s="12"/>
      <c r="E2356" s="141"/>
      <c r="F2356" s="141"/>
      <c r="P2356" s="156"/>
      <c r="R2356" s="174"/>
      <c r="S2356" s="174"/>
      <c r="W2356" s="175"/>
      <c r="X2356" s="173"/>
      <c r="AC2356" s="156">
        <v>1627</v>
      </c>
      <c r="AD2356" s="150">
        <f t="shared" si="429"/>
        <v>2.508</v>
      </c>
      <c r="AE2356" s="174">
        <f t="shared" si="430"/>
        <v>1.7180667098974263E-2</v>
      </c>
      <c r="AF2356" s="174">
        <f t="shared" si="431"/>
        <v>0.99392916664252762</v>
      </c>
      <c r="AG2356" s="150">
        <f t="shared" si="436"/>
        <v>1.7180667098974263E-2</v>
      </c>
      <c r="AH2356" s="150" t="str">
        <f t="shared" si="437"/>
        <v/>
      </c>
      <c r="AI2356" s="150" t="str">
        <f t="shared" si="432"/>
        <v/>
      </c>
      <c r="AJ2356" s="173">
        <f t="shared" si="433"/>
        <v>0</v>
      </c>
      <c r="AK2356" s="173" t="str">
        <f t="shared" si="434"/>
        <v/>
      </c>
      <c r="AL2356" s="173" t="str">
        <f t="shared" si="435"/>
        <v/>
      </c>
      <c r="AM2356" s="173"/>
      <c r="AN2356" s="173"/>
      <c r="AO2356" s="173"/>
      <c r="AP2356" s="173"/>
      <c r="AQ2356" s="173"/>
      <c r="AR2356" s="173"/>
      <c r="AS2356" s="173"/>
      <c r="AT2356" s="153"/>
      <c r="AU2356" s="154"/>
      <c r="AV2356" s="153"/>
      <c r="AW2356" s="177"/>
      <c r="AX2356" s="178"/>
      <c r="AY2356" s="179"/>
      <c r="AZ2356" s="179"/>
      <c r="BA2356" s="180"/>
      <c r="BB2356" s="180"/>
      <c r="BC2356" s="155"/>
      <c r="BE2356" s="156">
        <v>1604</v>
      </c>
      <c r="BF2356" s="181">
        <f t="shared" si="439"/>
        <v>10.259199999999915</v>
      </c>
      <c r="BG2356" s="182">
        <f t="shared" si="440"/>
        <v>0.17435449679739462</v>
      </c>
      <c r="BH2356" s="183">
        <f t="shared" si="441"/>
        <v>3.3936676765050633E-4</v>
      </c>
      <c r="BI2356" s="184" t="str">
        <f t="shared" si="442"/>
        <v/>
      </c>
      <c r="BJ2356" s="184" t="str">
        <f t="shared" si="438"/>
        <v/>
      </c>
    </row>
    <row r="2357" spans="3:62" ht="20.100000000000001" customHeight="1" x14ac:dyDescent="0.25">
      <c r="C2357" s="12"/>
      <c r="E2357" s="141"/>
      <c r="F2357" s="141"/>
      <c r="P2357" s="156"/>
      <c r="R2357" s="174"/>
      <c r="S2357" s="174"/>
      <c r="W2357" s="175"/>
      <c r="X2357" s="173"/>
      <c r="AC2357" s="156">
        <v>1628</v>
      </c>
      <c r="AD2357" s="150">
        <f t="shared" si="429"/>
        <v>2.5120000000000005</v>
      </c>
      <c r="AE2357" s="174">
        <f t="shared" si="430"/>
        <v>1.7009036229982642E-2</v>
      </c>
      <c r="AF2357" s="174">
        <f t="shared" si="431"/>
        <v>0.99399754556596687</v>
      </c>
      <c r="AG2357" s="150">
        <f t="shared" si="436"/>
        <v>1.7009036229982642E-2</v>
      </c>
      <c r="AH2357" s="150" t="str">
        <f t="shared" si="437"/>
        <v/>
      </c>
      <c r="AI2357" s="150" t="str">
        <f t="shared" si="432"/>
        <v/>
      </c>
      <c r="AJ2357" s="173">
        <f t="shared" si="433"/>
        <v>0</v>
      </c>
      <c r="AK2357" s="173" t="str">
        <f t="shared" si="434"/>
        <v/>
      </c>
      <c r="AL2357" s="173" t="str">
        <f t="shared" si="435"/>
        <v/>
      </c>
      <c r="AM2357" s="173"/>
      <c r="AN2357" s="173"/>
      <c r="AO2357" s="173"/>
      <c r="AP2357" s="173"/>
      <c r="AQ2357" s="173"/>
      <c r="AR2357" s="173"/>
      <c r="AS2357" s="173"/>
      <c r="AT2357" s="153"/>
      <c r="AU2357" s="154"/>
      <c r="AV2357" s="153"/>
      <c r="AW2357" s="177"/>
      <c r="AX2357" s="178"/>
      <c r="AY2357" s="179"/>
      <c r="AZ2357" s="179"/>
      <c r="BA2357" s="180"/>
      <c r="BB2357" s="180"/>
      <c r="BC2357" s="155"/>
      <c r="BE2357" s="156">
        <v>1605</v>
      </c>
      <c r="BF2357" s="181">
        <f t="shared" si="439"/>
        <v>10.265599999999914</v>
      </c>
      <c r="BG2357" s="182">
        <f t="shared" si="440"/>
        <v>0.17401513002974411</v>
      </c>
      <c r="BH2357" s="183">
        <f t="shared" si="441"/>
        <v>3.3881018921036454E-4</v>
      </c>
      <c r="BI2357" s="184" t="str">
        <f t="shared" si="442"/>
        <v/>
      </c>
      <c r="BJ2357" s="184" t="str">
        <f t="shared" si="438"/>
        <v/>
      </c>
    </row>
    <row r="2358" spans="3:62" ht="20.100000000000001" customHeight="1" x14ac:dyDescent="0.25">
      <c r="C2358" s="12"/>
      <c r="E2358" s="141"/>
      <c r="F2358" s="141"/>
      <c r="P2358" s="156"/>
      <c r="R2358" s="174"/>
      <c r="S2358" s="174"/>
      <c r="W2358" s="175"/>
      <c r="X2358" s="173"/>
      <c r="AC2358" s="156">
        <v>1629</v>
      </c>
      <c r="AD2358" s="150">
        <f t="shared" si="429"/>
        <v>2.516</v>
      </c>
      <c r="AE2358" s="174">
        <f t="shared" si="430"/>
        <v>1.6838850489696671E-2</v>
      </c>
      <c r="AF2358" s="174">
        <f t="shared" si="431"/>
        <v>0.99406524085920478</v>
      </c>
      <c r="AG2358" s="150">
        <f t="shared" si="436"/>
        <v>1.6838850489696671E-2</v>
      </c>
      <c r="AH2358" s="150" t="str">
        <f t="shared" si="437"/>
        <v/>
      </c>
      <c r="AI2358" s="150" t="str">
        <f t="shared" si="432"/>
        <v/>
      </c>
      <c r="AJ2358" s="173">
        <f t="shared" si="433"/>
        <v>0</v>
      </c>
      <c r="AK2358" s="173" t="str">
        <f t="shared" si="434"/>
        <v/>
      </c>
      <c r="AL2358" s="173" t="str">
        <f t="shared" si="435"/>
        <v/>
      </c>
      <c r="AM2358" s="173"/>
      <c r="AN2358" s="173"/>
      <c r="AO2358" s="173"/>
      <c r="AP2358" s="173"/>
      <c r="AQ2358" s="173"/>
      <c r="AR2358" s="173"/>
      <c r="AS2358" s="173"/>
      <c r="AT2358" s="153"/>
      <c r="AU2358" s="154"/>
      <c r="AV2358" s="153"/>
      <c r="AW2358" s="177"/>
      <c r="AX2358" s="178"/>
      <c r="AY2358" s="179"/>
      <c r="AZ2358" s="179"/>
      <c r="BA2358" s="180"/>
      <c r="BB2358" s="180"/>
      <c r="BC2358" s="155"/>
      <c r="BE2358" s="156">
        <v>1606</v>
      </c>
      <c r="BF2358" s="181">
        <f t="shared" si="439"/>
        <v>10.271999999999913</v>
      </c>
      <c r="BG2358" s="182">
        <f t="shared" si="440"/>
        <v>0.17367631984053375</v>
      </c>
      <c r="BH2358" s="183">
        <f t="shared" si="441"/>
        <v>3.3825419510988275E-4</v>
      </c>
      <c r="BI2358" s="184" t="str">
        <f t="shared" si="442"/>
        <v/>
      </c>
      <c r="BJ2358" s="184" t="str">
        <f t="shared" si="438"/>
        <v/>
      </c>
    </row>
    <row r="2359" spans="3:62" ht="20.100000000000001" customHeight="1" x14ac:dyDescent="0.25">
      <c r="C2359" s="12"/>
      <c r="E2359" s="141"/>
      <c r="F2359" s="141"/>
      <c r="P2359" s="156"/>
      <c r="R2359" s="174"/>
      <c r="S2359" s="174"/>
      <c r="W2359" s="175"/>
      <c r="X2359" s="173"/>
      <c r="AC2359" s="156">
        <v>1630</v>
      </c>
      <c r="AD2359" s="150">
        <f t="shared" si="429"/>
        <v>2.5200000000000005</v>
      </c>
      <c r="AE2359" s="174">
        <f t="shared" si="430"/>
        <v>1.6670100837381043E-2</v>
      </c>
      <c r="AF2359" s="174">
        <f t="shared" si="431"/>
        <v>0.99413225828466745</v>
      </c>
      <c r="AG2359" s="150">
        <f t="shared" si="436"/>
        <v>1.6670100837381043E-2</v>
      </c>
      <c r="AH2359" s="150" t="str">
        <f t="shared" si="437"/>
        <v/>
      </c>
      <c r="AI2359" s="150" t="str">
        <f t="shared" si="432"/>
        <v/>
      </c>
      <c r="AJ2359" s="173">
        <f t="shared" si="433"/>
        <v>0</v>
      </c>
      <c r="AK2359" s="173" t="str">
        <f t="shared" si="434"/>
        <v/>
      </c>
      <c r="AL2359" s="173" t="str">
        <f t="shared" si="435"/>
        <v/>
      </c>
      <c r="AM2359" s="173"/>
      <c r="AN2359" s="173"/>
      <c r="AO2359" s="173"/>
      <c r="AP2359" s="173"/>
      <c r="AQ2359" s="173"/>
      <c r="AR2359" s="173"/>
      <c r="AS2359" s="173"/>
      <c r="AT2359" s="153"/>
      <c r="AU2359" s="154"/>
      <c r="AV2359" s="153"/>
      <c r="AW2359" s="177"/>
      <c r="AX2359" s="178"/>
      <c r="AY2359" s="179"/>
      <c r="AZ2359" s="179"/>
      <c r="BA2359" s="180"/>
      <c r="BB2359" s="180"/>
      <c r="BC2359" s="155"/>
      <c r="BE2359" s="156">
        <v>1607</v>
      </c>
      <c r="BF2359" s="181">
        <f t="shared" si="439"/>
        <v>10.278399999999912</v>
      </c>
      <c r="BG2359" s="182">
        <f t="shared" si="440"/>
        <v>0.17333806564542387</v>
      </c>
      <c r="BH2359" s="183">
        <f t="shared" si="441"/>
        <v>3.3769878587824875E-4</v>
      </c>
      <c r="BI2359" s="184" t="str">
        <f t="shared" si="442"/>
        <v/>
      </c>
      <c r="BJ2359" s="184" t="str">
        <f t="shared" si="438"/>
        <v/>
      </c>
    </row>
    <row r="2360" spans="3:62" ht="20.100000000000001" customHeight="1" x14ac:dyDescent="0.25">
      <c r="C2360" s="12"/>
      <c r="E2360" s="141"/>
      <c r="F2360" s="141"/>
      <c r="P2360" s="156"/>
      <c r="R2360" s="174"/>
      <c r="S2360" s="174"/>
      <c r="W2360" s="175"/>
      <c r="X2360" s="173"/>
      <c r="AC2360" s="156">
        <v>1631</v>
      </c>
      <c r="AD2360" s="150">
        <f t="shared" si="429"/>
        <v>2.524</v>
      </c>
      <c r="AE2360" s="174">
        <f t="shared" si="430"/>
        <v>1.6502778254243983E-2</v>
      </c>
      <c r="AF2360" s="174">
        <f t="shared" si="431"/>
        <v>0.99419860356866174</v>
      </c>
      <c r="AG2360" s="150">
        <f t="shared" si="436"/>
        <v>1.6502778254243983E-2</v>
      </c>
      <c r="AH2360" s="150" t="str">
        <f t="shared" si="437"/>
        <v/>
      </c>
      <c r="AI2360" s="150" t="str">
        <f t="shared" si="432"/>
        <v/>
      </c>
      <c r="AJ2360" s="173">
        <f t="shared" si="433"/>
        <v>0</v>
      </c>
      <c r="AK2360" s="173" t="str">
        <f t="shared" si="434"/>
        <v/>
      </c>
      <c r="AL2360" s="173" t="str">
        <f t="shared" si="435"/>
        <v/>
      </c>
      <c r="AM2360" s="173"/>
      <c r="AN2360" s="173"/>
      <c r="AO2360" s="173"/>
      <c r="AP2360" s="173"/>
      <c r="AQ2360" s="173"/>
      <c r="AR2360" s="173"/>
      <c r="AS2360" s="173"/>
      <c r="AT2360" s="153"/>
      <c r="AU2360" s="154"/>
      <c r="AV2360" s="153"/>
      <c r="AW2360" s="177"/>
      <c r="AX2360" s="178"/>
      <c r="AY2360" s="179"/>
      <c r="AZ2360" s="179"/>
      <c r="BA2360" s="180"/>
      <c r="BB2360" s="180"/>
      <c r="BC2360" s="155"/>
      <c r="BE2360" s="156">
        <v>1608</v>
      </c>
      <c r="BF2360" s="181">
        <f t="shared" si="439"/>
        <v>10.284799999999912</v>
      </c>
      <c r="BG2360" s="182">
        <f t="shared" si="440"/>
        <v>0.17300036685954562</v>
      </c>
      <c r="BH2360" s="183">
        <f t="shared" si="441"/>
        <v>3.3714396203779473E-4</v>
      </c>
      <c r="BI2360" s="184" t="str">
        <f t="shared" si="442"/>
        <v/>
      </c>
      <c r="BJ2360" s="184" t="str">
        <f t="shared" si="438"/>
        <v/>
      </c>
    </row>
    <row r="2361" spans="3:62" ht="20.100000000000001" customHeight="1" x14ac:dyDescent="0.25">
      <c r="C2361" s="12"/>
      <c r="E2361" s="141"/>
      <c r="F2361" s="141"/>
      <c r="P2361" s="156"/>
      <c r="R2361" s="174"/>
      <c r="S2361" s="174"/>
      <c r="W2361" s="175"/>
      <c r="X2361" s="173"/>
      <c r="AC2361" s="156">
        <v>1632</v>
      </c>
      <c r="AD2361" s="150">
        <f t="shared" si="429"/>
        <v>2.5280000000000005</v>
      </c>
      <c r="AE2361" s="174">
        <f t="shared" si="430"/>
        <v>1.6336873743791388E-2</v>
      </c>
      <c r="AF2361" s="174">
        <f t="shared" si="431"/>
        <v>0.99426428240146403</v>
      </c>
      <c r="AG2361" s="150">
        <f t="shared" si="436"/>
        <v>1.6336873743791388E-2</v>
      </c>
      <c r="AH2361" s="150" t="str">
        <f t="shared" si="437"/>
        <v/>
      </c>
      <c r="AI2361" s="150" t="str">
        <f t="shared" si="432"/>
        <v/>
      </c>
      <c r="AJ2361" s="173">
        <f t="shared" si="433"/>
        <v>0</v>
      </c>
      <c r="AK2361" s="173" t="str">
        <f t="shared" si="434"/>
        <v/>
      </c>
      <c r="AL2361" s="173" t="str">
        <f t="shared" si="435"/>
        <v/>
      </c>
      <c r="AM2361" s="173"/>
      <c r="AN2361" s="173"/>
      <c r="AO2361" s="173"/>
      <c r="AP2361" s="173"/>
      <c r="AQ2361" s="173"/>
      <c r="AR2361" s="173"/>
      <c r="AS2361" s="173"/>
      <c r="AT2361" s="153"/>
      <c r="AU2361" s="154"/>
      <c r="AV2361" s="153"/>
      <c r="AW2361" s="177"/>
      <c r="AX2361" s="178"/>
      <c r="AY2361" s="179"/>
      <c r="AZ2361" s="179"/>
      <c r="BA2361" s="180"/>
      <c r="BB2361" s="180"/>
      <c r="BC2361" s="155"/>
      <c r="BE2361" s="156">
        <v>1609</v>
      </c>
      <c r="BF2361" s="181">
        <f t="shared" si="439"/>
        <v>10.291199999999911</v>
      </c>
      <c r="BG2361" s="182">
        <f t="shared" si="440"/>
        <v>0.17266322289750782</v>
      </c>
      <c r="BH2361" s="183">
        <f t="shared" si="441"/>
        <v>3.3658972410685606E-4</v>
      </c>
      <c r="BI2361" s="184" t="str">
        <f t="shared" si="442"/>
        <v/>
      </c>
      <c r="BJ2361" s="184" t="str">
        <f t="shared" si="438"/>
        <v/>
      </c>
    </row>
    <row r="2362" spans="3:62" ht="20.100000000000001" customHeight="1" x14ac:dyDescent="0.25">
      <c r="C2362" s="12"/>
      <c r="E2362" s="141"/>
      <c r="F2362" s="141"/>
      <c r="P2362" s="156"/>
      <c r="R2362" s="174"/>
      <c r="S2362" s="174"/>
      <c r="W2362" s="175"/>
      <c r="X2362" s="173"/>
      <c r="AC2362" s="156">
        <v>1633</v>
      </c>
      <c r="AD2362" s="150">
        <f t="shared" si="429"/>
        <v>2.532</v>
      </c>
      <c r="AE2362" s="174">
        <f t="shared" si="430"/>
        <v>1.6172378332176187E-2</v>
      </c>
      <c r="AF2362" s="174">
        <f t="shared" si="431"/>
        <v>0.99432930043740952</v>
      </c>
      <c r="AG2362" s="150">
        <f t="shared" si="436"/>
        <v>1.6172378332176187E-2</v>
      </c>
      <c r="AH2362" s="150" t="str">
        <f t="shared" si="437"/>
        <v/>
      </c>
      <c r="AI2362" s="150" t="str">
        <f t="shared" si="432"/>
        <v/>
      </c>
      <c r="AJ2362" s="173">
        <f t="shared" si="433"/>
        <v>0</v>
      </c>
      <c r="AK2362" s="173" t="str">
        <f t="shared" si="434"/>
        <v/>
      </c>
      <c r="AL2362" s="173" t="str">
        <f t="shared" si="435"/>
        <v/>
      </c>
      <c r="AM2362" s="173"/>
      <c r="AN2362" s="173"/>
      <c r="AO2362" s="173"/>
      <c r="AP2362" s="173"/>
      <c r="AQ2362" s="173"/>
      <c r="AR2362" s="173"/>
      <c r="AS2362" s="173"/>
      <c r="AT2362" s="153"/>
      <c r="AU2362" s="154"/>
      <c r="AV2362" s="153"/>
      <c r="AW2362" s="177"/>
      <c r="AX2362" s="178"/>
      <c r="AY2362" s="179"/>
      <c r="AZ2362" s="179"/>
      <c r="BA2362" s="180"/>
      <c r="BB2362" s="180"/>
      <c r="BC2362" s="155"/>
      <c r="BE2362" s="156">
        <v>1610</v>
      </c>
      <c r="BF2362" s="181">
        <f t="shared" si="439"/>
        <v>10.29759999999991</v>
      </c>
      <c r="BG2362" s="182">
        <f t="shared" si="440"/>
        <v>0.17232663317340097</v>
      </c>
      <c r="BH2362" s="183">
        <f t="shared" si="441"/>
        <v>3.3603607259796719E-4</v>
      </c>
      <c r="BI2362" s="184" t="str">
        <f t="shared" si="442"/>
        <v/>
      </c>
      <c r="BJ2362" s="184" t="str">
        <f t="shared" si="438"/>
        <v/>
      </c>
    </row>
    <row r="2363" spans="3:62" ht="20.100000000000001" customHeight="1" x14ac:dyDescent="0.25">
      <c r="C2363" s="12"/>
      <c r="E2363" s="141"/>
      <c r="F2363" s="141"/>
      <c r="P2363" s="156"/>
      <c r="R2363" s="174"/>
      <c r="S2363" s="174"/>
      <c r="W2363" s="175"/>
      <c r="X2363" s="173"/>
      <c r="AC2363" s="156">
        <v>1634</v>
      </c>
      <c r="AD2363" s="150">
        <f t="shared" si="429"/>
        <v>2.5360000000000005</v>
      </c>
      <c r="AE2363" s="174">
        <f t="shared" si="430"/>
        <v>1.6009283068541783E-2</v>
      </c>
      <c r="AF2363" s="174">
        <f t="shared" si="431"/>
        <v>0.99439366329498435</v>
      </c>
      <c r="AG2363" s="150">
        <f t="shared" si="436"/>
        <v>1.6009283068541783E-2</v>
      </c>
      <c r="AH2363" s="150" t="str">
        <f t="shared" si="437"/>
        <v/>
      </c>
      <c r="AI2363" s="150" t="str">
        <f t="shared" si="432"/>
        <v/>
      </c>
      <c r="AJ2363" s="173">
        <f t="shared" si="433"/>
        <v>0</v>
      </c>
      <c r="AK2363" s="173" t="str">
        <f t="shared" si="434"/>
        <v/>
      </c>
      <c r="AL2363" s="173" t="str">
        <f t="shared" si="435"/>
        <v/>
      </c>
      <c r="AM2363" s="173"/>
      <c r="AN2363" s="173"/>
      <c r="AO2363" s="173"/>
      <c r="AP2363" s="173"/>
      <c r="AQ2363" s="173"/>
      <c r="AR2363" s="173"/>
      <c r="AS2363" s="173"/>
      <c r="AT2363" s="153"/>
      <c r="AU2363" s="154"/>
      <c r="AV2363" s="153"/>
      <c r="AW2363" s="177"/>
      <c r="AX2363" s="178"/>
      <c r="AY2363" s="179"/>
      <c r="AZ2363" s="179"/>
      <c r="BA2363" s="180"/>
      <c r="BB2363" s="180"/>
      <c r="BC2363" s="155"/>
      <c r="BE2363" s="156">
        <v>1611</v>
      </c>
      <c r="BF2363" s="181">
        <f t="shared" si="439"/>
        <v>10.30399999999991</v>
      </c>
      <c r="BG2363" s="182">
        <f t="shared" si="440"/>
        <v>0.171990597100803</v>
      </c>
      <c r="BH2363" s="183">
        <f t="shared" si="441"/>
        <v>3.3548300801763964E-4</v>
      </c>
      <c r="BI2363" s="184" t="str">
        <f t="shared" si="442"/>
        <v/>
      </c>
      <c r="BJ2363" s="184" t="str">
        <f t="shared" si="438"/>
        <v/>
      </c>
    </row>
    <row r="2364" spans="3:62" ht="20.100000000000001" customHeight="1" x14ac:dyDescent="0.25">
      <c r="C2364" s="12"/>
      <c r="E2364" s="141"/>
      <c r="F2364" s="141"/>
      <c r="P2364" s="156"/>
      <c r="R2364" s="174"/>
      <c r="S2364" s="174"/>
      <c r="W2364" s="175"/>
      <c r="X2364" s="173"/>
      <c r="AC2364" s="156">
        <v>1635</v>
      </c>
      <c r="AD2364" s="150">
        <f t="shared" si="429"/>
        <v>2.54</v>
      </c>
      <c r="AE2364" s="174">
        <f t="shared" si="430"/>
        <v>1.5847579025360818E-2</v>
      </c>
      <c r="AF2364" s="174">
        <f t="shared" si="431"/>
        <v>0.99445737655691735</v>
      </c>
      <c r="AG2364" s="150">
        <f t="shared" si="436"/>
        <v>1.5847579025360818E-2</v>
      </c>
      <c r="AH2364" s="150" t="str">
        <f t="shared" si="437"/>
        <v/>
      </c>
      <c r="AI2364" s="150" t="str">
        <f t="shared" si="432"/>
        <v/>
      </c>
      <c r="AJ2364" s="173">
        <f t="shared" si="433"/>
        <v>0</v>
      </c>
      <c r="AK2364" s="173" t="str">
        <f t="shared" si="434"/>
        <v/>
      </c>
      <c r="AL2364" s="173" t="str">
        <f t="shared" si="435"/>
        <v/>
      </c>
      <c r="AM2364" s="173"/>
      <c r="AN2364" s="173"/>
      <c r="AO2364" s="173"/>
      <c r="AP2364" s="173"/>
      <c r="AQ2364" s="173"/>
      <c r="AR2364" s="173"/>
      <c r="AS2364" s="173"/>
      <c r="AT2364" s="153"/>
      <c r="AU2364" s="154"/>
      <c r="AV2364" s="153"/>
      <c r="AW2364" s="177"/>
      <c r="AX2364" s="178"/>
      <c r="AY2364" s="179"/>
      <c r="AZ2364" s="179"/>
      <c r="BA2364" s="180"/>
      <c r="BB2364" s="180"/>
      <c r="BC2364" s="155"/>
      <c r="BE2364" s="156">
        <v>1612</v>
      </c>
      <c r="BF2364" s="181">
        <f t="shared" si="439"/>
        <v>10.310399999999909</v>
      </c>
      <c r="BG2364" s="182">
        <f t="shared" si="440"/>
        <v>0.17165511409278536</v>
      </c>
      <c r="BH2364" s="183">
        <f t="shared" si="441"/>
        <v>3.349305308684436E-4</v>
      </c>
      <c r="BI2364" s="184" t="str">
        <f t="shared" si="442"/>
        <v/>
      </c>
      <c r="BJ2364" s="184" t="str">
        <f t="shared" si="438"/>
        <v/>
      </c>
    </row>
    <row r="2365" spans="3:62" ht="20.100000000000001" customHeight="1" x14ac:dyDescent="0.25">
      <c r="C2365" s="12"/>
      <c r="E2365" s="141"/>
      <c r="F2365" s="141"/>
      <c r="P2365" s="156"/>
      <c r="R2365" s="174"/>
      <c r="S2365" s="174"/>
      <c r="W2365" s="175"/>
      <c r="X2365" s="173"/>
      <c r="AC2365" s="156">
        <v>1636</v>
      </c>
      <c r="AD2365" s="150">
        <f t="shared" si="429"/>
        <v>2.5440000000000005</v>
      </c>
      <c r="AE2365" s="174">
        <f t="shared" si="430"/>
        <v>1.56872572987681E-2</v>
      </c>
      <c r="AF2365" s="174">
        <f t="shared" si="431"/>
        <v>0.99452044577027487</v>
      </c>
      <c r="AG2365" s="150">
        <f t="shared" si="436"/>
        <v>1.56872572987681E-2</v>
      </c>
      <c r="AH2365" s="150" t="str">
        <f t="shared" si="437"/>
        <v/>
      </c>
      <c r="AI2365" s="150" t="str">
        <f t="shared" si="432"/>
        <v/>
      </c>
      <c r="AJ2365" s="173">
        <f t="shared" si="433"/>
        <v>0</v>
      </c>
      <c r="AK2365" s="173" t="str">
        <f t="shared" si="434"/>
        <v/>
      </c>
      <c r="AL2365" s="173" t="str">
        <f t="shared" si="435"/>
        <v/>
      </c>
      <c r="AM2365" s="173"/>
      <c r="AN2365" s="173"/>
      <c r="AO2365" s="173"/>
      <c r="AP2365" s="173"/>
      <c r="AQ2365" s="173"/>
      <c r="AR2365" s="173"/>
      <c r="AS2365" s="173"/>
      <c r="AT2365" s="153"/>
      <c r="AU2365" s="154"/>
      <c r="AV2365" s="153"/>
      <c r="AW2365" s="177"/>
      <c r="AX2365" s="178"/>
      <c r="AY2365" s="179"/>
      <c r="AZ2365" s="179"/>
      <c r="BA2365" s="180"/>
      <c r="BB2365" s="180"/>
      <c r="BC2365" s="155"/>
      <c r="BE2365" s="156">
        <v>1613</v>
      </c>
      <c r="BF2365" s="181">
        <f t="shared" si="439"/>
        <v>10.316799999999908</v>
      </c>
      <c r="BG2365" s="182">
        <f t="shared" si="440"/>
        <v>0.17132018356191692</v>
      </c>
      <c r="BH2365" s="183">
        <f t="shared" si="441"/>
        <v>3.3437864164670428E-4</v>
      </c>
      <c r="BI2365" s="184" t="str">
        <f t="shared" si="442"/>
        <v/>
      </c>
      <c r="BJ2365" s="184" t="str">
        <f t="shared" si="438"/>
        <v/>
      </c>
    </row>
    <row r="2366" spans="3:62" ht="20.100000000000001" customHeight="1" x14ac:dyDescent="0.25">
      <c r="C2366" s="12"/>
      <c r="E2366" s="141"/>
      <c r="F2366" s="141"/>
      <c r="P2366" s="156"/>
      <c r="R2366" s="174"/>
      <c r="S2366" s="174"/>
      <c r="W2366" s="175"/>
      <c r="X2366" s="173"/>
      <c r="AC2366" s="156">
        <v>1637</v>
      </c>
      <c r="AD2366" s="150">
        <f t="shared" si="429"/>
        <v>2.548</v>
      </c>
      <c r="AE2366" s="174">
        <f t="shared" si="430"/>
        <v>1.5528309008888823E-2</v>
      </c>
      <c r="AF2366" s="174">
        <f t="shared" si="431"/>
        <v>0.99458287644655541</v>
      </c>
      <c r="AG2366" s="150">
        <f t="shared" si="436"/>
        <v>1.5528309008888823E-2</v>
      </c>
      <c r="AH2366" s="150" t="str">
        <f t="shared" si="437"/>
        <v/>
      </c>
      <c r="AI2366" s="150" t="str">
        <f t="shared" si="432"/>
        <v/>
      </c>
      <c r="AJ2366" s="173">
        <f t="shared" si="433"/>
        <v>0</v>
      </c>
      <c r="AK2366" s="173" t="str">
        <f t="shared" si="434"/>
        <v/>
      </c>
      <c r="AL2366" s="173" t="str">
        <f t="shared" si="435"/>
        <v/>
      </c>
      <c r="AM2366" s="173"/>
      <c r="AN2366" s="173"/>
      <c r="AO2366" s="173"/>
      <c r="AP2366" s="173"/>
      <c r="AQ2366" s="173"/>
      <c r="AR2366" s="173"/>
      <c r="AS2366" s="173"/>
      <c r="AT2366" s="153"/>
      <c r="AU2366" s="154"/>
      <c r="AV2366" s="153"/>
      <c r="AW2366" s="177"/>
      <c r="AX2366" s="178"/>
      <c r="AY2366" s="179"/>
      <c r="AZ2366" s="179"/>
      <c r="BA2366" s="180"/>
      <c r="BB2366" s="180"/>
      <c r="BC2366" s="155"/>
      <c r="BE2366" s="156">
        <v>1614</v>
      </c>
      <c r="BF2366" s="181">
        <f t="shared" si="439"/>
        <v>10.323199999999908</v>
      </c>
      <c r="BG2366" s="182">
        <f t="shared" si="440"/>
        <v>0.17098580492027021</v>
      </c>
      <c r="BH2366" s="183">
        <f t="shared" si="441"/>
        <v>3.3382734084372312E-4</v>
      </c>
      <c r="BI2366" s="184" t="str">
        <f t="shared" si="442"/>
        <v/>
      </c>
      <c r="BJ2366" s="184" t="str">
        <f t="shared" si="438"/>
        <v/>
      </c>
    </row>
    <row r="2367" spans="3:62" ht="20.100000000000001" customHeight="1" x14ac:dyDescent="0.25">
      <c r="C2367" s="12"/>
      <c r="E2367" s="141"/>
      <c r="F2367" s="141"/>
      <c r="P2367" s="156"/>
      <c r="R2367" s="174"/>
      <c r="S2367" s="174"/>
      <c r="W2367" s="175"/>
      <c r="X2367" s="173"/>
      <c r="AC2367" s="156">
        <v>1638</v>
      </c>
      <c r="AD2367" s="150">
        <f t="shared" si="429"/>
        <v>2.5520000000000005</v>
      </c>
      <c r="AE2367" s="174">
        <f t="shared" si="430"/>
        <v>1.537072530016103E-2</v>
      </c>
      <c r="AF2367" s="174">
        <f t="shared" si="431"/>
        <v>0.99464467406178647</v>
      </c>
      <c r="AG2367" s="150">
        <f t="shared" si="436"/>
        <v>1.537072530016103E-2</v>
      </c>
      <c r="AH2367" s="150" t="str">
        <f t="shared" si="437"/>
        <v/>
      </c>
      <c r="AI2367" s="150" t="str">
        <f t="shared" si="432"/>
        <v/>
      </c>
      <c r="AJ2367" s="173">
        <f t="shared" si="433"/>
        <v>0</v>
      </c>
      <c r="AK2367" s="173" t="str">
        <f t="shared" si="434"/>
        <v/>
      </c>
      <c r="AL2367" s="173" t="str">
        <f t="shared" si="435"/>
        <v/>
      </c>
      <c r="AM2367" s="173"/>
      <c r="AN2367" s="173"/>
      <c r="AO2367" s="173"/>
      <c r="AP2367" s="173"/>
      <c r="AQ2367" s="173"/>
      <c r="AR2367" s="173"/>
      <c r="AS2367" s="173"/>
      <c r="AT2367" s="153"/>
      <c r="AU2367" s="154"/>
      <c r="AV2367" s="153"/>
      <c r="AW2367" s="177"/>
      <c r="AX2367" s="178"/>
      <c r="AY2367" s="179"/>
      <c r="AZ2367" s="179"/>
      <c r="BA2367" s="180"/>
      <c r="BB2367" s="180"/>
      <c r="BC2367" s="155"/>
      <c r="BE2367" s="156">
        <v>1615</v>
      </c>
      <c r="BF2367" s="181">
        <f t="shared" si="439"/>
        <v>10.329599999999907</v>
      </c>
      <c r="BG2367" s="182">
        <f t="shared" si="440"/>
        <v>0.17065197757942649</v>
      </c>
      <c r="BH2367" s="183">
        <f t="shared" si="441"/>
        <v>3.3327662894599985E-4</v>
      </c>
      <c r="BI2367" s="184" t="str">
        <f t="shared" si="442"/>
        <v/>
      </c>
      <c r="BJ2367" s="184" t="str">
        <f t="shared" si="438"/>
        <v/>
      </c>
    </row>
    <row r="2368" spans="3:62" ht="20.100000000000001" customHeight="1" x14ac:dyDescent="0.25">
      <c r="C2368" s="12"/>
      <c r="E2368" s="141"/>
      <c r="F2368" s="141"/>
      <c r="P2368" s="156"/>
      <c r="R2368" s="174"/>
      <c r="S2368" s="174"/>
      <c r="W2368" s="175"/>
      <c r="X2368" s="173"/>
      <c r="AC2368" s="156">
        <v>1639</v>
      </c>
      <c r="AD2368" s="150">
        <f t="shared" si="429"/>
        <v>2.556</v>
      </c>
      <c r="AE2368" s="174">
        <f t="shared" si="430"/>
        <v>1.5214497341653437E-2</v>
      </c>
      <c r="AF2368" s="174">
        <f t="shared" si="431"/>
        <v>0.99470584405662255</v>
      </c>
      <c r="AG2368" s="150">
        <f t="shared" si="436"/>
        <v>1.5214497341653437E-2</v>
      </c>
      <c r="AH2368" s="150" t="str">
        <f t="shared" si="437"/>
        <v/>
      </c>
      <c r="AI2368" s="150" t="str">
        <f t="shared" si="432"/>
        <v/>
      </c>
      <c r="AJ2368" s="173">
        <f t="shared" si="433"/>
        <v>0</v>
      </c>
      <c r="AK2368" s="173" t="str">
        <f t="shared" si="434"/>
        <v/>
      </c>
      <c r="AL2368" s="173" t="str">
        <f t="shared" si="435"/>
        <v/>
      </c>
      <c r="AM2368" s="173"/>
      <c r="AN2368" s="173"/>
      <c r="AO2368" s="173"/>
      <c r="AP2368" s="173"/>
      <c r="AQ2368" s="173"/>
      <c r="AR2368" s="173"/>
      <c r="AS2368" s="173"/>
      <c r="AT2368" s="153"/>
      <c r="AU2368" s="154"/>
      <c r="AV2368" s="153"/>
      <c r="AW2368" s="177"/>
      <c r="AX2368" s="178"/>
      <c r="AY2368" s="179"/>
      <c r="AZ2368" s="179"/>
      <c r="BA2368" s="180"/>
      <c r="BB2368" s="180"/>
      <c r="BC2368" s="155"/>
      <c r="BE2368" s="156">
        <v>1616</v>
      </c>
      <c r="BF2368" s="181">
        <f t="shared" si="439"/>
        <v>10.335999999999906</v>
      </c>
      <c r="BG2368" s="182">
        <f t="shared" si="440"/>
        <v>0.17031870095048049</v>
      </c>
      <c r="BH2368" s="183">
        <f t="shared" si="441"/>
        <v>3.3272650643431656E-4</v>
      </c>
      <c r="BI2368" s="184" t="str">
        <f t="shared" si="442"/>
        <v/>
      </c>
      <c r="BJ2368" s="184" t="str">
        <f t="shared" si="438"/>
        <v/>
      </c>
    </row>
    <row r="2369" spans="3:62" ht="20.100000000000001" customHeight="1" x14ac:dyDescent="0.25">
      <c r="C2369" s="12"/>
      <c r="E2369" s="141"/>
      <c r="F2369" s="141"/>
      <c r="P2369" s="156"/>
      <c r="R2369" s="174"/>
      <c r="S2369" s="174"/>
      <c r="W2369" s="175"/>
      <c r="X2369" s="173"/>
      <c r="AC2369" s="156">
        <v>1640</v>
      </c>
      <c r="AD2369" s="150">
        <f t="shared" si="429"/>
        <v>2.5600000000000005</v>
      </c>
      <c r="AE2369" s="174">
        <f t="shared" si="430"/>
        <v>1.505961632737743E-2</v>
      </c>
      <c r="AF2369" s="174">
        <f t="shared" si="431"/>
        <v>0.99476639183644422</v>
      </c>
      <c r="AG2369" s="150">
        <f t="shared" si="436"/>
        <v>1.505961632737743E-2</v>
      </c>
      <c r="AH2369" s="150" t="str">
        <f t="shared" si="437"/>
        <v/>
      </c>
      <c r="AI2369" s="150" t="str">
        <f t="shared" si="432"/>
        <v/>
      </c>
      <c r="AJ2369" s="173">
        <f t="shared" si="433"/>
        <v>0</v>
      </c>
      <c r="AK2369" s="173" t="str">
        <f t="shared" si="434"/>
        <v/>
      </c>
      <c r="AL2369" s="173" t="str">
        <f t="shared" si="435"/>
        <v/>
      </c>
      <c r="AM2369" s="173"/>
      <c r="AN2369" s="173"/>
      <c r="AO2369" s="173"/>
      <c r="AP2369" s="173"/>
      <c r="AQ2369" s="173"/>
      <c r="AR2369" s="173"/>
      <c r="AS2369" s="173"/>
      <c r="AT2369" s="153"/>
      <c r="AU2369" s="154"/>
      <c r="AV2369" s="153"/>
      <c r="AW2369" s="177"/>
      <c r="AX2369" s="178"/>
      <c r="AY2369" s="179"/>
      <c r="AZ2369" s="179"/>
      <c r="BA2369" s="180"/>
      <c r="BB2369" s="180"/>
      <c r="BC2369" s="155"/>
      <c r="BE2369" s="156">
        <v>1617</v>
      </c>
      <c r="BF2369" s="181">
        <f t="shared" si="439"/>
        <v>10.342399999999905</v>
      </c>
      <c r="BG2369" s="182">
        <f t="shared" si="440"/>
        <v>0.16998597444404617</v>
      </c>
      <c r="BH2369" s="183">
        <f t="shared" si="441"/>
        <v>3.3217697378454258E-4</v>
      </c>
      <c r="BI2369" s="184" t="str">
        <f t="shared" si="442"/>
        <v/>
      </c>
      <c r="BJ2369" s="184" t="str">
        <f t="shared" si="438"/>
        <v/>
      </c>
    </row>
    <row r="2370" spans="3:62" ht="20.100000000000001" customHeight="1" x14ac:dyDescent="0.25">
      <c r="C2370" s="12"/>
      <c r="E2370" s="141"/>
      <c r="F2370" s="141"/>
      <c r="P2370" s="156"/>
      <c r="R2370" s="174"/>
      <c r="S2370" s="174"/>
      <c r="W2370" s="175"/>
      <c r="X2370" s="173"/>
      <c r="AC2370" s="156">
        <v>1641</v>
      </c>
      <c r="AD2370" s="150">
        <f t="shared" si="429"/>
        <v>2.5640000000000001</v>
      </c>
      <c r="AE2370" s="174">
        <f t="shared" si="430"/>
        <v>1.4906073476594639E-2</v>
      </c>
      <c r="AF2370" s="174">
        <f t="shared" si="431"/>
        <v>0.99482632277145844</v>
      </c>
      <c r="AG2370" s="150">
        <f t="shared" si="436"/>
        <v>1.4906073476594639E-2</v>
      </c>
      <c r="AH2370" s="150" t="str">
        <f t="shared" si="437"/>
        <v/>
      </c>
      <c r="AI2370" s="150" t="str">
        <f t="shared" si="432"/>
        <v/>
      </c>
      <c r="AJ2370" s="173">
        <f t="shared" si="433"/>
        <v>0</v>
      </c>
      <c r="AK2370" s="173" t="str">
        <f t="shared" si="434"/>
        <v/>
      </c>
      <c r="AL2370" s="173" t="str">
        <f t="shared" si="435"/>
        <v/>
      </c>
      <c r="AM2370" s="173"/>
      <c r="AN2370" s="173"/>
      <c r="AO2370" s="173"/>
      <c r="AP2370" s="173"/>
      <c r="AQ2370" s="173"/>
      <c r="AR2370" s="173"/>
      <c r="AS2370" s="173"/>
      <c r="AT2370" s="153"/>
      <c r="AU2370" s="154"/>
      <c r="AV2370" s="153"/>
      <c r="AW2370" s="177"/>
      <c r="AX2370" s="178"/>
      <c r="AY2370" s="179"/>
      <c r="AZ2370" s="179"/>
      <c r="BA2370" s="180"/>
      <c r="BB2370" s="180"/>
      <c r="BC2370" s="155"/>
      <c r="BE2370" s="156">
        <v>1618</v>
      </c>
      <c r="BF2370" s="181">
        <f t="shared" si="439"/>
        <v>10.348799999999905</v>
      </c>
      <c r="BG2370" s="182">
        <f t="shared" si="440"/>
        <v>0.16965379747026163</v>
      </c>
      <c r="BH2370" s="183">
        <f t="shared" si="441"/>
        <v>3.3162803146727371E-4</v>
      </c>
      <c r="BI2370" s="184" t="str">
        <f t="shared" si="442"/>
        <v/>
      </c>
      <c r="BJ2370" s="184" t="str">
        <f t="shared" si="438"/>
        <v/>
      </c>
    </row>
    <row r="2371" spans="3:62" ht="20.100000000000001" customHeight="1" x14ac:dyDescent="0.25">
      <c r="C2371" s="12"/>
      <c r="E2371" s="141"/>
      <c r="F2371" s="141"/>
      <c r="P2371" s="156"/>
      <c r="R2371" s="174"/>
      <c r="S2371" s="174"/>
      <c r="W2371" s="175"/>
      <c r="X2371" s="173"/>
      <c r="AC2371" s="156">
        <v>1642</v>
      </c>
      <c r="AD2371" s="150">
        <f t="shared" si="429"/>
        <v>2.5680000000000005</v>
      </c>
      <c r="AE2371" s="174">
        <f t="shared" si="430"/>
        <v>1.4753860034118622E-2</v>
      </c>
      <c r="AF2371" s="174">
        <f t="shared" si="431"/>
        <v>0.9948856421968002</v>
      </c>
      <c r="AG2371" s="150">
        <f t="shared" si="436"/>
        <v>1.4753860034118622E-2</v>
      </c>
      <c r="AH2371" s="150" t="str">
        <f t="shared" si="437"/>
        <v/>
      </c>
      <c r="AI2371" s="150" t="str">
        <f t="shared" si="432"/>
        <v/>
      </c>
      <c r="AJ2371" s="173">
        <f t="shared" si="433"/>
        <v>0</v>
      </c>
      <c r="AK2371" s="173" t="str">
        <f t="shared" si="434"/>
        <v/>
      </c>
      <c r="AL2371" s="173" t="str">
        <f t="shared" si="435"/>
        <v/>
      </c>
      <c r="AM2371" s="173"/>
      <c r="AN2371" s="173"/>
      <c r="AO2371" s="173"/>
      <c r="AP2371" s="173"/>
      <c r="AQ2371" s="173"/>
      <c r="AR2371" s="173"/>
      <c r="AS2371" s="173"/>
      <c r="AT2371" s="153"/>
      <c r="AU2371" s="154"/>
      <c r="AV2371" s="153"/>
      <c r="AW2371" s="177"/>
      <c r="AX2371" s="178"/>
      <c r="AY2371" s="179"/>
      <c r="AZ2371" s="179"/>
      <c r="BA2371" s="180"/>
      <c r="BB2371" s="180"/>
      <c r="BC2371" s="155"/>
      <c r="BE2371" s="156">
        <v>1619</v>
      </c>
      <c r="BF2371" s="181">
        <f t="shared" si="439"/>
        <v>10.355199999999904</v>
      </c>
      <c r="BG2371" s="182">
        <f t="shared" si="440"/>
        <v>0.16932216943879436</v>
      </c>
      <c r="BH2371" s="183">
        <f t="shared" si="441"/>
        <v>3.3107967994797094E-4</v>
      </c>
      <c r="BI2371" s="184" t="str">
        <f t="shared" si="442"/>
        <v/>
      </c>
      <c r="BJ2371" s="184" t="str">
        <f t="shared" si="438"/>
        <v/>
      </c>
    </row>
    <row r="2372" spans="3:62" ht="20.100000000000001" customHeight="1" x14ac:dyDescent="0.25">
      <c r="C2372" s="12"/>
      <c r="E2372" s="141"/>
      <c r="F2372" s="141"/>
      <c r="P2372" s="156"/>
      <c r="R2372" s="174"/>
      <c r="S2372" s="174"/>
      <c r="W2372" s="175"/>
      <c r="X2372" s="173"/>
      <c r="AC2372" s="156">
        <v>1643</v>
      </c>
      <c r="AD2372" s="150">
        <f t="shared" si="429"/>
        <v>2.5720000000000001</v>
      </c>
      <c r="AE2372" s="174">
        <f t="shared" si="430"/>
        <v>1.4602967270612131E-2</v>
      </c>
      <c r="AF2372" s="174">
        <f t="shared" si="431"/>
        <v>0.99494435541263548</v>
      </c>
      <c r="AG2372" s="150">
        <f t="shared" si="436"/>
        <v>1.4602967270612131E-2</v>
      </c>
      <c r="AH2372" s="150" t="str">
        <f t="shared" si="437"/>
        <v/>
      </c>
      <c r="AI2372" s="150" t="str">
        <f t="shared" si="432"/>
        <v/>
      </c>
      <c r="AJ2372" s="173">
        <f t="shared" si="433"/>
        <v>0</v>
      </c>
      <c r="AK2372" s="173" t="str">
        <f t="shared" si="434"/>
        <v/>
      </c>
      <c r="AL2372" s="173" t="str">
        <f t="shared" si="435"/>
        <v/>
      </c>
      <c r="AM2372" s="173"/>
      <c r="AN2372" s="173"/>
      <c r="AO2372" s="173"/>
      <c r="AP2372" s="173"/>
      <c r="AQ2372" s="173"/>
      <c r="AR2372" s="173"/>
      <c r="AS2372" s="173"/>
      <c r="AT2372" s="153"/>
      <c r="AU2372" s="154"/>
      <c r="AV2372" s="153"/>
      <c r="AW2372" s="177"/>
      <c r="AX2372" s="178"/>
      <c r="AY2372" s="179"/>
      <c r="AZ2372" s="179"/>
      <c r="BA2372" s="180"/>
      <c r="BB2372" s="180"/>
      <c r="BC2372" s="155"/>
      <c r="BE2372" s="156">
        <v>1620</v>
      </c>
      <c r="BF2372" s="181">
        <f t="shared" si="439"/>
        <v>10.361599999999903</v>
      </c>
      <c r="BG2372" s="182">
        <f t="shared" si="440"/>
        <v>0.16899108975884639</v>
      </c>
      <c r="BH2372" s="183">
        <f t="shared" si="441"/>
        <v>3.3053191968701601E-4</v>
      </c>
      <c r="BI2372" s="184" t="str">
        <f t="shared" si="442"/>
        <v/>
      </c>
      <c r="BJ2372" s="184" t="str">
        <f t="shared" si="438"/>
        <v/>
      </c>
    </row>
    <row r="2373" spans="3:62" ht="20.100000000000001" customHeight="1" x14ac:dyDescent="0.25">
      <c r="C2373" s="12"/>
      <c r="E2373" s="141"/>
      <c r="F2373" s="141"/>
      <c r="P2373" s="156"/>
      <c r="R2373" s="174"/>
      <c r="S2373" s="174"/>
      <c r="W2373" s="175"/>
      <c r="X2373" s="173"/>
      <c r="AC2373" s="156">
        <v>1644</v>
      </c>
      <c r="AD2373" s="150">
        <f t="shared" si="429"/>
        <v>2.5760000000000005</v>
      </c>
      <c r="AE2373" s="174">
        <f t="shared" si="430"/>
        <v>1.4453386482878703E-2</v>
      </c>
      <c r="AF2373" s="174">
        <f t="shared" si="431"/>
        <v>0.99500246768426504</v>
      </c>
      <c r="AG2373" s="150">
        <f t="shared" si="436"/>
        <v>1.4453386482878703E-2</v>
      </c>
      <c r="AH2373" s="150" t="str">
        <f t="shared" si="437"/>
        <v/>
      </c>
      <c r="AI2373" s="150" t="str">
        <f t="shared" si="432"/>
        <v/>
      </c>
      <c r="AJ2373" s="173">
        <f t="shared" si="433"/>
        <v>0</v>
      </c>
      <c r="AK2373" s="173" t="str">
        <f t="shared" si="434"/>
        <v/>
      </c>
      <c r="AL2373" s="173" t="str">
        <f t="shared" si="435"/>
        <v/>
      </c>
      <c r="AM2373" s="173"/>
      <c r="AN2373" s="173"/>
      <c r="AO2373" s="173"/>
      <c r="AP2373" s="173"/>
      <c r="AQ2373" s="173"/>
      <c r="AR2373" s="173"/>
      <c r="AS2373" s="173"/>
      <c r="AT2373" s="153"/>
      <c r="AU2373" s="154"/>
      <c r="AV2373" s="153"/>
      <c r="AW2373" s="177"/>
      <c r="AX2373" s="178"/>
      <c r="AY2373" s="179"/>
      <c r="AZ2373" s="179"/>
      <c r="BA2373" s="180"/>
      <c r="BB2373" s="180"/>
      <c r="BC2373" s="155"/>
      <c r="BE2373" s="156">
        <v>1621</v>
      </c>
      <c r="BF2373" s="181">
        <f t="shared" si="439"/>
        <v>10.367999999999903</v>
      </c>
      <c r="BG2373" s="182">
        <f t="shared" si="440"/>
        <v>0.16866055783915937</v>
      </c>
      <c r="BH2373" s="183">
        <f t="shared" si="441"/>
        <v>3.2998475113954484E-4</v>
      </c>
      <c r="BI2373" s="184" t="str">
        <f t="shared" si="442"/>
        <v/>
      </c>
      <c r="BJ2373" s="184" t="str">
        <f t="shared" si="438"/>
        <v/>
      </c>
    </row>
    <row r="2374" spans="3:62" ht="20.100000000000001" customHeight="1" x14ac:dyDescent="0.25">
      <c r="C2374" s="12"/>
      <c r="E2374" s="141"/>
      <c r="F2374" s="141"/>
      <c r="P2374" s="156"/>
      <c r="R2374" s="174"/>
      <c r="S2374" s="174"/>
      <c r="W2374" s="175"/>
      <c r="X2374" s="173"/>
      <c r="AC2374" s="156">
        <v>1645</v>
      </c>
      <c r="AD2374" s="150">
        <f t="shared" si="429"/>
        <v>2.58</v>
      </c>
      <c r="AE2374" s="174">
        <f t="shared" si="430"/>
        <v>1.430510899414969E-2</v>
      </c>
      <c r="AF2374" s="174">
        <f t="shared" si="431"/>
        <v>0.99505998424222941</v>
      </c>
      <c r="AG2374" s="150">
        <f t="shared" si="436"/>
        <v>1.430510899414969E-2</v>
      </c>
      <c r="AH2374" s="150" t="str">
        <f t="shared" si="437"/>
        <v/>
      </c>
      <c r="AI2374" s="150" t="str">
        <f t="shared" si="432"/>
        <v/>
      </c>
      <c r="AJ2374" s="173">
        <f t="shared" si="433"/>
        <v>0</v>
      </c>
      <c r="AK2374" s="173" t="str">
        <f t="shared" si="434"/>
        <v/>
      </c>
      <c r="AL2374" s="173" t="str">
        <f t="shared" si="435"/>
        <v/>
      </c>
      <c r="AM2374" s="173"/>
      <c r="AN2374" s="173"/>
      <c r="AO2374" s="173"/>
      <c r="AP2374" s="173"/>
      <c r="AQ2374" s="173"/>
      <c r="AR2374" s="173"/>
      <c r="AS2374" s="173"/>
      <c r="AT2374" s="153"/>
      <c r="AU2374" s="154"/>
      <c r="AV2374" s="153"/>
      <c r="AW2374" s="177"/>
      <c r="AX2374" s="178"/>
      <c r="AY2374" s="179"/>
      <c r="AZ2374" s="179"/>
      <c r="BA2374" s="180"/>
      <c r="BB2374" s="180"/>
      <c r="BC2374" s="155"/>
      <c r="BE2374" s="156">
        <v>1622</v>
      </c>
      <c r="BF2374" s="181">
        <f t="shared" si="439"/>
        <v>10.374399999999902</v>
      </c>
      <c r="BG2374" s="182">
        <f t="shared" si="440"/>
        <v>0.16833057308801982</v>
      </c>
      <c r="BH2374" s="183">
        <f t="shared" si="441"/>
        <v>3.2943817475622472E-4</v>
      </c>
      <c r="BI2374" s="184" t="str">
        <f t="shared" si="442"/>
        <v/>
      </c>
      <c r="BJ2374" s="184" t="str">
        <f t="shared" si="438"/>
        <v/>
      </c>
    </row>
    <row r="2375" spans="3:62" ht="20.100000000000001" customHeight="1" x14ac:dyDescent="0.25">
      <c r="C2375" s="12"/>
      <c r="E2375" s="141"/>
      <c r="F2375" s="141"/>
      <c r="P2375" s="156"/>
      <c r="R2375" s="174"/>
      <c r="S2375" s="174"/>
      <c r="W2375" s="175"/>
      <c r="X2375" s="173"/>
      <c r="AC2375" s="156">
        <v>1646</v>
      </c>
      <c r="AD2375" s="150">
        <f t="shared" si="429"/>
        <v>2.5840000000000005</v>
      </c>
      <c r="AE2375" s="174">
        <f t="shared" si="430"/>
        <v>1.4158126154365782E-2</v>
      </c>
      <c r="AF2375" s="174">
        <f t="shared" si="431"/>
        <v>0.99511691028241556</v>
      </c>
      <c r="AG2375" s="150">
        <f t="shared" si="436"/>
        <v>1.4158126154365782E-2</v>
      </c>
      <c r="AH2375" s="150" t="str">
        <f t="shared" si="437"/>
        <v/>
      </c>
      <c r="AI2375" s="150" t="str">
        <f t="shared" si="432"/>
        <v/>
      </c>
      <c r="AJ2375" s="173">
        <f t="shared" si="433"/>
        <v>0</v>
      </c>
      <c r="AK2375" s="173" t="str">
        <f t="shared" si="434"/>
        <v/>
      </c>
      <c r="AL2375" s="173" t="str">
        <f t="shared" si="435"/>
        <v/>
      </c>
      <c r="AM2375" s="173"/>
      <c r="AN2375" s="173"/>
      <c r="AO2375" s="173"/>
      <c r="AP2375" s="173"/>
      <c r="AQ2375" s="173"/>
      <c r="AR2375" s="173"/>
      <c r="AS2375" s="173"/>
      <c r="AT2375" s="153"/>
      <c r="AU2375" s="154"/>
      <c r="AV2375" s="153"/>
      <c r="AW2375" s="177"/>
      <c r="AX2375" s="178"/>
      <c r="AY2375" s="179"/>
      <c r="AZ2375" s="179"/>
      <c r="BA2375" s="180"/>
      <c r="BB2375" s="180"/>
      <c r="BC2375" s="155"/>
      <c r="BE2375" s="156">
        <v>1623</v>
      </c>
      <c r="BF2375" s="181">
        <f t="shared" si="439"/>
        <v>10.380799999999901</v>
      </c>
      <c r="BG2375" s="182">
        <f t="shared" si="440"/>
        <v>0.1680011349132636</v>
      </c>
      <c r="BH2375" s="183">
        <f t="shared" si="441"/>
        <v>3.2889219098125588E-4</v>
      </c>
      <c r="BI2375" s="184" t="str">
        <f t="shared" si="442"/>
        <v/>
      </c>
      <c r="BJ2375" s="184" t="str">
        <f t="shared" si="438"/>
        <v/>
      </c>
    </row>
    <row r="2376" spans="3:62" ht="20.100000000000001" customHeight="1" x14ac:dyDescent="0.25">
      <c r="C2376" s="12"/>
      <c r="E2376" s="141"/>
      <c r="F2376" s="141"/>
      <c r="P2376" s="156"/>
      <c r="R2376" s="174"/>
      <c r="S2376" s="174"/>
      <c r="W2376" s="175"/>
      <c r="X2376" s="173"/>
      <c r="AC2376" s="156">
        <v>1647</v>
      </c>
      <c r="AD2376" s="150">
        <f t="shared" si="429"/>
        <v>2.5880000000000001</v>
      </c>
      <c r="AE2376" s="174">
        <f t="shared" si="430"/>
        <v>1.4012429340453998E-2</v>
      </c>
      <c r="AF2376" s="174">
        <f t="shared" si="431"/>
        <v>0.99517325096616427</v>
      </c>
      <c r="AG2376" s="150">
        <f t="shared" si="436"/>
        <v>1.4012429340453998E-2</v>
      </c>
      <c r="AH2376" s="150" t="str">
        <f t="shared" si="437"/>
        <v/>
      </c>
      <c r="AI2376" s="150" t="str">
        <f t="shared" si="432"/>
        <v/>
      </c>
      <c r="AJ2376" s="173">
        <f t="shared" si="433"/>
        <v>0</v>
      </c>
      <c r="AK2376" s="173" t="str">
        <f t="shared" si="434"/>
        <v/>
      </c>
      <c r="AL2376" s="173" t="str">
        <f t="shared" si="435"/>
        <v/>
      </c>
      <c r="AM2376" s="173"/>
      <c r="AN2376" s="173"/>
      <c r="AO2376" s="173"/>
      <c r="AP2376" s="173"/>
      <c r="AQ2376" s="173"/>
      <c r="AR2376" s="173"/>
      <c r="AS2376" s="173"/>
      <c r="AT2376" s="153"/>
      <c r="AU2376" s="154"/>
      <c r="AV2376" s="153"/>
      <c r="AW2376" s="177"/>
      <c r="AX2376" s="178"/>
      <c r="AY2376" s="179"/>
      <c r="AZ2376" s="179"/>
      <c r="BA2376" s="180"/>
      <c r="BB2376" s="180"/>
      <c r="BC2376" s="155"/>
      <c r="BE2376" s="156">
        <v>1624</v>
      </c>
      <c r="BF2376" s="181">
        <f t="shared" si="439"/>
        <v>10.387199999999901</v>
      </c>
      <c r="BG2376" s="182">
        <f t="shared" si="440"/>
        <v>0.16767224272228234</v>
      </c>
      <c r="BH2376" s="183">
        <f t="shared" si="441"/>
        <v>3.2834680025525809E-4</v>
      </c>
      <c r="BI2376" s="184" t="str">
        <f t="shared" si="442"/>
        <v/>
      </c>
      <c r="BJ2376" s="184" t="str">
        <f t="shared" si="438"/>
        <v/>
      </c>
    </row>
    <row r="2377" spans="3:62" ht="20.100000000000001" customHeight="1" x14ac:dyDescent="0.25">
      <c r="C2377" s="12"/>
      <c r="E2377" s="141"/>
      <c r="F2377" s="141"/>
      <c r="P2377" s="156"/>
      <c r="R2377" s="174"/>
      <c r="S2377" s="174"/>
      <c r="W2377" s="175"/>
      <c r="X2377" s="173"/>
      <c r="AC2377" s="156">
        <v>1648</v>
      </c>
      <c r="AD2377" s="150">
        <f t="shared" si="429"/>
        <v>2.5920000000000005</v>
      </c>
      <c r="AE2377" s="174">
        <f t="shared" si="430"/>
        <v>1.386800995659916E-2</v>
      </c>
      <c r="AF2377" s="174">
        <f t="shared" si="431"/>
        <v>0.99522901142037812</v>
      </c>
      <c r="AG2377" s="150">
        <f t="shared" si="436"/>
        <v>1.386800995659916E-2</v>
      </c>
      <c r="AH2377" s="150" t="str">
        <f t="shared" si="437"/>
        <v/>
      </c>
      <c r="AI2377" s="150" t="str">
        <f t="shared" si="432"/>
        <v/>
      </c>
      <c r="AJ2377" s="173">
        <f t="shared" si="433"/>
        <v>0</v>
      </c>
      <c r="AK2377" s="173" t="str">
        <f t="shared" si="434"/>
        <v/>
      </c>
      <c r="AL2377" s="173" t="str">
        <f t="shared" si="435"/>
        <v/>
      </c>
      <c r="AM2377" s="173"/>
      <c r="AN2377" s="173"/>
      <c r="AO2377" s="173"/>
      <c r="AP2377" s="173"/>
      <c r="AQ2377" s="173"/>
      <c r="AR2377" s="173"/>
      <c r="AS2377" s="173"/>
      <c r="AT2377" s="153"/>
      <c r="AU2377" s="154"/>
      <c r="AV2377" s="153"/>
      <c r="AW2377" s="177"/>
      <c r="AX2377" s="178"/>
      <c r="AY2377" s="179"/>
      <c r="AZ2377" s="179"/>
      <c r="BA2377" s="180"/>
      <c r="BB2377" s="180"/>
      <c r="BC2377" s="155"/>
      <c r="BE2377" s="156">
        <v>1625</v>
      </c>
      <c r="BF2377" s="181">
        <f t="shared" si="439"/>
        <v>10.3935999999999</v>
      </c>
      <c r="BG2377" s="182">
        <f t="shared" si="440"/>
        <v>0.16734389592202709</v>
      </c>
      <c r="BH2377" s="183">
        <f t="shared" si="441"/>
        <v>3.278020030131612E-4</v>
      </c>
      <c r="BI2377" s="184" t="str">
        <f t="shared" si="442"/>
        <v/>
      </c>
      <c r="BJ2377" s="184" t="str">
        <f t="shared" si="438"/>
        <v/>
      </c>
    </row>
    <row r="2378" spans="3:62" ht="20.100000000000001" customHeight="1" x14ac:dyDescent="0.25">
      <c r="C2378" s="12"/>
      <c r="E2378" s="141"/>
      <c r="F2378" s="141"/>
      <c r="P2378" s="156"/>
      <c r="R2378" s="174"/>
      <c r="S2378" s="174"/>
      <c r="W2378" s="175"/>
      <c r="X2378" s="173"/>
      <c r="AC2378" s="156">
        <v>1649</v>
      </c>
      <c r="AD2378" s="150">
        <f t="shared" si="429"/>
        <v>2.5960000000000001</v>
      </c>
      <c r="AE2378" s="174">
        <f t="shared" si="430"/>
        <v>1.3724859434510971E-2</v>
      </c>
      <c r="AF2378" s="174">
        <f t="shared" si="431"/>
        <v>0.99528419673763147</v>
      </c>
      <c r="AG2378" s="150">
        <f t="shared" si="436"/>
        <v>1.3724859434510971E-2</v>
      </c>
      <c r="AH2378" s="150" t="str">
        <f t="shared" si="437"/>
        <v/>
      </c>
      <c r="AI2378" s="150" t="str">
        <f t="shared" si="432"/>
        <v/>
      </c>
      <c r="AJ2378" s="173">
        <f t="shared" si="433"/>
        <v>0</v>
      </c>
      <c r="AK2378" s="173" t="str">
        <f t="shared" si="434"/>
        <v/>
      </c>
      <c r="AL2378" s="173" t="str">
        <f t="shared" si="435"/>
        <v/>
      </c>
      <c r="AM2378" s="173"/>
      <c r="AN2378" s="173"/>
      <c r="AO2378" s="173"/>
      <c r="AP2378" s="173"/>
      <c r="AQ2378" s="173"/>
      <c r="AR2378" s="173"/>
      <c r="AS2378" s="173"/>
      <c r="AT2378" s="153"/>
      <c r="AU2378" s="154"/>
      <c r="AV2378" s="153"/>
      <c r="AW2378" s="177"/>
      <c r="AX2378" s="178"/>
      <c r="AY2378" s="179"/>
      <c r="AZ2378" s="179"/>
      <c r="BA2378" s="180"/>
      <c r="BB2378" s="180"/>
      <c r="BC2378" s="155"/>
      <c r="BE2378" s="156">
        <v>1626</v>
      </c>
      <c r="BF2378" s="181">
        <f t="shared" si="439"/>
        <v>10.399999999999899</v>
      </c>
      <c r="BG2378" s="182">
        <f t="shared" si="440"/>
        <v>0.16701609391901392</v>
      </c>
      <c r="BH2378" s="183">
        <f t="shared" si="441"/>
        <v>3.2725779968476032E-4</v>
      </c>
      <c r="BI2378" s="184" t="str">
        <f t="shared" si="442"/>
        <v/>
      </c>
      <c r="BJ2378" s="184" t="str">
        <f t="shared" si="438"/>
        <v/>
      </c>
    </row>
    <row r="2379" spans="3:62" ht="20.100000000000001" customHeight="1" x14ac:dyDescent="0.25">
      <c r="C2379" s="12"/>
      <c r="E2379" s="141"/>
      <c r="F2379" s="141"/>
      <c r="P2379" s="156"/>
      <c r="R2379" s="174"/>
      <c r="S2379" s="174"/>
      <c r="W2379" s="175"/>
      <c r="X2379" s="173"/>
      <c r="AC2379" s="156">
        <v>1650</v>
      </c>
      <c r="AD2379" s="150">
        <f t="shared" si="429"/>
        <v>2.6000000000000005</v>
      </c>
      <c r="AE2379" s="174">
        <f t="shared" si="430"/>
        <v>1.3582969233685602E-2</v>
      </c>
      <c r="AF2379" s="174">
        <f t="shared" si="431"/>
        <v>0.99533881197628127</v>
      </c>
      <c r="AG2379" s="150">
        <f t="shared" si="436"/>
        <v>1.3582969233685602E-2</v>
      </c>
      <c r="AH2379" s="150" t="str">
        <f t="shared" si="437"/>
        <v/>
      </c>
      <c r="AI2379" s="150" t="str">
        <f t="shared" si="432"/>
        <v/>
      </c>
      <c r="AJ2379" s="173">
        <f t="shared" si="433"/>
        <v>0</v>
      </c>
      <c r="AK2379" s="173" t="str">
        <f t="shared" si="434"/>
        <v/>
      </c>
      <c r="AL2379" s="173" t="str">
        <f t="shared" si="435"/>
        <v/>
      </c>
      <c r="AM2379" s="173"/>
      <c r="AN2379" s="173"/>
      <c r="AO2379" s="173"/>
      <c r="AP2379" s="173"/>
      <c r="AQ2379" s="173"/>
      <c r="AR2379" s="173"/>
      <c r="AS2379" s="173"/>
      <c r="AT2379" s="153"/>
      <c r="AU2379" s="154"/>
      <c r="AV2379" s="153"/>
      <c r="AW2379" s="177"/>
      <c r="AX2379" s="178"/>
      <c r="AY2379" s="179"/>
      <c r="AZ2379" s="179"/>
      <c r="BA2379" s="180"/>
      <c r="BB2379" s="180"/>
      <c r="BC2379" s="155"/>
      <c r="BE2379" s="156">
        <v>1627</v>
      </c>
      <c r="BF2379" s="181">
        <f t="shared" si="439"/>
        <v>10.406399999999898</v>
      </c>
      <c r="BG2379" s="182">
        <f t="shared" si="440"/>
        <v>0.16668883611932916</v>
      </c>
      <c r="BH2379" s="183">
        <f t="shared" si="441"/>
        <v>3.2671419069493779E-4</v>
      </c>
      <c r="BI2379" s="184" t="str">
        <f t="shared" si="442"/>
        <v/>
      </c>
      <c r="BJ2379" s="184" t="str">
        <f t="shared" si="438"/>
        <v/>
      </c>
    </row>
    <row r="2380" spans="3:62" ht="20.100000000000001" customHeight="1" x14ac:dyDescent="0.25">
      <c r="C2380" s="12"/>
      <c r="E2380" s="141"/>
      <c r="F2380" s="141"/>
      <c r="P2380" s="156"/>
      <c r="R2380" s="174"/>
      <c r="S2380" s="174"/>
      <c r="W2380" s="175"/>
      <c r="X2380" s="173"/>
      <c r="AC2380" s="156">
        <v>1651</v>
      </c>
      <c r="AD2380" s="150">
        <f t="shared" si="429"/>
        <v>2.6040000000000001</v>
      </c>
      <c r="AE2380" s="174">
        <f t="shared" si="430"/>
        <v>1.3442330841662849E-2</v>
      </c>
      <c r="AF2380" s="174">
        <f t="shared" si="431"/>
        <v>0.9953928621605781</v>
      </c>
      <c r="AG2380" s="150">
        <f t="shared" si="436"/>
        <v>1.3442330841662849E-2</v>
      </c>
      <c r="AH2380" s="150" t="str">
        <f t="shared" si="437"/>
        <v/>
      </c>
      <c r="AI2380" s="150" t="str">
        <f t="shared" si="432"/>
        <v/>
      </c>
      <c r="AJ2380" s="173">
        <f t="shared" si="433"/>
        <v>0</v>
      </c>
      <c r="AK2380" s="173" t="str">
        <f t="shared" si="434"/>
        <v/>
      </c>
      <c r="AL2380" s="173" t="str">
        <f t="shared" si="435"/>
        <v/>
      </c>
      <c r="AM2380" s="173"/>
      <c r="AN2380" s="173"/>
      <c r="AO2380" s="173"/>
      <c r="AP2380" s="173"/>
      <c r="AQ2380" s="173"/>
      <c r="AR2380" s="173"/>
      <c r="AS2380" s="173"/>
      <c r="AT2380" s="153"/>
      <c r="AU2380" s="154"/>
      <c r="AV2380" s="153"/>
      <c r="AW2380" s="177"/>
      <c r="AX2380" s="178"/>
      <c r="AY2380" s="179"/>
      <c r="AZ2380" s="179"/>
      <c r="BA2380" s="180"/>
      <c r="BB2380" s="180"/>
      <c r="BC2380" s="155"/>
      <c r="BE2380" s="156">
        <v>1628</v>
      </c>
      <c r="BF2380" s="181">
        <f t="shared" si="439"/>
        <v>10.412799999999898</v>
      </c>
      <c r="BG2380" s="182">
        <f t="shared" si="440"/>
        <v>0.16636212192863423</v>
      </c>
      <c r="BH2380" s="183">
        <f t="shared" si="441"/>
        <v>3.2617117646366323E-4</v>
      </c>
      <c r="BI2380" s="184" t="str">
        <f t="shared" si="442"/>
        <v/>
      </c>
      <c r="BJ2380" s="184" t="str">
        <f t="shared" si="438"/>
        <v/>
      </c>
    </row>
    <row r="2381" spans="3:62" ht="20.100000000000001" customHeight="1" x14ac:dyDescent="0.25">
      <c r="C2381" s="12"/>
      <c r="E2381" s="141"/>
      <c r="F2381" s="141"/>
      <c r="P2381" s="156"/>
      <c r="R2381" s="174"/>
      <c r="S2381" s="174"/>
      <c r="W2381" s="175"/>
      <c r="X2381" s="173"/>
      <c r="AC2381" s="156">
        <v>1652</v>
      </c>
      <c r="AD2381" s="150">
        <f t="shared" si="429"/>
        <v>2.6080000000000005</v>
      </c>
      <c r="AE2381" s="174">
        <f t="shared" si="430"/>
        <v>1.3302935774278003E-2</v>
      </c>
      <c r="AF2381" s="174">
        <f t="shared" si="431"/>
        <v>0.99544635228077949</v>
      </c>
      <c r="AG2381" s="150">
        <f t="shared" si="436"/>
        <v>1.3302935774278003E-2</v>
      </c>
      <c r="AH2381" s="150" t="str">
        <f t="shared" si="437"/>
        <v/>
      </c>
      <c r="AI2381" s="150" t="str">
        <f t="shared" si="432"/>
        <v/>
      </c>
      <c r="AJ2381" s="173">
        <f t="shared" si="433"/>
        <v>0</v>
      </c>
      <c r="AK2381" s="173" t="str">
        <f t="shared" si="434"/>
        <v/>
      </c>
      <c r="AL2381" s="173" t="str">
        <f t="shared" si="435"/>
        <v/>
      </c>
      <c r="AM2381" s="173"/>
      <c r="AN2381" s="173"/>
      <c r="AO2381" s="173"/>
      <c r="AP2381" s="173"/>
      <c r="AQ2381" s="173"/>
      <c r="AR2381" s="173"/>
      <c r="AS2381" s="173"/>
      <c r="AT2381" s="153"/>
      <c r="AU2381" s="154"/>
      <c r="AV2381" s="153"/>
      <c r="AW2381" s="177"/>
      <c r="AX2381" s="178"/>
      <c r="AY2381" s="179"/>
      <c r="AZ2381" s="179"/>
      <c r="BA2381" s="180"/>
      <c r="BB2381" s="180"/>
      <c r="BC2381" s="155"/>
      <c r="BE2381" s="156">
        <v>1629</v>
      </c>
      <c r="BF2381" s="181">
        <f t="shared" si="439"/>
        <v>10.419199999999897</v>
      </c>
      <c r="BG2381" s="182">
        <f t="shared" si="440"/>
        <v>0.16603595075217056</v>
      </c>
      <c r="BH2381" s="183">
        <f t="shared" si="441"/>
        <v>3.2562875740599351E-4</v>
      </c>
      <c r="BI2381" s="184" t="str">
        <f t="shared" si="442"/>
        <v/>
      </c>
      <c r="BJ2381" s="184" t="str">
        <f t="shared" si="438"/>
        <v/>
      </c>
    </row>
    <row r="2382" spans="3:62" ht="20.100000000000001" customHeight="1" x14ac:dyDescent="0.25">
      <c r="C2382" s="12"/>
      <c r="E2382" s="141"/>
      <c r="F2382" s="141"/>
      <c r="P2382" s="156"/>
      <c r="R2382" s="174"/>
      <c r="S2382" s="174"/>
      <c r="W2382" s="175"/>
      <c r="X2382" s="173"/>
      <c r="AC2382" s="156">
        <v>1653</v>
      </c>
      <c r="AD2382" s="150">
        <f t="shared" si="429"/>
        <v>2.6120000000000001</v>
      </c>
      <c r="AE2382" s="174">
        <f t="shared" si="430"/>
        <v>1.3164775575909208E-2</v>
      </c>
      <c r="AF2382" s="174">
        <f t="shared" si="431"/>
        <v>0.99549928729326309</v>
      </c>
      <c r="AG2382" s="150">
        <f t="shared" si="436"/>
        <v>1.3164775575909208E-2</v>
      </c>
      <c r="AH2382" s="150" t="str">
        <f t="shared" si="437"/>
        <v/>
      </c>
      <c r="AI2382" s="150" t="str">
        <f t="shared" si="432"/>
        <v/>
      </c>
      <c r="AJ2382" s="173">
        <f t="shared" si="433"/>
        <v>0</v>
      </c>
      <c r="AK2382" s="173" t="str">
        <f t="shared" si="434"/>
        <v/>
      </c>
      <c r="AL2382" s="173" t="str">
        <f t="shared" si="435"/>
        <v/>
      </c>
      <c r="AM2382" s="173"/>
      <c r="AN2382" s="173"/>
      <c r="AO2382" s="173"/>
      <c r="AP2382" s="173"/>
      <c r="AQ2382" s="173"/>
      <c r="AR2382" s="173"/>
      <c r="AS2382" s="173"/>
      <c r="AT2382" s="153"/>
      <c r="AU2382" s="154"/>
      <c r="AV2382" s="153"/>
      <c r="AW2382" s="177"/>
      <c r="AX2382" s="178"/>
      <c r="AY2382" s="179"/>
      <c r="AZ2382" s="179"/>
      <c r="BA2382" s="180"/>
      <c r="BB2382" s="180"/>
      <c r="BC2382" s="155"/>
      <c r="BE2382" s="156">
        <v>1630</v>
      </c>
      <c r="BF2382" s="181">
        <f t="shared" si="439"/>
        <v>10.425599999999896</v>
      </c>
      <c r="BG2382" s="182">
        <f t="shared" si="440"/>
        <v>0.16571032199476457</v>
      </c>
      <c r="BH2382" s="183">
        <f t="shared" si="441"/>
        <v>3.2508693393171195E-4</v>
      </c>
      <c r="BI2382" s="184" t="str">
        <f t="shared" si="442"/>
        <v/>
      </c>
      <c r="BJ2382" s="184" t="str">
        <f t="shared" si="438"/>
        <v/>
      </c>
    </row>
    <row r="2383" spans="3:62" ht="20.100000000000001" customHeight="1" x14ac:dyDescent="0.25">
      <c r="C2383" s="12"/>
      <c r="E2383" s="141"/>
      <c r="F2383" s="141"/>
      <c r="P2383" s="156"/>
      <c r="R2383" s="174"/>
      <c r="S2383" s="174"/>
      <c r="W2383" s="175"/>
      <c r="X2383" s="173"/>
      <c r="AC2383" s="156">
        <v>1654</v>
      </c>
      <c r="AD2383" s="150">
        <f t="shared" si="429"/>
        <v>2.6160000000000005</v>
      </c>
      <c r="AE2383" s="174">
        <f t="shared" si="430"/>
        <v>1.3027841819719652E-2</v>
      </c>
      <c r="AF2383" s="174">
        <f t="shared" si="431"/>
        <v>0.99555167212064166</v>
      </c>
      <c r="AG2383" s="150">
        <f t="shared" si="436"/>
        <v>1.3027841819719652E-2</v>
      </c>
      <c r="AH2383" s="150" t="str">
        <f t="shared" si="437"/>
        <v/>
      </c>
      <c r="AI2383" s="150" t="str">
        <f t="shared" si="432"/>
        <v/>
      </c>
      <c r="AJ2383" s="173">
        <f t="shared" si="433"/>
        <v>0</v>
      </c>
      <c r="AK2383" s="173" t="str">
        <f t="shared" si="434"/>
        <v/>
      </c>
      <c r="AL2383" s="173" t="str">
        <f t="shared" si="435"/>
        <v/>
      </c>
      <c r="AM2383" s="173"/>
      <c r="AN2383" s="173"/>
      <c r="AO2383" s="173"/>
      <c r="AP2383" s="173"/>
      <c r="AQ2383" s="173"/>
      <c r="AR2383" s="173"/>
      <c r="AS2383" s="173"/>
      <c r="AT2383" s="153"/>
      <c r="AU2383" s="154"/>
      <c r="AV2383" s="153"/>
      <c r="AW2383" s="177"/>
      <c r="AX2383" s="178"/>
      <c r="AY2383" s="179"/>
      <c r="AZ2383" s="179"/>
      <c r="BA2383" s="180"/>
      <c r="BB2383" s="180"/>
      <c r="BC2383" s="155"/>
      <c r="BE2383" s="156">
        <v>1631</v>
      </c>
      <c r="BF2383" s="181">
        <f t="shared" si="439"/>
        <v>10.431999999999896</v>
      </c>
      <c r="BG2383" s="182">
        <f t="shared" si="440"/>
        <v>0.16538523506083286</v>
      </c>
      <c r="BH2383" s="183">
        <f t="shared" si="441"/>
        <v>3.2454570644638303E-4</v>
      </c>
      <c r="BI2383" s="184" t="str">
        <f t="shared" si="442"/>
        <v/>
      </c>
      <c r="BJ2383" s="184" t="str">
        <f t="shared" si="438"/>
        <v/>
      </c>
    </row>
    <row r="2384" spans="3:62" ht="20.100000000000001" customHeight="1" x14ac:dyDescent="0.25">
      <c r="C2384" s="12"/>
      <c r="E2384" s="141"/>
      <c r="F2384" s="141"/>
      <c r="P2384" s="156"/>
      <c r="R2384" s="174"/>
      <c r="S2384" s="174"/>
      <c r="W2384" s="175"/>
      <c r="X2384" s="173"/>
      <c r="AC2384" s="156">
        <v>1655</v>
      </c>
      <c r="AD2384" s="150">
        <f t="shared" si="429"/>
        <v>2.62</v>
      </c>
      <c r="AE2384" s="174">
        <f t="shared" si="430"/>
        <v>1.2892126107895304E-2</v>
      </c>
      <c r="AF2384" s="174">
        <f t="shared" si="431"/>
        <v>0.99560351165187866</v>
      </c>
      <c r="AG2384" s="150">
        <f t="shared" si="436"/>
        <v>1.2892126107895304E-2</v>
      </c>
      <c r="AH2384" s="150" t="str">
        <f t="shared" si="437"/>
        <v/>
      </c>
      <c r="AI2384" s="150" t="str">
        <f t="shared" si="432"/>
        <v/>
      </c>
      <c r="AJ2384" s="173">
        <f t="shared" si="433"/>
        <v>0</v>
      </c>
      <c r="AK2384" s="173" t="str">
        <f t="shared" si="434"/>
        <v/>
      </c>
      <c r="AL2384" s="173" t="str">
        <f t="shared" si="435"/>
        <v/>
      </c>
      <c r="AM2384" s="173"/>
      <c r="AN2384" s="173"/>
      <c r="AO2384" s="173"/>
      <c r="AP2384" s="173"/>
      <c r="AQ2384" s="173"/>
      <c r="AR2384" s="173"/>
      <c r="AS2384" s="173"/>
      <c r="AT2384" s="153"/>
      <c r="AU2384" s="154"/>
      <c r="AV2384" s="153"/>
      <c r="AW2384" s="177"/>
      <c r="AX2384" s="178"/>
      <c r="AY2384" s="179"/>
      <c r="AZ2384" s="179"/>
      <c r="BA2384" s="180"/>
      <c r="BB2384" s="180"/>
      <c r="BC2384" s="155"/>
      <c r="BE2384" s="156">
        <v>1632</v>
      </c>
      <c r="BF2384" s="181">
        <f t="shared" si="439"/>
        <v>10.438399999999895</v>
      </c>
      <c r="BG2384" s="182">
        <f t="shared" si="440"/>
        <v>0.16506068935438648</v>
      </c>
      <c r="BH2384" s="183">
        <f t="shared" si="441"/>
        <v>3.2400507534957601E-4</v>
      </c>
      <c r="BI2384" s="184" t="str">
        <f t="shared" si="442"/>
        <v/>
      </c>
      <c r="BJ2384" s="184" t="str">
        <f t="shared" si="438"/>
        <v/>
      </c>
    </row>
    <row r="2385" spans="3:62" ht="20.100000000000001" customHeight="1" x14ac:dyDescent="0.25">
      <c r="C2385" s="12"/>
      <c r="E2385" s="141"/>
      <c r="F2385" s="141"/>
      <c r="P2385" s="156"/>
      <c r="R2385" s="174"/>
      <c r="S2385" s="174"/>
      <c r="W2385" s="175"/>
      <c r="X2385" s="173"/>
      <c r="AC2385" s="156">
        <v>1656</v>
      </c>
      <c r="AD2385" s="150">
        <f t="shared" si="429"/>
        <v>2.6240000000000006</v>
      </c>
      <c r="AE2385" s="174">
        <f t="shared" si="430"/>
        <v>1.2757620071877498E-2</v>
      </c>
      <c r="AF2385" s="174">
        <f t="shared" si="431"/>
        <v>0.99565481074240458</v>
      </c>
      <c r="AG2385" s="150">
        <f t="shared" si="436"/>
        <v>1.2757620071877498E-2</v>
      </c>
      <c r="AH2385" s="150" t="str">
        <f t="shared" si="437"/>
        <v/>
      </c>
      <c r="AI2385" s="150" t="str">
        <f t="shared" si="432"/>
        <v/>
      </c>
      <c r="AJ2385" s="173">
        <f t="shared" si="433"/>
        <v>0</v>
      </c>
      <c r="AK2385" s="173" t="str">
        <f t="shared" si="434"/>
        <v/>
      </c>
      <c r="AL2385" s="173" t="str">
        <f t="shared" si="435"/>
        <v/>
      </c>
      <c r="AM2385" s="173"/>
      <c r="AN2385" s="173"/>
      <c r="AO2385" s="173"/>
      <c r="AP2385" s="173"/>
      <c r="AQ2385" s="173"/>
      <c r="AR2385" s="173"/>
      <c r="AS2385" s="173"/>
      <c r="AT2385" s="153"/>
      <c r="AU2385" s="154"/>
      <c r="AV2385" s="153"/>
      <c r="AW2385" s="177"/>
      <c r="AX2385" s="178"/>
      <c r="AY2385" s="179"/>
      <c r="AZ2385" s="179"/>
      <c r="BA2385" s="180"/>
      <c r="BB2385" s="180"/>
      <c r="BC2385" s="155"/>
      <c r="BE2385" s="156">
        <v>1633</v>
      </c>
      <c r="BF2385" s="181">
        <f t="shared" si="439"/>
        <v>10.444799999999894</v>
      </c>
      <c r="BG2385" s="182">
        <f t="shared" si="440"/>
        <v>0.1647366842790369</v>
      </c>
      <c r="BH2385" s="183">
        <f t="shared" si="441"/>
        <v>3.2346504103678009E-4</v>
      </c>
      <c r="BI2385" s="184" t="str">
        <f t="shared" si="442"/>
        <v/>
      </c>
      <c r="BJ2385" s="184" t="str">
        <f t="shared" si="438"/>
        <v/>
      </c>
    </row>
    <row r="2386" spans="3:62" ht="20.100000000000001" customHeight="1" x14ac:dyDescent="0.25">
      <c r="C2386" s="12"/>
      <c r="E2386" s="141"/>
      <c r="F2386" s="141"/>
      <c r="P2386" s="156"/>
      <c r="R2386" s="174"/>
      <c r="S2386" s="174"/>
      <c r="W2386" s="175"/>
      <c r="X2386" s="173"/>
      <c r="AC2386" s="156">
        <v>1657</v>
      </c>
      <c r="AD2386" s="150">
        <f t="shared" si="429"/>
        <v>2.6280000000000001</v>
      </c>
      <c r="AE2386" s="174">
        <f t="shared" si="430"/>
        <v>1.2624315372591137E-2</v>
      </c>
      <c r="AF2386" s="174">
        <f t="shared" si="431"/>
        <v>0.99570557421423467</v>
      </c>
      <c r="AG2386" s="150">
        <f t="shared" si="436"/>
        <v>1.2624315372591137E-2</v>
      </c>
      <c r="AH2386" s="150" t="str">
        <f t="shared" si="437"/>
        <v/>
      </c>
      <c r="AI2386" s="150" t="str">
        <f t="shared" si="432"/>
        <v/>
      </c>
      <c r="AJ2386" s="173">
        <f t="shared" si="433"/>
        <v>0</v>
      </c>
      <c r="AK2386" s="173" t="str">
        <f t="shared" si="434"/>
        <v/>
      </c>
      <c r="AL2386" s="173" t="str">
        <f t="shared" si="435"/>
        <v/>
      </c>
      <c r="AM2386" s="173"/>
      <c r="AN2386" s="173"/>
      <c r="AO2386" s="173"/>
      <c r="AP2386" s="173"/>
      <c r="AQ2386" s="173"/>
      <c r="AR2386" s="173"/>
      <c r="AS2386" s="173"/>
      <c r="AT2386" s="153"/>
      <c r="AU2386" s="154"/>
      <c r="AV2386" s="153"/>
      <c r="AW2386" s="177"/>
      <c r="AX2386" s="178"/>
      <c r="AY2386" s="179"/>
      <c r="AZ2386" s="179"/>
      <c r="BA2386" s="180"/>
      <c r="BB2386" s="180"/>
      <c r="BC2386" s="155"/>
      <c r="BE2386" s="156">
        <v>1634</v>
      </c>
      <c r="BF2386" s="181">
        <f t="shared" si="439"/>
        <v>10.451199999999893</v>
      </c>
      <c r="BG2386" s="182">
        <f t="shared" si="440"/>
        <v>0.16441321923800012</v>
      </c>
      <c r="BH2386" s="183">
        <f t="shared" si="441"/>
        <v>3.2292560389829417E-4</v>
      </c>
      <c r="BI2386" s="184" t="str">
        <f t="shared" si="442"/>
        <v/>
      </c>
      <c r="BJ2386" s="184" t="str">
        <f t="shared" si="438"/>
        <v/>
      </c>
    </row>
    <row r="2387" spans="3:62" ht="20.100000000000001" customHeight="1" x14ac:dyDescent="0.25">
      <c r="C2387" s="12"/>
      <c r="E2387" s="141"/>
      <c r="F2387" s="141"/>
      <c r="P2387" s="156"/>
      <c r="R2387" s="174"/>
      <c r="S2387" s="174"/>
      <c r="W2387" s="175"/>
      <c r="X2387" s="173"/>
      <c r="AC2387" s="156">
        <v>1658</v>
      </c>
      <c r="AD2387" s="150">
        <f t="shared" si="429"/>
        <v>2.6320000000000006</v>
      </c>
      <c r="AE2387" s="174">
        <f t="shared" si="430"/>
        <v>1.2492203700667837E-2</v>
      </c>
      <c r="AF2387" s="174">
        <f t="shared" si="431"/>
        <v>0.99575580685608722</v>
      </c>
      <c r="AG2387" s="150">
        <f t="shared" si="436"/>
        <v>1.2492203700667837E-2</v>
      </c>
      <c r="AH2387" s="150" t="str">
        <f t="shared" si="437"/>
        <v/>
      </c>
      <c r="AI2387" s="150" t="str">
        <f t="shared" si="432"/>
        <v/>
      </c>
      <c r="AJ2387" s="173">
        <f t="shared" si="433"/>
        <v>0</v>
      </c>
      <c r="AK2387" s="173" t="str">
        <f t="shared" si="434"/>
        <v/>
      </c>
      <c r="AL2387" s="173" t="str">
        <f t="shared" si="435"/>
        <v/>
      </c>
      <c r="AM2387" s="173"/>
      <c r="AN2387" s="173"/>
      <c r="AO2387" s="173"/>
      <c r="AP2387" s="173"/>
      <c r="AQ2387" s="173"/>
      <c r="AR2387" s="173"/>
      <c r="AS2387" s="173"/>
      <c r="AT2387" s="153"/>
      <c r="AU2387" s="154"/>
      <c r="AV2387" s="153"/>
      <c r="AW2387" s="177"/>
      <c r="AX2387" s="178"/>
      <c r="AY2387" s="179"/>
      <c r="AZ2387" s="179"/>
      <c r="BA2387" s="180"/>
      <c r="BB2387" s="180"/>
      <c r="BC2387" s="155"/>
      <c r="BE2387" s="156">
        <v>1635</v>
      </c>
      <c r="BF2387" s="181">
        <f t="shared" si="439"/>
        <v>10.457599999999893</v>
      </c>
      <c r="BG2387" s="182">
        <f t="shared" si="440"/>
        <v>0.16409029363410182</v>
      </c>
      <c r="BH2387" s="183">
        <f t="shared" si="441"/>
        <v>3.2238676431958768E-4</v>
      </c>
      <c r="BI2387" s="184" t="str">
        <f t="shared" si="442"/>
        <v/>
      </c>
      <c r="BJ2387" s="184" t="str">
        <f t="shared" si="438"/>
        <v/>
      </c>
    </row>
    <row r="2388" spans="3:62" ht="20.100000000000001" customHeight="1" x14ac:dyDescent="0.25">
      <c r="C2388" s="12"/>
      <c r="E2388" s="141"/>
      <c r="F2388" s="141"/>
      <c r="P2388" s="156"/>
      <c r="R2388" s="174"/>
      <c r="S2388" s="174"/>
      <c r="W2388" s="175"/>
      <c r="X2388" s="173"/>
      <c r="AC2388" s="156">
        <v>1659</v>
      </c>
      <c r="AD2388" s="150">
        <f t="shared" si="429"/>
        <v>2.6360000000000001</v>
      </c>
      <c r="AE2388" s="174">
        <f t="shared" si="430"/>
        <v>1.2361276776664673E-2</v>
      </c>
      <c r="AF2388" s="174">
        <f t="shared" si="431"/>
        <v>0.99580551342350254</v>
      </c>
      <c r="AG2388" s="150">
        <f t="shared" si="436"/>
        <v>1.2361276776664673E-2</v>
      </c>
      <c r="AH2388" s="150" t="str">
        <f t="shared" si="437"/>
        <v/>
      </c>
      <c r="AI2388" s="150" t="str">
        <f t="shared" si="432"/>
        <v/>
      </c>
      <c r="AJ2388" s="173">
        <f t="shared" si="433"/>
        <v>0</v>
      </c>
      <c r="AK2388" s="173" t="str">
        <f t="shared" si="434"/>
        <v/>
      </c>
      <c r="AL2388" s="173" t="str">
        <f t="shared" si="435"/>
        <v/>
      </c>
      <c r="AM2388" s="173"/>
      <c r="AN2388" s="173"/>
      <c r="AO2388" s="173"/>
      <c r="AP2388" s="173"/>
      <c r="AQ2388" s="173"/>
      <c r="AR2388" s="173"/>
      <c r="AS2388" s="173"/>
      <c r="AT2388" s="153"/>
      <c r="AU2388" s="154"/>
      <c r="AV2388" s="153"/>
      <c r="AW2388" s="177"/>
      <c r="AX2388" s="178"/>
      <c r="AY2388" s="179"/>
      <c r="AZ2388" s="179"/>
      <c r="BA2388" s="180"/>
      <c r="BB2388" s="180"/>
      <c r="BC2388" s="155"/>
      <c r="BE2388" s="156">
        <v>1636</v>
      </c>
      <c r="BF2388" s="181">
        <f t="shared" si="439"/>
        <v>10.463999999999892</v>
      </c>
      <c r="BG2388" s="182">
        <f t="shared" si="440"/>
        <v>0.16376790686978224</v>
      </c>
      <c r="BH2388" s="183">
        <f t="shared" si="441"/>
        <v>3.2184852268157815E-4</v>
      </c>
      <c r="BI2388" s="184" t="str">
        <f t="shared" si="442"/>
        <v/>
      </c>
      <c r="BJ2388" s="184" t="str">
        <f t="shared" si="438"/>
        <v/>
      </c>
    </row>
    <row r="2389" spans="3:62" ht="20.100000000000001" customHeight="1" x14ac:dyDescent="0.25">
      <c r="C2389" s="12"/>
      <c r="E2389" s="141"/>
      <c r="F2389" s="141"/>
      <c r="P2389" s="156"/>
      <c r="R2389" s="174"/>
      <c r="S2389" s="174"/>
      <c r="W2389" s="175"/>
      <c r="X2389" s="173"/>
      <c r="AC2389" s="156">
        <v>1660</v>
      </c>
      <c r="AD2389" s="150">
        <f t="shared" si="429"/>
        <v>2.6400000000000006</v>
      </c>
      <c r="AE2389" s="174">
        <f t="shared" si="430"/>
        <v>1.2231526351277954E-2</v>
      </c>
      <c r="AF2389" s="174">
        <f t="shared" si="431"/>
        <v>0.99585469863896392</v>
      </c>
      <c r="AG2389" s="150">
        <f t="shared" si="436"/>
        <v>1.2231526351277954E-2</v>
      </c>
      <c r="AH2389" s="150" t="str">
        <f t="shared" si="437"/>
        <v/>
      </c>
      <c r="AI2389" s="150" t="str">
        <f t="shared" si="432"/>
        <v/>
      </c>
      <c r="AJ2389" s="173">
        <f t="shared" si="433"/>
        <v>0</v>
      </c>
      <c r="AK2389" s="173" t="str">
        <f t="shared" si="434"/>
        <v/>
      </c>
      <c r="AL2389" s="173" t="str">
        <f t="shared" si="435"/>
        <v/>
      </c>
      <c r="AM2389" s="173"/>
      <c r="AN2389" s="173"/>
      <c r="AO2389" s="173"/>
      <c r="AP2389" s="173"/>
      <c r="AQ2389" s="173"/>
      <c r="AR2389" s="173"/>
      <c r="AS2389" s="173"/>
      <c r="AT2389" s="153"/>
      <c r="AU2389" s="154"/>
      <c r="AV2389" s="153"/>
      <c r="AW2389" s="177"/>
      <c r="AX2389" s="178"/>
      <c r="AY2389" s="179"/>
      <c r="AZ2389" s="179"/>
      <c r="BA2389" s="180"/>
      <c r="BB2389" s="180"/>
      <c r="BC2389" s="155"/>
      <c r="BE2389" s="156">
        <v>1637</v>
      </c>
      <c r="BF2389" s="181">
        <f t="shared" si="439"/>
        <v>10.470399999999891</v>
      </c>
      <c r="BG2389" s="182">
        <f t="shared" si="440"/>
        <v>0.16344605834710066</v>
      </c>
      <c r="BH2389" s="183">
        <f t="shared" si="441"/>
        <v>3.2131087935938218E-4</v>
      </c>
      <c r="BI2389" s="184" t="str">
        <f t="shared" si="442"/>
        <v/>
      </c>
      <c r="BJ2389" s="184" t="str">
        <f t="shared" si="438"/>
        <v/>
      </c>
    </row>
    <row r="2390" spans="3:62" ht="20.100000000000001" customHeight="1" x14ac:dyDescent="0.25">
      <c r="C2390" s="12"/>
      <c r="E2390" s="141"/>
      <c r="F2390" s="141"/>
      <c r="P2390" s="156"/>
      <c r="R2390" s="174"/>
      <c r="S2390" s="174"/>
      <c r="W2390" s="175"/>
      <c r="X2390" s="173"/>
      <c r="AC2390" s="156">
        <v>1661</v>
      </c>
      <c r="AD2390" s="150">
        <f t="shared" si="429"/>
        <v>2.6440000000000001</v>
      </c>
      <c r="AE2390" s="174">
        <f t="shared" si="430"/>
        <v>1.2102944205552734E-2</v>
      </c>
      <c r="AF2390" s="174">
        <f t="shared" si="431"/>
        <v>0.99590336719201766</v>
      </c>
      <c r="AG2390" s="150">
        <f t="shared" si="436"/>
        <v>1.2102944205552734E-2</v>
      </c>
      <c r="AH2390" s="150" t="str">
        <f t="shared" si="437"/>
        <v/>
      </c>
      <c r="AI2390" s="150" t="str">
        <f t="shared" si="432"/>
        <v/>
      </c>
      <c r="AJ2390" s="173">
        <f t="shared" si="433"/>
        <v>0</v>
      </c>
      <c r="AK2390" s="173" t="str">
        <f t="shared" si="434"/>
        <v/>
      </c>
      <c r="AL2390" s="173" t="str">
        <f t="shared" si="435"/>
        <v/>
      </c>
      <c r="AM2390" s="173"/>
      <c r="AN2390" s="173"/>
      <c r="AO2390" s="173"/>
      <c r="AP2390" s="173"/>
      <c r="AQ2390" s="173"/>
      <c r="AR2390" s="173"/>
      <c r="AS2390" s="173"/>
      <c r="AT2390" s="153"/>
      <c r="AU2390" s="154"/>
      <c r="AV2390" s="153"/>
      <c r="AW2390" s="177"/>
      <c r="AX2390" s="178"/>
      <c r="AY2390" s="179"/>
      <c r="AZ2390" s="179"/>
      <c r="BA2390" s="180"/>
      <c r="BB2390" s="180"/>
      <c r="BC2390" s="155"/>
      <c r="BE2390" s="156">
        <v>1638</v>
      </c>
      <c r="BF2390" s="181">
        <f t="shared" si="439"/>
        <v>10.476799999999891</v>
      </c>
      <c r="BG2390" s="182">
        <f t="shared" si="440"/>
        <v>0.16312474746774128</v>
      </c>
      <c r="BH2390" s="183">
        <f t="shared" si="441"/>
        <v>3.2077383472453591E-4</v>
      </c>
      <c r="BI2390" s="184" t="str">
        <f t="shared" si="442"/>
        <v/>
      </c>
      <c r="BJ2390" s="184" t="str">
        <f t="shared" si="438"/>
        <v/>
      </c>
    </row>
    <row r="2391" spans="3:62" ht="20.100000000000001" customHeight="1" x14ac:dyDescent="0.25">
      <c r="C2391" s="12"/>
      <c r="E2391" s="141"/>
      <c r="F2391" s="141"/>
      <c r="P2391" s="156"/>
      <c r="R2391" s="174"/>
      <c r="S2391" s="174"/>
      <c r="W2391" s="175"/>
      <c r="X2391" s="173"/>
      <c r="AC2391" s="156">
        <v>1662</v>
      </c>
      <c r="AD2391" s="150">
        <f t="shared" si="429"/>
        <v>2.6480000000000006</v>
      </c>
      <c r="AE2391" s="174">
        <f t="shared" si="430"/>
        <v>1.1975522151087254E-2</v>
      </c>
      <c r="AF2391" s="174">
        <f t="shared" si="431"/>
        <v>0.99595152373939533</v>
      </c>
      <c r="AG2391" s="150">
        <f t="shared" si="436"/>
        <v>1.1975522151087254E-2</v>
      </c>
      <c r="AH2391" s="150" t="str">
        <f t="shared" si="437"/>
        <v/>
      </c>
      <c r="AI2391" s="150" t="str">
        <f t="shared" si="432"/>
        <v/>
      </c>
      <c r="AJ2391" s="173">
        <f t="shared" si="433"/>
        <v>0</v>
      </c>
      <c r="AK2391" s="173" t="str">
        <f t="shared" si="434"/>
        <v/>
      </c>
      <c r="AL2391" s="173" t="str">
        <f t="shared" si="435"/>
        <v/>
      </c>
      <c r="AM2391" s="173"/>
      <c r="AN2391" s="173"/>
      <c r="AO2391" s="173"/>
      <c r="AP2391" s="173"/>
      <c r="AQ2391" s="173"/>
      <c r="AR2391" s="173"/>
      <c r="AS2391" s="173"/>
      <c r="AT2391" s="153"/>
      <c r="AU2391" s="154"/>
      <c r="AV2391" s="153"/>
      <c r="AW2391" s="177"/>
      <c r="AX2391" s="178"/>
      <c r="AY2391" s="179"/>
      <c r="AZ2391" s="179"/>
      <c r="BA2391" s="180"/>
      <c r="BB2391" s="180"/>
      <c r="BC2391" s="155"/>
      <c r="BE2391" s="156">
        <v>1639</v>
      </c>
      <c r="BF2391" s="181">
        <f t="shared" si="439"/>
        <v>10.48319999999989</v>
      </c>
      <c r="BG2391" s="182">
        <f t="shared" si="440"/>
        <v>0.16280397363301674</v>
      </c>
      <c r="BH2391" s="183">
        <f t="shared" si="441"/>
        <v>3.2023738914305211E-4</v>
      </c>
      <c r="BI2391" s="184" t="str">
        <f t="shared" si="442"/>
        <v/>
      </c>
      <c r="BJ2391" s="184" t="str">
        <f t="shared" si="438"/>
        <v/>
      </c>
    </row>
    <row r="2392" spans="3:62" ht="20.100000000000001" customHeight="1" x14ac:dyDescent="0.25">
      <c r="C2392" s="12"/>
      <c r="E2392" s="141"/>
      <c r="F2392" s="141"/>
      <c r="P2392" s="156"/>
      <c r="R2392" s="174"/>
      <c r="S2392" s="174"/>
      <c r="W2392" s="175"/>
      <c r="X2392" s="173"/>
      <c r="AC2392" s="156">
        <v>1663</v>
      </c>
      <c r="AD2392" s="150">
        <f t="shared" si="429"/>
        <v>2.6520000000000001</v>
      </c>
      <c r="AE2392" s="174">
        <f t="shared" si="430"/>
        <v>1.1849252030233286E-2</v>
      </c>
      <c r="AF2392" s="174">
        <f t="shared" si="431"/>
        <v>0.99599917290513651</v>
      </c>
      <c r="AG2392" s="150">
        <f t="shared" si="436"/>
        <v>1.1849252030233286E-2</v>
      </c>
      <c r="AH2392" s="150" t="str">
        <f t="shared" si="437"/>
        <v/>
      </c>
      <c r="AI2392" s="150" t="str">
        <f t="shared" si="432"/>
        <v/>
      </c>
      <c r="AJ2392" s="173">
        <f t="shared" si="433"/>
        <v>0</v>
      </c>
      <c r="AK2392" s="173" t="str">
        <f t="shared" si="434"/>
        <v/>
      </c>
      <c r="AL2392" s="173" t="str">
        <f t="shared" si="435"/>
        <v/>
      </c>
      <c r="AM2392" s="173"/>
      <c r="AN2392" s="173"/>
      <c r="AO2392" s="173"/>
      <c r="AP2392" s="173"/>
      <c r="AQ2392" s="173"/>
      <c r="AR2392" s="173"/>
      <c r="AS2392" s="173"/>
      <c r="AT2392" s="153"/>
      <c r="AU2392" s="154"/>
      <c r="AV2392" s="153"/>
      <c r="AW2392" s="177"/>
      <c r="AX2392" s="178"/>
      <c r="AY2392" s="179"/>
      <c r="AZ2392" s="179"/>
      <c r="BA2392" s="180"/>
      <c r="BB2392" s="180"/>
      <c r="BC2392" s="155"/>
      <c r="BE2392" s="156">
        <v>1640</v>
      </c>
      <c r="BF2392" s="181">
        <f t="shared" si="439"/>
        <v>10.489599999999889</v>
      </c>
      <c r="BG2392" s="182">
        <f t="shared" si="440"/>
        <v>0.16248373624387369</v>
      </c>
      <c r="BH2392" s="183">
        <f t="shared" si="441"/>
        <v>3.1970154297619735E-4</v>
      </c>
      <c r="BI2392" s="184" t="str">
        <f t="shared" si="442"/>
        <v/>
      </c>
      <c r="BJ2392" s="184" t="str">
        <f t="shared" si="438"/>
        <v/>
      </c>
    </row>
    <row r="2393" spans="3:62" ht="20.100000000000001" customHeight="1" x14ac:dyDescent="0.25">
      <c r="C2393" s="12"/>
      <c r="E2393" s="141"/>
      <c r="F2393" s="141"/>
      <c r="P2393" s="156"/>
      <c r="R2393" s="174"/>
      <c r="S2393" s="174"/>
      <c r="W2393" s="175"/>
      <c r="X2393" s="173"/>
      <c r="AC2393" s="156">
        <v>1664</v>
      </c>
      <c r="AD2393" s="150">
        <f t="shared" ref="AD2393:AD2456" si="443">AD$723+(AC2393*AD$726)</f>
        <v>2.6560000000000006</v>
      </c>
      <c r="AE2393" s="174">
        <f t="shared" ref="AE2393:AE2456" si="444">_xlfn.NORM.DIST(AD2393,AD$720,AD$721,0)</f>
        <v>1.1724125716291472E-2</v>
      </c>
      <c r="AF2393" s="174">
        <f t="shared" ref="AF2393:AF2456" si="445">_xlfn.NORM.DIST(AD2393,AD$720,AD$721,1)</f>
        <v>0.99604631928071174</v>
      </c>
      <c r="AG2393" s="150">
        <f t="shared" si="436"/>
        <v>1.1724125716291472E-2</v>
      </c>
      <c r="AH2393" s="150" t="str">
        <f t="shared" si="437"/>
        <v/>
      </c>
      <c r="AI2393" s="150" t="str">
        <f t="shared" ref="AI2393:AI2456" si="446">IF(AE2393=MAX(AE$729:AE$2729),AE2393,"")</f>
        <v/>
      </c>
      <c r="AJ2393" s="173">
        <f t="shared" ref="AJ2393:AJ2456" si="447">_xlfn.NORM.DIST(AC2393,AH$721,AH$722,0)</f>
        <v>0</v>
      </c>
      <c r="AK2393" s="173" t="str">
        <f t="shared" ref="AK2393:AK2456" si="448">IF(AJ2393=MAX(AJ$729:AJ$2729),AE2393,"")</f>
        <v/>
      </c>
      <c r="AL2393" s="173" t="str">
        <f t="shared" ref="AL2393:AL2456" si="449">IF(AK2393=MIN(AK$729:AK$2729),AK2393,"")</f>
        <v/>
      </c>
      <c r="AM2393" s="173"/>
      <c r="AN2393" s="173"/>
      <c r="AO2393" s="173"/>
      <c r="AP2393" s="173"/>
      <c r="AQ2393" s="173"/>
      <c r="AR2393" s="173"/>
      <c r="AS2393" s="173"/>
      <c r="AT2393" s="153"/>
      <c r="AU2393" s="154"/>
      <c r="AV2393" s="153"/>
      <c r="AW2393" s="177"/>
      <c r="AX2393" s="178"/>
      <c r="AY2393" s="179"/>
      <c r="AZ2393" s="179"/>
      <c r="BA2393" s="180"/>
      <c r="BB2393" s="180"/>
      <c r="BC2393" s="155"/>
      <c r="BE2393" s="156">
        <v>1641</v>
      </c>
      <c r="BF2393" s="181">
        <f t="shared" si="439"/>
        <v>10.495999999999889</v>
      </c>
      <c r="BG2393" s="182">
        <f t="shared" si="440"/>
        <v>0.16216403470089749</v>
      </c>
      <c r="BH2393" s="183">
        <f t="shared" si="441"/>
        <v>3.1916629658065854E-4</v>
      </c>
      <c r="BI2393" s="184" t="str">
        <f t="shared" si="442"/>
        <v/>
      </c>
      <c r="BJ2393" s="184" t="str">
        <f t="shared" si="438"/>
        <v/>
      </c>
    </row>
    <row r="2394" spans="3:62" ht="20.100000000000001" customHeight="1" x14ac:dyDescent="0.25">
      <c r="C2394" s="12"/>
      <c r="E2394" s="141"/>
      <c r="F2394" s="141"/>
      <c r="P2394" s="156"/>
      <c r="R2394" s="174"/>
      <c r="S2394" s="174"/>
      <c r="W2394" s="175"/>
      <c r="X2394" s="173"/>
      <c r="AC2394" s="156">
        <v>1665</v>
      </c>
      <c r="AD2394" s="150">
        <f t="shared" si="443"/>
        <v>2.66</v>
      </c>
      <c r="AE2394" s="174">
        <f t="shared" si="444"/>
        <v>1.1600135113702561E-2</v>
      </c>
      <c r="AF2394" s="174">
        <f t="shared" si="445"/>
        <v>0.99609296742514719</v>
      </c>
      <c r="AG2394" s="150">
        <f t="shared" ref="AG2394:AG2457" si="450">IF(OR(AF2394&lt;$AH$725,AF2394&gt;$AH$726),AE2394,"")</f>
        <v>1.1600135113702561E-2</v>
      </c>
      <c r="AH2394" s="150" t="str">
        <f t="shared" ref="AH2394:AH2457" si="451">IF(AND(AF2394&gt;$AH$725,AF2394&lt;$AH$726),AE2394,"")</f>
        <v/>
      </c>
      <c r="AI2394" s="150" t="str">
        <f t="shared" si="446"/>
        <v/>
      </c>
      <c r="AJ2394" s="173">
        <f t="shared" si="447"/>
        <v>0</v>
      </c>
      <c r="AK2394" s="173" t="str">
        <f t="shared" si="448"/>
        <v/>
      </c>
      <c r="AL2394" s="173" t="str">
        <f t="shared" si="449"/>
        <v/>
      </c>
      <c r="AM2394" s="173"/>
      <c r="AN2394" s="173"/>
      <c r="AO2394" s="173"/>
      <c r="AP2394" s="173"/>
      <c r="AQ2394" s="173"/>
      <c r="AR2394" s="173"/>
      <c r="AS2394" s="173"/>
      <c r="AT2394" s="153"/>
      <c r="AU2394" s="154"/>
      <c r="AV2394" s="153"/>
      <c r="AW2394" s="177"/>
      <c r="AX2394" s="178"/>
      <c r="AY2394" s="179"/>
      <c r="AZ2394" s="179"/>
      <c r="BA2394" s="180"/>
      <c r="BB2394" s="180"/>
      <c r="BC2394" s="155"/>
      <c r="BE2394" s="156">
        <v>1642</v>
      </c>
      <c r="BF2394" s="181">
        <f t="shared" si="439"/>
        <v>10.502399999999888</v>
      </c>
      <c r="BG2394" s="182">
        <f t="shared" si="440"/>
        <v>0.16184486840431683</v>
      </c>
      <c r="BH2394" s="183">
        <f t="shared" si="441"/>
        <v>3.1863165030818208E-4</v>
      </c>
      <c r="BI2394" s="184" t="str">
        <f t="shared" si="442"/>
        <v/>
      </c>
      <c r="BJ2394" s="184" t="str">
        <f t="shared" si="438"/>
        <v/>
      </c>
    </row>
    <row r="2395" spans="3:62" ht="20.100000000000001" customHeight="1" x14ac:dyDescent="0.25">
      <c r="C2395" s="12"/>
      <c r="E2395" s="141"/>
      <c r="F2395" s="141"/>
      <c r="P2395" s="156"/>
      <c r="R2395" s="174"/>
      <c r="S2395" s="174"/>
      <c r="W2395" s="175"/>
      <c r="X2395" s="173"/>
      <c r="AC2395" s="156">
        <v>1666</v>
      </c>
      <c r="AD2395" s="150">
        <f t="shared" si="443"/>
        <v>2.6639999999999997</v>
      </c>
      <c r="AE2395" s="174">
        <f t="shared" si="444"/>
        <v>1.1477272158233767E-2</v>
      </c>
      <c r="AF2395" s="174">
        <f t="shared" si="445"/>
        <v>0.99613912186514941</v>
      </c>
      <c r="AG2395" s="150">
        <f t="shared" si="450"/>
        <v>1.1477272158233767E-2</v>
      </c>
      <c r="AH2395" s="150" t="str">
        <f t="shared" si="451"/>
        <v/>
      </c>
      <c r="AI2395" s="150" t="str">
        <f t="shared" si="446"/>
        <v/>
      </c>
      <c r="AJ2395" s="173">
        <f t="shared" si="447"/>
        <v>0</v>
      </c>
      <c r="AK2395" s="173" t="str">
        <f t="shared" si="448"/>
        <v/>
      </c>
      <c r="AL2395" s="173" t="str">
        <f t="shared" si="449"/>
        <v/>
      </c>
      <c r="AM2395" s="173"/>
      <c r="AN2395" s="173"/>
      <c r="AO2395" s="173"/>
      <c r="AP2395" s="173"/>
      <c r="AQ2395" s="173"/>
      <c r="AR2395" s="173"/>
      <c r="AS2395" s="173"/>
      <c r="AT2395" s="153"/>
      <c r="AU2395" s="154"/>
      <c r="AV2395" s="153"/>
      <c r="AW2395" s="177"/>
      <c r="AX2395" s="178"/>
      <c r="AY2395" s="179"/>
      <c r="AZ2395" s="179"/>
      <c r="BA2395" s="180"/>
      <c r="BB2395" s="180"/>
      <c r="BC2395" s="155"/>
      <c r="BE2395" s="156">
        <v>1643</v>
      </c>
      <c r="BF2395" s="181">
        <f t="shared" si="439"/>
        <v>10.508799999999887</v>
      </c>
      <c r="BG2395" s="182">
        <f t="shared" si="440"/>
        <v>0.16152623675400865</v>
      </c>
      <c r="BH2395" s="183">
        <f t="shared" si="441"/>
        <v>3.1809760450615676E-4</v>
      </c>
      <c r="BI2395" s="184" t="str">
        <f t="shared" si="442"/>
        <v/>
      </c>
      <c r="BJ2395" s="184" t="str">
        <f t="shared" si="438"/>
        <v/>
      </c>
    </row>
    <row r="2396" spans="3:62" ht="20.100000000000001" customHeight="1" x14ac:dyDescent="0.25">
      <c r="C2396" s="12"/>
      <c r="E2396" s="141"/>
      <c r="F2396" s="141"/>
      <c r="P2396" s="156"/>
      <c r="R2396" s="174"/>
      <c r="S2396" s="174"/>
      <c r="W2396" s="175"/>
      <c r="X2396" s="173"/>
      <c r="AC2396" s="156">
        <v>1667</v>
      </c>
      <c r="AD2396" s="150">
        <f t="shared" si="443"/>
        <v>2.6680000000000001</v>
      </c>
      <c r="AE2396" s="174">
        <f t="shared" si="444"/>
        <v>1.1355528817160915E-2</v>
      </c>
      <c r="AF2396" s="174">
        <f t="shared" si="445"/>
        <v>0.99618478709523084</v>
      </c>
      <c r="AG2396" s="150">
        <f t="shared" si="450"/>
        <v>1.1355528817160915E-2</v>
      </c>
      <c r="AH2396" s="150" t="str">
        <f t="shared" si="451"/>
        <v/>
      </c>
      <c r="AI2396" s="150" t="str">
        <f t="shared" si="446"/>
        <v/>
      </c>
      <c r="AJ2396" s="173">
        <f t="shared" si="447"/>
        <v>0</v>
      </c>
      <c r="AK2396" s="173" t="str">
        <f t="shared" si="448"/>
        <v/>
      </c>
      <c r="AL2396" s="173" t="str">
        <f t="shared" si="449"/>
        <v/>
      </c>
      <c r="AM2396" s="173"/>
      <c r="AN2396" s="173"/>
      <c r="AO2396" s="173"/>
      <c r="AP2396" s="173"/>
      <c r="AQ2396" s="173"/>
      <c r="AR2396" s="173"/>
      <c r="AS2396" s="173"/>
      <c r="AT2396" s="153"/>
      <c r="AU2396" s="154"/>
      <c r="AV2396" s="153"/>
      <c r="AW2396" s="177"/>
      <c r="AX2396" s="178"/>
      <c r="AY2396" s="179"/>
      <c r="AZ2396" s="179"/>
      <c r="BA2396" s="180"/>
      <c r="BB2396" s="180"/>
      <c r="BC2396" s="155"/>
      <c r="BE2396" s="156">
        <v>1644</v>
      </c>
      <c r="BF2396" s="181">
        <f t="shared" si="439"/>
        <v>10.515199999999886</v>
      </c>
      <c r="BG2396" s="182">
        <f t="shared" si="440"/>
        <v>0.16120813914950249</v>
      </c>
      <c r="BH2396" s="183">
        <f t="shared" si="441"/>
        <v>3.1756415951661454E-4</v>
      </c>
      <c r="BI2396" s="184" t="str">
        <f t="shared" si="442"/>
        <v/>
      </c>
      <c r="BJ2396" s="184" t="str">
        <f t="shared" si="438"/>
        <v/>
      </c>
    </row>
    <row r="2397" spans="3:62" ht="20.100000000000001" customHeight="1" x14ac:dyDescent="0.25">
      <c r="C2397" s="12"/>
      <c r="E2397" s="141"/>
      <c r="F2397" s="141"/>
      <c r="P2397" s="156"/>
      <c r="R2397" s="174"/>
      <c r="S2397" s="174"/>
      <c r="W2397" s="175"/>
      <c r="X2397" s="173"/>
      <c r="AC2397" s="156">
        <v>1668</v>
      </c>
      <c r="AD2397" s="150">
        <f t="shared" si="443"/>
        <v>2.6719999999999997</v>
      </c>
      <c r="AE2397" s="174">
        <f t="shared" si="444"/>
        <v>1.1234897089446165E-2</v>
      </c>
      <c r="AF2397" s="174">
        <f t="shared" si="445"/>
        <v>0.99622996757783644</v>
      </c>
      <c r="AG2397" s="150">
        <f t="shared" si="450"/>
        <v>1.1234897089446165E-2</v>
      </c>
      <c r="AH2397" s="150" t="str">
        <f t="shared" si="451"/>
        <v/>
      </c>
      <c r="AI2397" s="150" t="str">
        <f t="shared" si="446"/>
        <v/>
      </c>
      <c r="AJ2397" s="173">
        <f t="shared" si="447"/>
        <v>0</v>
      </c>
      <c r="AK2397" s="173" t="str">
        <f t="shared" si="448"/>
        <v/>
      </c>
      <c r="AL2397" s="173" t="str">
        <f t="shared" si="449"/>
        <v/>
      </c>
      <c r="AM2397" s="173"/>
      <c r="AN2397" s="173"/>
      <c r="AO2397" s="173"/>
      <c r="AP2397" s="173"/>
      <c r="AQ2397" s="173"/>
      <c r="AR2397" s="173"/>
      <c r="AS2397" s="173"/>
      <c r="AT2397" s="153"/>
      <c r="AU2397" s="154"/>
      <c r="AV2397" s="153"/>
      <c r="AW2397" s="177"/>
      <c r="AX2397" s="178"/>
      <c r="AY2397" s="179"/>
      <c r="AZ2397" s="179"/>
      <c r="BA2397" s="180"/>
      <c r="BB2397" s="180"/>
      <c r="BC2397" s="155"/>
      <c r="BE2397" s="156">
        <v>1645</v>
      </c>
      <c r="BF2397" s="181">
        <f t="shared" si="439"/>
        <v>10.521599999999886</v>
      </c>
      <c r="BG2397" s="182">
        <f t="shared" si="440"/>
        <v>0.16089057498998588</v>
      </c>
      <c r="BH2397" s="183">
        <f t="shared" si="441"/>
        <v>3.1703131567736853E-4</v>
      </c>
      <c r="BI2397" s="184" t="str">
        <f t="shared" si="442"/>
        <v/>
      </c>
      <c r="BJ2397" s="184" t="str">
        <f t="shared" si="438"/>
        <v/>
      </c>
    </row>
    <row r="2398" spans="3:62" ht="20.100000000000001" customHeight="1" x14ac:dyDescent="0.25">
      <c r="C2398" s="12"/>
      <c r="E2398" s="141"/>
      <c r="F2398" s="141"/>
      <c r="P2398" s="156"/>
      <c r="R2398" s="174"/>
      <c r="S2398" s="174"/>
      <c r="W2398" s="175"/>
      <c r="X2398" s="173"/>
      <c r="AC2398" s="156">
        <v>1669</v>
      </c>
      <c r="AD2398" s="150">
        <f t="shared" si="443"/>
        <v>2.6760000000000002</v>
      </c>
      <c r="AE2398" s="174">
        <f t="shared" si="444"/>
        <v>1.1115369005911058E-2</v>
      </c>
      <c r="AF2398" s="174">
        <f t="shared" si="445"/>
        <v>0.99627466774347062</v>
      </c>
      <c r="AG2398" s="150">
        <f t="shared" si="450"/>
        <v>1.1115369005911058E-2</v>
      </c>
      <c r="AH2398" s="150" t="str">
        <f t="shared" si="451"/>
        <v/>
      </c>
      <c r="AI2398" s="150" t="str">
        <f t="shared" si="446"/>
        <v/>
      </c>
      <c r="AJ2398" s="173">
        <f t="shared" si="447"/>
        <v>0</v>
      </c>
      <c r="AK2398" s="173" t="str">
        <f t="shared" si="448"/>
        <v/>
      </c>
      <c r="AL2398" s="173" t="str">
        <f t="shared" si="449"/>
        <v/>
      </c>
      <c r="AM2398" s="173"/>
      <c r="AN2398" s="173"/>
      <c r="AO2398" s="173"/>
      <c r="AP2398" s="173"/>
      <c r="AQ2398" s="173"/>
      <c r="AR2398" s="173"/>
      <c r="AS2398" s="173"/>
      <c r="AT2398" s="153"/>
      <c r="AU2398" s="154"/>
      <c r="AV2398" s="153"/>
      <c r="AW2398" s="177"/>
      <c r="AX2398" s="178"/>
      <c r="AY2398" s="179"/>
      <c r="AZ2398" s="179"/>
      <c r="BA2398" s="180"/>
      <c r="BB2398" s="180"/>
      <c r="BC2398" s="155"/>
      <c r="BE2398" s="156">
        <v>1646</v>
      </c>
      <c r="BF2398" s="181">
        <f t="shared" si="439"/>
        <v>10.527999999999885</v>
      </c>
      <c r="BG2398" s="182">
        <f t="shared" si="440"/>
        <v>0.16057354367430851</v>
      </c>
      <c r="BH2398" s="183">
        <f t="shared" si="441"/>
        <v>3.1649907332148564E-4</v>
      </c>
      <c r="BI2398" s="184" t="str">
        <f t="shared" si="442"/>
        <v/>
      </c>
      <c r="BJ2398" s="184" t="str">
        <f t="shared" si="438"/>
        <v/>
      </c>
    </row>
    <row r="2399" spans="3:62" ht="20.100000000000001" customHeight="1" x14ac:dyDescent="0.25">
      <c r="C2399" s="12"/>
      <c r="E2399" s="141"/>
      <c r="F2399" s="141"/>
      <c r="P2399" s="156"/>
      <c r="R2399" s="174"/>
      <c r="S2399" s="174"/>
      <c r="W2399" s="175"/>
      <c r="X2399" s="173"/>
      <c r="AC2399" s="156">
        <v>1670</v>
      </c>
      <c r="AD2399" s="150">
        <f t="shared" si="443"/>
        <v>2.6799999999999997</v>
      </c>
      <c r="AE2399" s="174">
        <f t="shared" si="444"/>
        <v>1.0996936629405587E-2</v>
      </c>
      <c r="AF2399" s="174">
        <f t="shared" si="445"/>
        <v>0.99631889199082502</v>
      </c>
      <c r="AG2399" s="150">
        <f t="shared" si="450"/>
        <v>1.0996936629405587E-2</v>
      </c>
      <c r="AH2399" s="150" t="str">
        <f t="shared" si="451"/>
        <v/>
      </c>
      <c r="AI2399" s="150" t="str">
        <f t="shared" si="446"/>
        <v/>
      </c>
      <c r="AJ2399" s="173">
        <f t="shared" si="447"/>
        <v>0</v>
      </c>
      <c r="AK2399" s="173" t="str">
        <f t="shared" si="448"/>
        <v/>
      </c>
      <c r="AL2399" s="173" t="str">
        <f t="shared" si="449"/>
        <v/>
      </c>
      <c r="AM2399" s="173"/>
      <c r="AN2399" s="173"/>
      <c r="AO2399" s="173"/>
      <c r="AP2399" s="173"/>
      <c r="AQ2399" s="173"/>
      <c r="AR2399" s="173"/>
      <c r="AS2399" s="173"/>
      <c r="AT2399" s="153"/>
      <c r="AU2399" s="154"/>
      <c r="AV2399" s="153"/>
      <c r="AW2399" s="177"/>
      <c r="AX2399" s="178"/>
      <c r="AY2399" s="179"/>
      <c r="AZ2399" s="179"/>
      <c r="BA2399" s="180"/>
      <c r="BB2399" s="180"/>
      <c r="BC2399" s="155"/>
      <c r="BE2399" s="156">
        <v>1647</v>
      </c>
      <c r="BF2399" s="181">
        <f t="shared" si="439"/>
        <v>10.534399999999884</v>
      </c>
      <c r="BG2399" s="182">
        <f t="shared" si="440"/>
        <v>0.16025704460098703</v>
      </c>
      <c r="BH2399" s="183">
        <f t="shared" si="441"/>
        <v>3.1596743277717554E-4</v>
      </c>
      <c r="BI2399" s="184" t="str">
        <f t="shared" si="442"/>
        <v/>
      </c>
      <c r="BJ2399" s="184" t="str">
        <f t="shared" si="438"/>
        <v/>
      </c>
    </row>
    <row r="2400" spans="3:62" ht="20.100000000000001" customHeight="1" x14ac:dyDescent="0.25">
      <c r="C2400" s="12"/>
      <c r="E2400" s="141"/>
      <c r="F2400" s="141"/>
      <c r="P2400" s="156"/>
      <c r="R2400" s="174"/>
      <c r="S2400" s="174"/>
      <c r="W2400" s="175"/>
      <c r="X2400" s="173"/>
      <c r="AC2400" s="156">
        <v>1671</v>
      </c>
      <c r="AD2400" s="150">
        <f t="shared" si="443"/>
        <v>2.6840000000000002</v>
      </c>
      <c r="AE2400" s="174">
        <f t="shared" si="444"/>
        <v>1.0879592054972511E-2</v>
      </c>
      <c r="AF2400" s="174">
        <f t="shared" si="445"/>
        <v>0.99636264468690716</v>
      </c>
      <c r="AG2400" s="150">
        <f t="shared" si="450"/>
        <v>1.0879592054972511E-2</v>
      </c>
      <c r="AH2400" s="150" t="str">
        <f t="shared" si="451"/>
        <v/>
      </c>
      <c r="AI2400" s="150" t="str">
        <f t="shared" si="446"/>
        <v/>
      </c>
      <c r="AJ2400" s="173">
        <f t="shared" si="447"/>
        <v>0</v>
      </c>
      <c r="AK2400" s="173" t="str">
        <f t="shared" si="448"/>
        <v/>
      </c>
      <c r="AL2400" s="173" t="str">
        <f t="shared" si="449"/>
        <v/>
      </c>
      <c r="AM2400" s="173"/>
      <c r="AN2400" s="173"/>
      <c r="AO2400" s="173"/>
      <c r="AP2400" s="173"/>
      <c r="AQ2400" s="173"/>
      <c r="AR2400" s="173"/>
      <c r="AS2400" s="173"/>
      <c r="AT2400" s="153"/>
      <c r="AU2400" s="154"/>
      <c r="AV2400" s="153"/>
      <c r="AW2400" s="177"/>
      <c r="AX2400" s="178"/>
      <c r="AY2400" s="179"/>
      <c r="AZ2400" s="179"/>
      <c r="BA2400" s="180"/>
      <c r="BB2400" s="180"/>
      <c r="BC2400" s="155"/>
      <c r="BE2400" s="156">
        <v>1648</v>
      </c>
      <c r="BF2400" s="181">
        <f t="shared" si="439"/>
        <v>10.540799999999884</v>
      </c>
      <c r="BG2400" s="182">
        <f t="shared" si="440"/>
        <v>0.15994107716820985</v>
      </c>
      <c r="BH2400" s="183">
        <f t="shared" si="441"/>
        <v>3.1543639436845683E-4</v>
      </c>
      <c r="BI2400" s="184" t="str">
        <f t="shared" si="442"/>
        <v/>
      </c>
      <c r="BJ2400" s="184" t="str">
        <f t="shared" si="438"/>
        <v/>
      </c>
    </row>
    <row r="2401" spans="3:62" ht="20.100000000000001" customHeight="1" x14ac:dyDescent="0.25">
      <c r="C2401" s="12"/>
      <c r="E2401" s="141"/>
      <c r="F2401" s="141"/>
      <c r="P2401" s="156"/>
      <c r="R2401" s="174"/>
      <c r="S2401" s="174"/>
      <c r="W2401" s="175"/>
      <c r="X2401" s="173"/>
      <c r="AC2401" s="156">
        <v>1672</v>
      </c>
      <c r="AD2401" s="150">
        <f t="shared" si="443"/>
        <v>2.6879999999999997</v>
      </c>
      <c r="AE2401" s="174">
        <f t="shared" si="444"/>
        <v>1.0763327410007753E-2</v>
      </c>
      <c r="AF2401" s="174">
        <f t="shared" si="445"/>
        <v>0.99640593016716927</v>
      </c>
      <c r="AG2401" s="150">
        <f t="shared" si="450"/>
        <v>1.0763327410007753E-2</v>
      </c>
      <c r="AH2401" s="150" t="str">
        <f t="shared" si="451"/>
        <v/>
      </c>
      <c r="AI2401" s="150" t="str">
        <f t="shared" si="446"/>
        <v/>
      </c>
      <c r="AJ2401" s="173">
        <f t="shared" si="447"/>
        <v>0</v>
      </c>
      <c r="AK2401" s="173" t="str">
        <f t="shared" si="448"/>
        <v/>
      </c>
      <c r="AL2401" s="173" t="str">
        <f t="shared" si="449"/>
        <v/>
      </c>
      <c r="AM2401" s="173"/>
      <c r="AN2401" s="173"/>
      <c r="AO2401" s="173"/>
      <c r="AP2401" s="173"/>
      <c r="AQ2401" s="173"/>
      <c r="AR2401" s="173"/>
      <c r="AS2401" s="173"/>
      <c r="AT2401" s="153"/>
      <c r="AU2401" s="154"/>
      <c r="AV2401" s="153"/>
      <c r="AW2401" s="177"/>
      <c r="AX2401" s="178"/>
      <c r="AY2401" s="179"/>
      <c r="AZ2401" s="179"/>
      <c r="BA2401" s="180"/>
      <c r="BB2401" s="180"/>
      <c r="BC2401" s="155"/>
      <c r="BE2401" s="156">
        <v>1649</v>
      </c>
      <c r="BF2401" s="181">
        <f t="shared" si="439"/>
        <v>10.547199999999883</v>
      </c>
      <c r="BG2401" s="182">
        <f t="shared" si="440"/>
        <v>0.15962564077384139</v>
      </c>
      <c r="BH2401" s="183">
        <f t="shared" si="441"/>
        <v>3.1490595841368596E-4</v>
      </c>
      <c r="BI2401" s="184" t="str">
        <f t="shared" si="442"/>
        <v/>
      </c>
      <c r="BJ2401" s="184" t="str">
        <f t="shared" si="438"/>
        <v/>
      </c>
    </row>
    <row r="2402" spans="3:62" ht="20.100000000000001" customHeight="1" x14ac:dyDescent="0.25">
      <c r="C2402" s="12"/>
      <c r="E2402" s="141"/>
      <c r="F2402" s="141"/>
      <c r="P2402" s="156"/>
      <c r="R2402" s="174"/>
      <c r="S2402" s="174"/>
      <c r="W2402" s="175"/>
      <c r="X2402" s="173"/>
      <c r="AC2402" s="156">
        <v>1673</v>
      </c>
      <c r="AD2402" s="150">
        <f t="shared" si="443"/>
        <v>2.6920000000000002</v>
      </c>
      <c r="AE2402" s="174">
        <f t="shared" si="444"/>
        <v>1.064813485441613E-2</v>
      </c>
      <c r="AF2402" s="174">
        <f t="shared" si="445"/>
        <v>0.99644875273563827</v>
      </c>
      <c r="AG2402" s="150">
        <f t="shared" si="450"/>
        <v>1.064813485441613E-2</v>
      </c>
      <c r="AH2402" s="150" t="str">
        <f t="shared" si="451"/>
        <v/>
      </c>
      <c r="AI2402" s="150" t="str">
        <f t="shared" si="446"/>
        <v/>
      </c>
      <c r="AJ2402" s="173">
        <f t="shared" si="447"/>
        <v>0</v>
      </c>
      <c r="AK2402" s="173" t="str">
        <f t="shared" si="448"/>
        <v/>
      </c>
      <c r="AL2402" s="173" t="str">
        <f t="shared" si="449"/>
        <v/>
      </c>
      <c r="AM2402" s="173"/>
      <c r="AN2402" s="173"/>
      <c r="AO2402" s="173"/>
      <c r="AP2402" s="173"/>
      <c r="AQ2402" s="173"/>
      <c r="AR2402" s="173"/>
      <c r="AS2402" s="173"/>
      <c r="AT2402" s="153"/>
      <c r="AU2402" s="154"/>
      <c r="AV2402" s="153"/>
      <c r="AW2402" s="177"/>
      <c r="AX2402" s="178"/>
      <c r="AY2402" s="179"/>
      <c r="AZ2402" s="179"/>
      <c r="BA2402" s="180"/>
      <c r="BB2402" s="180"/>
      <c r="BC2402" s="155"/>
      <c r="BE2402" s="156">
        <v>1650</v>
      </c>
      <c r="BF2402" s="181">
        <f t="shared" si="439"/>
        <v>10.553599999999882</v>
      </c>
      <c r="BG2402" s="182">
        <f t="shared" si="440"/>
        <v>0.15931073481542771</v>
      </c>
      <c r="BH2402" s="183">
        <f t="shared" si="441"/>
        <v>3.14376125228083E-4</v>
      </c>
      <c r="BI2402" s="184" t="str">
        <f t="shared" si="442"/>
        <v/>
      </c>
      <c r="BJ2402" s="184" t="str">
        <f t="shared" si="438"/>
        <v/>
      </c>
    </row>
    <row r="2403" spans="3:62" ht="20.100000000000001" customHeight="1" x14ac:dyDescent="0.25">
      <c r="C2403" s="12"/>
      <c r="E2403" s="141"/>
      <c r="F2403" s="141"/>
      <c r="P2403" s="156"/>
      <c r="R2403" s="174"/>
      <c r="S2403" s="174"/>
      <c r="W2403" s="175"/>
      <c r="X2403" s="173"/>
      <c r="AC2403" s="156">
        <v>1674</v>
      </c>
      <c r="AD2403" s="150">
        <f t="shared" si="443"/>
        <v>2.6959999999999997</v>
      </c>
      <c r="AE2403" s="174">
        <f t="shared" si="444"/>
        <v>1.0534006580763219E-2</v>
      </c>
      <c r="AF2403" s="174">
        <f t="shared" si="445"/>
        <v>0.99649111666504575</v>
      </c>
      <c r="AG2403" s="150">
        <f t="shared" si="450"/>
        <v>1.0534006580763219E-2</v>
      </c>
      <c r="AH2403" s="150" t="str">
        <f t="shared" si="451"/>
        <v/>
      </c>
      <c r="AI2403" s="150" t="str">
        <f t="shared" si="446"/>
        <v/>
      </c>
      <c r="AJ2403" s="173">
        <f t="shared" si="447"/>
        <v>0</v>
      </c>
      <c r="AK2403" s="173" t="str">
        <f t="shared" si="448"/>
        <v/>
      </c>
      <c r="AL2403" s="173" t="str">
        <f t="shared" si="449"/>
        <v/>
      </c>
      <c r="AM2403" s="173"/>
      <c r="AN2403" s="173"/>
      <c r="AO2403" s="173"/>
      <c r="AP2403" s="173"/>
      <c r="AQ2403" s="173"/>
      <c r="AR2403" s="173"/>
      <c r="AS2403" s="173"/>
      <c r="AT2403" s="153"/>
      <c r="AU2403" s="154"/>
      <c r="AV2403" s="153"/>
      <c r="AW2403" s="177"/>
      <c r="AX2403" s="178"/>
      <c r="AY2403" s="179"/>
      <c r="AZ2403" s="179"/>
      <c r="BA2403" s="180"/>
      <c r="BB2403" s="180"/>
      <c r="BC2403" s="155"/>
      <c r="BE2403" s="156">
        <v>1651</v>
      </c>
      <c r="BF2403" s="181">
        <f t="shared" si="439"/>
        <v>10.559999999999881</v>
      </c>
      <c r="BG2403" s="182">
        <f t="shared" si="440"/>
        <v>0.15899635869019962</v>
      </c>
      <c r="BH2403" s="183">
        <f t="shared" si="441"/>
        <v>3.1384689512090058E-4</v>
      </c>
      <c r="BI2403" s="184" t="str">
        <f t="shared" si="442"/>
        <v/>
      </c>
      <c r="BJ2403" s="184" t="str">
        <f t="shared" si="438"/>
        <v/>
      </c>
    </row>
    <row r="2404" spans="3:62" ht="20.100000000000001" customHeight="1" x14ac:dyDescent="0.25">
      <c r="C2404" s="12"/>
      <c r="E2404" s="141"/>
      <c r="F2404" s="141"/>
      <c r="P2404" s="156"/>
      <c r="R2404" s="174"/>
      <c r="S2404" s="174"/>
      <c r="W2404" s="175"/>
      <c r="X2404" s="173"/>
      <c r="AC2404" s="156">
        <v>1675</v>
      </c>
      <c r="AD2404" s="150">
        <f t="shared" si="443"/>
        <v>2.7</v>
      </c>
      <c r="AE2404" s="174">
        <f t="shared" si="444"/>
        <v>1.0420934814422592E-2</v>
      </c>
      <c r="AF2404" s="174">
        <f t="shared" si="445"/>
        <v>0.99653302619695938</v>
      </c>
      <c r="AG2404" s="150">
        <f t="shared" si="450"/>
        <v>1.0420934814422592E-2</v>
      </c>
      <c r="AH2404" s="150" t="str">
        <f t="shared" si="451"/>
        <v/>
      </c>
      <c r="AI2404" s="150" t="str">
        <f t="shared" si="446"/>
        <v/>
      </c>
      <c r="AJ2404" s="173">
        <f t="shared" si="447"/>
        <v>0</v>
      </c>
      <c r="AK2404" s="173" t="str">
        <f t="shared" si="448"/>
        <v/>
      </c>
      <c r="AL2404" s="173" t="str">
        <f t="shared" si="449"/>
        <v/>
      </c>
      <c r="AM2404" s="173"/>
      <c r="AN2404" s="173"/>
      <c r="AO2404" s="173"/>
      <c r="AP2404" s="173"/>
      <c r="AQ2404" s="173"/>
      <c r="AR2404" s="173"/>
      <c r="AS2404" s="173"/>
      <c r="AT2404" s="153"/>
      <c r="AU2404" s="154"/>
      <c r="AV2404" s="153"/>
      <c r="AW2404" s="177"/>
      <c r="AX2404" s="178"/>
      <c r="AY2404" s="179"/>
      <c r="AZ2404" s="179"/>
      <c r="BA2404" s="180"/>
      <c r="BB2404" s="180"/>
      <c r="BC2404" s="155"/>
      <c r="BE2404" s="156">
        <v>1652</v>
      </c>
      <c r="BF2404" s="181">
        <f t="shared" si="439"/>
        <v>10.566399999999881</v>
      </c>
      <c r="BG2404" s="182">
        <f t="shared" si="440"/>
        <v>0.15868251179507872</v>
      </c>
      <c r="BH2404" s="183">
        <f t="shared" si="441"/>
        <v>3.1331826839756105E-4</v>
      </c>
      <c r="BI2404" s="184" t="str">
        <f t="shared" si="442"/>
        <v/>
      </c>
      <c r="BJ2404" s="184" t="str">
        <f t="shared" si="438"/>
        <v/>
      </c>
    </row>
    <row r="2405" spans="3:62" ht="20.100000000000001" customHeight="1" x14ac:dyDescent="0.25">
      <c r="C2405" s="12"/>
      <c r="E2405" s="141"/>
      <c r="F2405" s="141"/>
      <c r="P2405" s="156"/>
      <c r="R2405" s="174"/>
      <c r="S2405" s="174"/>
      <c r="W2405" s="175"/>
      <c r="X2405" s="173"/>
      <c r="AC2405" s="156">
        <v>1676</v>
      </c>
      <c r="AD2405" s="150">
        <f t="shared" si="443"/>
        <v>2.7039999999999997</v>
      </c>
      <c r="AE2405" s="174">
        <f t="shared" si="444"/>
        <v>1.0308911813719294E-2</v>
      </c>
      <c r="AF2405" s="174">
        <f t="shared" si="445"/>
        <v>0.99657448554191386</v>
      </c>
      <c r="AG2405" s="150">
        <f t="shared" si="450"/>
        <v>1.0308911813719294E-2</v>
      </c>
      <c r="AH2405" s="150" t="str">
        <f t="shared" si="451"/>
        <v/>
      </c>
      <c r="AI2405" s="150" t="str">
        <f t="shared" si="446"/>
        <v/>
      </c>
      <c r="AJ2405" s="173">
        <f t="shared" si="447"/>
        <v>0</v>
      </c>
      <c r="AK2405" s="173" t="str">
        <f t="shared" si="448"/>
        <v/>
      </c>
      <c r="AL2405" s="173" t="str">
        <f t="shared" si="449"/>
        <v/>
      </c>
      <c r="AM2405" s="173"/>
      <c r="AN2405" s="173"/>
      <c r="AO2405" s="173"/>
      <c r="AP2405" s="173"/>
      <c r="AQ2405" s="173"/>
      <c r="AR2405" s="173"/>
      <c r="AS2405" s="173"/>
      <c r="AT2405" s="153"/>
      <c r="AU2405" s="154"/>
      <c r="AV2405" s="153"/>
      <c r="AW2405" s="177"/>
      <c r="AX2405" s="178"/>
      <c r="AY2405" s="179"/>
      <c r="AZ2405" s="179"/>
      <c r="BA2405" s="180"/>
      <c r="BB2405" s="180"/>
      <c r="BC2405" s="155"/>
      <c r="BE2405" s="156">
        <v>1653</v>
      </c>
      <c r="BF2405" s="181">
        <f t="shared" si="439"/>
        <v>10.57279999999988</v>
      </c>
      <c r="BG2405" s="182">
        <f t="shared" si="440"/>
        <v>0.15836919352668116</v>
      </c>
      <c r="BH2405" s="183">
        <f t="shared" si="441"/>
        <v>3.1279024535868505E-4</v>
      </c>
      <c r="BI2405" s="184" t="str">
        <f t="shared" si="442"/>
        <v/>
      </c>
      <c r="BJ2405" s="184" t="str">
        <f t="shared" si="438"/>
        <v/>
      </c>
    </row>
    <row r="2406" spans="3:62" ht="20.100000000000001" customHeight="1" x14ac:dyDescent="0.25">
      <c r="C2406" s="12"/>
      <c r="E2406" s="141"/>
      <c r="F2406" s="141"/>
      <c r="P2406" s="156"/>
      <c r="R2406" s="174"/>
      <c r="S2406" s="174"/>
      <c r="W2406" s="175"/>
      <c r="X2406" s="173"/>
      <c r="AC2406" s="156">
        <v>1677</v>
      </c>
      <c r="AD2406" s="150">
        <f t="shared" si="443"/>
        <v>2.7080000000000002</v>
      </c>
      <c r="AE2406" s="174">
        <f t="shared" si="444"/>
        <v>1.0197929870068748E-2</v>
      </c>
      <c r="AF2406" s="174">
        <f t="shared" si="445"/>
        <v>0.9966154988795437</v>
      </c>
      <c r="AG2406" s="150">
        <f t="shared" si="450"/>
        <v>1.0197929870068748E-2</v>
      </c>
      <c r="AH2406" s="150" t="str">
        <f t="shared" si="451"/>
        <v/>
      </c>
      <c r="AI2406" s="150" t="str">
        <f t="shared" si="446"/>
        <v/>
      </c>
      <c r="AJ2406" s="173">
        <f t="shared" si="447"/>
        <v>0</v>
      </c>
      <c r="AK2406" s="173" t="str">
        <f t="shared" si="448"/>
        <v/>
      </c>
      <c r="AL2406" s="173" t="str">
        <f t="shared" si="449"/>
        <v/>
      </c>
      <c r="AM2406" s="173"/>
      <c r="AN2406" s="173"/>
      <c r="AO2406" s="173"/>
      <c r="AP2406" s="173"/>
      <c r="AQ2406" s="173"/>
      <c r="AR2406" s="173"/>
      <c r="AS2406" s="173"/>
      <c r="AT2406" s="153"/>
      <c r="AU2406" s="154"/>
      <c r="AV2406" s="153"/>
      <c r="AW2406" s="177"/>
      <c r="AX2406" s="178"/>
      <c r="AY2406" s="179"/>
      <c r="AZ2406" s="179"/>
      <c r="BA2406" s="180"/>
      <c r="BB2406" s="180"/>
      <c r="BC2406" s="155"/>
      <c r="BE2406" s="156">
        <v>1654</v>
      </c>
      <c r="BF2406" s="181">
        <f t="shared" si="439"/>
        <v>10.579199999999879</v>
      </c>
      <c r="BG2406" s="182">
        <f t="shared" si="440"/>
        <v>0.15805640328132248</v>
      </c>
      <c r="BH2406" s="183">
        <f t="shared" si="441"/>
        <v>3.1226282630039681E-4</v>
      </c>
      <c r="BI2406" s="184" t="str">
        <f t="shared" si="442"/>
        <v/>
      </c>
      <c r="BJ2406" s="184" t="str">
        <f t="shared" si="438"/>
        <v/>
      </c>
    </row>
    <row r="2407" spans="3:62" ht="20.100000000000001" customHeight="1" x14ac:dyDescent="0.25">
      <c r="C2407" s="12"/>
      <c r="E2407" s="141"/>
      <c r="F2407" s="141"/>
      <c r="P2407" s="156"/>
      <c r="R2407" s="174"/>
      <c r="S2407" s="174"/>
      <c r="W2407" s="175"/>
      <c r="X2407" s="173"/>
      <c r="AC2407" s="156">
        <v>1678</v>
      </c>
      <c r="AD2407" s="150">
        <f t="shared" si="443"/>
        <v>2.7119999999999997</v>
      </c>
      <c r="AE2407" s="174">
        <f t="shared" si="444"/>
        <v>1.008798130811189E-2</v>
      </c>
      <c r="AF2407" s="174">
        <f t="shared" si="445"/>
        <v>0.99665607035871517</v>
      </c>
      <c r="AG2407" s="150">
        <f t="shared" si="450"/>
        <v>1.008798130811189E-2</v>
      </c>
      <c r="AH2407" s="150" t="str">
        <f t="shared" si="451"/>
        <v/>
      </c>
      <c r="AI2407" s="150" t="str">
        <f t="shared" si="446"/>
        <v/>
      </c>
      <c r="AJ2407" s="173">
        <f t="shared" si="447"/>
        <v>0</v>
      </c>
      <c r="AK2407" s="173" t="str">
        <f t="shared" si="448"/>
        <v/>
      </c>
      <c r="AL2407" s="173" t="str">
        <f t="shared" si="449"/>
        <v/>
      </c>
      <c r="AM2407" s="173"/>
      <c r="AN2407" s="173"/>
      <c r="AO2407" s="173"/>
      <c r="AP2407" s="173"/>
      <c r="AQ2407" s="173"/>
      <c r="AR2407" s="173"/>
      <c r="AS2407" s="173"/>
      <c r="AT2407" s="153"/>
      <c r="AU2407" s="154"/>
      <c r="AV2407" s="153"/>
      <c r="AW2407" s="177"/>
      <c r="AX2407" s="178"/>
      <c r="AY2407" s="179"/>
      <c r="AZ2407" s="179"/>
      <c r="BA2407" s="180"/>
      <c r="BB2407" s="180"/>
      <c r="BC2407" s="155"/>
      <c r="BE2407" s="156">
        <v>1655</v>
      </c>
      <c r="BF2407" s="181">
        <f t="shared" si="439"/>
        <v>10.585599999999879</v>
      </c>
      <c r="BG2407" s="182">
        <f t="shared" si="440"/>
        <v>0.15774414045502208</v>
      </c>
      <c r="BH2407" s="183">
        <f t="shared" si="441"/>
        <v>3.1173601151429642E-4</v>
      </c>
      <c r="BI2407" s="184" t="str">
        <f t="shared" si="442"/>
        <v/>
      </c>
      <c r="BJ2407" s="184" t="str">
        <f t="shared" si="438"/>
        <v/>
      </c>
    </row>
    <row r="2408" spans="3:62" ht="20.100000000000001" customHeight="1" x14ac:dyDescent="0.25">
      <c r="C2408" s="12"/>
      <c r="E2408" s="141"/>
      <c r="F2408" s="141"/>
      <c r="P2408" s="156"/>
      <c r="R2408" s="174"/>
      <c r="S2408" s="174"/>
      <c r="W2408" s="175"/>
      <c r="X2408" s="173"/>
      <c r="AC2408" s="156">
        <v>1679</v>
      </c>
      <c r="AD2408" s="150">
        <f t="shared" si="443"/>
        <v>2.7160000000000002</v>
      </c>
      <c r="AE2408" s="174">
        <f t="shared" si="444"/>
        <v>9.9790584858458903E-3</v>
      </c>
      <c r="AF2408" s="174">
        <f t="shared" si="445"/>
        <v>0.99669620409766002</v>
      </c>
      <c r="AG2408" s="150">
        <f t="shared" si="450"/>
        <v>9.9790584858458903E-3</v>
      </c>
      <c r="AH2408" s="150" t="str">
        <f t="shared" si="451"/>
        <v/>
      </c>
      <c r="AI2408" s="150" t="str">
        <f t="shared" si="446"/>
        <v/>
      </c>
      <c r="AJ2408" s="173">
        <f t="shared" si="447"/>
        <v>0</v>
      </c>
      <c r="AK2408" s="173" t="str">
        <f t="shared" si="448"/>
        <v/>
      </c>
      <c r="AL2408" s="173" t="str">
        <f t="shared" si="449"/>
        <v/>
      </c>
      <c r="AM2408" s="173"/>
      <c r="AN2408" s="173"/>
      <c r="AO2408" s="173"/>
      <c r="AP2408" s="173"/>
      <c r="AQ2408" s="173"/>
      <c r="AR2408" s="173"/>
      <c r="AS2408" s="173"/>
      <c r="AT2408" s="153"/>
      <c r="AU2408" s="154"/>
      <c r="AV2408" s="153"/>
      <c r="AW2408" s="177"/>
      <c r="AX2408" s="178"/>
      <c r="AY2408" s="179"/>
      <c r="AZ2408" s="179"/>
      <c r="BA2408" s="180"/>
      <c r="BB2408" s="180"/>
      <c r="BC2408" s="155"/>
      <c r="BE2408" s="156">
        <v>1656</v>
      </c>
      <c r="BF2408" s="181">
        <f t="shared" si="439"/>
        <v>10.591999999999878</v>
      </c>
      <c r="BG2408" s="182">
        <f t="shared" si="440"/>
        <v>0.15743240444350778</v>
      </c>
      <c r="BH2408" s="183">
        <f t="shared" si="441"/>
        <v>3.1120980128740428E-4</v>
      </c>
      <c r="BI2408" s="184" t="str">
        <f t="shared" si="442"/>
        <v/>
      </c>
      <c r="BJ2408" s="184" t="str">
        <f t="shared" si="438"/>
        <v/>
      </c>
    </row>
    <row r="2409" spans="3:62" ht="20.100000000000001" customHeight="1" x14ac:dyDescent="0.25">
      <c r="C2409" s="12"/>
      <c r="E2409" s="141"/>
      <c r="F2409" s="141"/>
      <c r="P2409" s="156"/>
      <c r="R2409" s="174"/>
      <c r="S2409" s="174"/>
      <c r="W2409" s="175"/>
      <c r="X2409" s="173"/>
      <c r="AC2409" s="156">
        <v>1680</v>
      </c>
      <c r="AD2409" s="150">
        <f t="shared" si="443"/>
        <v>2.7199999999999998</v>
      </c>
      <c r="AE2409" s="174">
        <f t="shared" si="444"/>
        <v>9.8711537947511439E-3</v>
      </c>
      <c r="AF2409" s="174">
        <f t="shared" si="445"/>
        <v>0.99673590418410873</v>
      </c>
      <c r="AG2409" s="150">
        <f t="shared" si="450"/>
        <v>9.8711537947511439E-3</v>
      </c>
      <c r="AH2409" s="150" t="str">
        <f t="shared" si="451"/>
        <v/>
      </c>
      <c r="AI2409" s="150" t="str">
        <f t="shared" si="446"/>
        <v/>
      </c>
      <c r="AJ2409" s="173">
        <f t="shared" si="447"/>
        <v>0</v>
      </c>
      <c r="AK2409" s="173" t="str">
        <f t="shared" si="448"/>
        <v/>
      </c>
      <c r="AL2409" s="173" t="str">
        <f t="shared" si="449"/>
        <v/>
      </c>
      <c r="AM2409" s="173"/>
      <c r="AN2409" s="173"/>
      <c r="AO2409" s="173"/>
      <c r="AP2409" s="173"/>
      <c r="AQ2409" s="173"/>
      <c r="AR2409" s="173"/>
      <c r="AS2409" s="173"/>
      <c r="AT2409" s="153"/>
      <c r="AU2409" s="154"/>
      <c r="AV2409" s="153"/>
      <c r="AW2409" s="177"/>
      <c r="AX2409" s="178"/>
      <c r="AY2409" s="179"/>
      <c r="AZ2409" s="179"/>
      <c r="BA2409" s="180"/>
      <c r="BB2409" s="180"/>
      <c r="BC2409" s="155"/>
      <c r="BE2409" s="156">
        <v>1657</v>
      </c>
      <c r="BF2409" s="181">
        <f t="shared" si="439"/>
        <v>10.598399999999877</v>
      </c>
      <c r="BG2409" s="182">
        <f t="shared" si="440"/>
        <v>0.15712119464222038</v>
      </c>
      <c r="BH2409" s="183">
        <f t="shared" si="441"/>
        <v>3.1068419590227214E-4</v>
      </c>
      <c r="BI2409" s="184" t="str">
        <f t="shared" si="442"/>
        <v/>
      </c>
      <c r="BJ2409" s="184" t="str">
        <f t="shared" si="438"/>
        <v/>
      </c>
    </row>
    <row r="2410" spans="3:62" ht="20.100000000000001" customHeight="1" x14ac:dyDescent="0.25">
      <c r="C2410" s="12"/>
      <c r="E2410" s="141"/>
      <c r="F2410" s="141"/>
      <c r="P2410" s="156"/>
      <c r="R2410" s="174"/>
      <c r="S2410" s="174"/>
      <c r="W2410" s="175"/>
      <c r="X2410" s="173"/>
      <c r="AC2410" s="156">
        <v>1681</v>
      </c>
      <c r="AD2410" s="150">
        <f t="shared" si="443"/>
        <v>2.7240000000000002</v>
      </c>
      <c r="AE2410" s="174">
        <f t="shared" si="444"/>
        <v>9.7642596599138518E-3</v>
      </c>
      <c r="AF2410" s="174">
        <f t="shared" si="445"/>
        <v>0.99677517467542487</v>
      </c>
      <c r="AG2410" s="150">
        <f t="shared" si="450"/>
        <v>9.7642596599138518E-3</v>
      </c>
      <c r="AH2410" s="150" t="str">
        <f t="shared" si="451"/>
        <v/>
      </c>
      <c r="AI2410" s="150" t="str">
        <f t="shared" si="446"/>
        <v/>
      </c>
      <c r="AJ2410" s="173">
        <f t="shared" si="447"/>
        <v>0</v>
      </c>
      <c r="AK2410" s="173" t="str">
        <f t="shared" si="448"/>
        <v/>
      </c>
      <c r="AL2410" s="173" t="str">
        <f t="shared" si="449"/>
        <v/>
      </c>
      <c r="AM2410" s="173"/>
      <c r="AN2410" s="173"/>
      <c r="AO2410" s="173"/>
      <c r="AP2410" s="173"/>
      <c r="AQ2410" s="173"/>
      <c r="AR2410" s="173"/>
      <c r="AS2410" s="173"/>
      <c r="AT2410" s="153"/>
      <c r="AU2410" s="154"/>
      <c r="AV2410" s="153"/>
      <c r="AW2410" s="177"/>
      <c r="AX2410" s="178"/>
      <c r="AY2410" s="179"/>
      <c r="AZ2410" s="179"/>
      <c r="BA2410" s="180"/>
      <c r="BB2410" s="180"/>
      <c r="BC2410" s="155"/>
      <c r="BE2410" s="156">
        <v>1658</v>
      </c>
      <c r="BF2410" s="181">
        <f t="shared" si="439"/>
        <v>10.604799999999877</v>
      </c>
      <c r="BG2410" s="182">
        <f t="shared" si="440"/>
        <v>0.15681051044631811</v>
      </c>
      <c r="BH2410" s="183">
        <f t="shared" si="441"/>
        <v>3.1015919563684435E-4</v>
      </c>
      <c r="BI2410" s="184" t="str">
        <f t="shared" si="442"/>
        <v/>
      </c>
      <c r="BJ2410" s="184" t="str">
        <f t="shared" si="438"/>
        <v/>
      </c>
    </row>
    <row r="2411" spans="3:62" ht="20.100000000000001" customHeight="1" x14ac:dyDescent="0.25">
      <c r="C2411" s="12"/>
      <c r="E2411" s="141"/>
      <c r="F2411" s="141"/>
      <c r="P2411" s="156"/>
      <c r="R2411" s="174"/>
      <c r="S2411" s="174"/>
      <c r="W2411" s="175"/>
      <c r="X2411" s="173"/>
      <c r="AC2411" s="156">
        <v>1682</v>
      </c>
      <c r="AD2411" s="150">
        <f t="shared" si="443"/>
        <v>2.7279999999999998</v>
      </c>
      <c r="AE2411" s="174">
        <f t="shared" si="444"/>
        <v>9.6583685401450091E-3</v>
      </c>
      <c r="AF2411" s="174">
        <f t="shared" si="445"/>
        <v>0.99681401959873994</v>
      </c>
      <c r="AG2411" s="150">
        <f t="shared" si="450"/>
        <v>9.6583685401450091E-3</v>
      </c>
      <c r="AH2411" s="150" t="str">
        <f t="shared" si="451"/>
        <v/>
      </c>
      <c r="AI2411" s="150" t="str">
        <f t="shared" si="446"/>
        <v/>
      </c>
      <c r="AJ2411" s="173">
        <f t="shared" si="447"/>
        <v>0</v>
      </c>
      <c r="AK2411" s="173" t="str">
        <f t="shared" si="448"/>
        <v/>
      </c>
      <c r="AL2411" s="173" t="str">
        <f t="shared" si="449"/>
        <v/>
      </c>
      <c r="AM2411" s="173"/>
      <c r="AN2411" s="173"/>
      <c r="AO2411" s="173"/>
      <c r="AP2411" s="173"/>
      <c r="AQ2411" s="173"/>
      <c r="AR2411" s="173"/>
      <c r="AS2411" s="173"/>
      <c r="AT2411" s="153"/>
      <c r="AU2411" s="154"/>
      <c r="AV2411" s="153"/>
      <c r="AW2411" s="177"/>
      <c r="AX2411" s="178"/>
      <c r="AY2411" s="179"/>
      <c r="AZ2411" s="179"/>
      <c r="BA2411" s="180"/>
      <c r="BB2411" s="180"/>
      <c r="BC2411" s="155"/>
      <c r="BE2411" s="156">
        <v>1659</v>
      </c>
      <c r="BF2411" s="181">
        <f t="shared" si="439"/>
        <v>10.611199999999876</v>
      </c>
      <c r="BG2411" s="182">
        <f t="shared" si="440"/>
        <v>0.15650035125068126</v>
      </c>
      <c r="BH2411" s="183">
        <f t="shared" si="441"/>
        <v>3.0963480076470762E-4</v>
      </c>
      <c r="BI2411" s="184" t="str">
        <f t="shared" si="442"/>
        <v/>
      </c>
      <c r="BJ2411" s="184" t="str">
        <f t="shared" si="438"/>
        <v/>
      </c>
    </row>
    <row r="2412" spans="3:62" ht="20.100000000000001" customHeight="1" x14ac:dyDescent="0.25">
      <c r="C2412" s="12"/>
      <c r="E2412" s="141"/>
      <c r="F2412" s="141"/>
      <c r="P2412" s="156"/>
      <c r="R2412" s="174"/>
      <c r="S2412" s="174"/>
      <c r="W2412" s="175"/>
      <c r="X2412" s="173"/>
      <c r="AC2412" s="156">
        <v>1683</v>
      </c>
      <c r="AD2412" s="150">
        <f t="shared" si="443"/>
        <v>2.7320000000000002</v>
      </c>
      <c r="AE2412" s="174">
        <f t="shared" si="444"/>
        <v>9.5534729280950109E-3</v>
      </c>
      <c r="AF2412" s="174">
        <f t="shared" si="445"/>
        <v>0.9968524429510881</v>
      </c>
      <c r="AG2412" s="150">
        <f t="shared" si="450"/>
        <v>9.5534729280950109E-3</v>
      </c>
      <c r="AH2412" s="150" t="str">
        <f t="shared" si="451"/>
        <v/>
      </c>
      <c r="AI2412" s="150" t="str">
        <f t="shared" si="446"/>
        <v/>
      </c>
      <c r="AJ2412" s="173">
        <f t="shared" si="447"/>
        <v>0</v>
      </c>
      <c r="AK2412" s="173" t="str">
        <f t="shared" si="448"/>
        <v/>
      </c>
      <c r="AL2412" s="173" t="str">
        <f t="shared" si="449"/>
        <v/>
      </c>
      <c r="AM2412" s="173"/>
      <c r="AN2412" s="173"/>
      <c r="AO2412" s="173"/>
      <c r="AP2412" s="173"/>
      <c r="AQ2412" s="173"/>
      <c r="AR2412" s="173"/>
      <c r="AS2412" s="173"/>
      <c r="AT2412" s="153"/>
      <c r="AU2412" s="154"/>
      <c r="AV2412" s="153"/>
      <c r="AW2412" s="177"/>
      <c r="AX2412" s="178"/>
      <c r="AY2412" s="179"/>
      <c r="AZ2412" s="179"/>
      <c r="BA2412" s="180"/>
      <c r="BB2412" s="180"/>
      <c r="BC2412" s="155"/>
      <c r="BE2412" s="156">
        <v>1660</v>
      </c>
      <c r="BF2412" s="181">
        <f t="shared" si="439"/>
        <v>10.617599999999875</v>
      </c>
      <c r="BG2412" s="182">
        <f t="shared" si="440"/>
        <v>0.15619071644991656</v>
      </c>
      <c r="BH2412" s="183">
        <f t="shared" si="441"/>
        <v>3.0911101155536858E-4</v>
      </c>
      <c r="BI2412" s="184" t="str">
        <f t="shared" si="442"/>
        <v/>
      </c>
      <c r="BJ2412" s="184" t="str">
        <f t="shared" si="438"/>
        <v/>
      </c>
    </row>
    <row r="2413" spans="3:62" ht="20.100000000000001" customHeight="1" x14ac:dyDescent="0.25">
      <c r="C2413" s="12"/>
      <c r="E2413" s="141"/>
      <c r="F2413" s="141"/>
      <c r="P2413" s="156"/>
      <c r="R2413" s="174"/>
      <c r="S2413" s="174"/>
      <c r="W2413" s="175"/>
      <c r="X2413" s="173"/>
      <c r="AC2413" s="156">
        <v>1684</v>
      </c>
      <c r="AD2413" s="150">
        <f t="shared" si="443"/>
        <v>2.7359999999999998</v>
      </c>
      <c r="AE2413" s="174">
        <f t="shared" si="444"/>
        <v>9.4495653503647269E-3</v>
      </c>
      <c r="AF2413" s="174">
        <f t="shared" si="445"/>
        <v>0.99689044869954224</v>
      </c>
      <c r="AG2413" s="150">
        <f t="shared" si="450"/>
        <v>9.4495653503647269E-3</v>
      </c>
      <c r="AH2413" s="150" t="str">
        <f t="shared" si="451"/>
        <v/>
      </c>
      <c r="AI2413" s="150" t="str">
        <f t="shared" si="446"/>
        <v/>
      </c>
      <c r="AJ2413" s="173">
        <f t="shared" si="447"/>
        <v>0</v>
      </c>
      <c r="AK2413" s="173" t="str">
        <f t="shared" si="448"/>
        <v/>
      </c>
      <c r="AL2413" s="173" t="str">
        <f t="shared" si="449"/>
        <v/>
      </c>
      <c r="AM2413" s="173"/>
      <c r="AN2413" s="173"/>
      <c r="AO2413" s="173"/>
      <c r="AP2413" s="173"/>
      <c r="AQ2413" s="173"/>
      <c r="AR2413" s="173"/>
      <c r="AS2413" s="173"/>
      <c r="AT2413" s="153"/>
      <c r="AU2413" s="154"/>
      <c r="AV2413" s="153"/>
      <c r="AW2413" s="177"/>
      <c r="AX2413" s="178"/>
      <c r="AY2413" s="179"/>
      <c r="AZ2413" s="179"/>
      <c r="BA2413" s="180"/>
      <c r="BB2413" s="180"/>
      <c r="BC2413" s="155"/>
      <c r="BE2413" s="156">
        <v>1661</v>
      </c>
      <c r="BF2413" s="181">
        <f t="shared" si="439"/>
        <v>10.623999999999874</v>
      </c>
      <c r="BG2413" s="182">
        <f t="shared" si="440"/>
        <v>0.15588160543836119</v>
      </c>
      <c r="BH2413" s="183">
        <f t="shared" si="441"/>
        <v>3.0858782827289377E-4</v>
      </c>
      <c r="BI2413" s="184" t="str">
        <f t="shared" si="442"/>
        <v/>
      </c>
      <c r="BJ2413" s="184" t="str">
        <f t="shared" si="438"/>
        <v/>
      </c>
    </row>
    <row r="2414" spans="3:62" ht="20.100000000000001" customHeight="1" x14ac:dyDescent="0.25">
      <c r="C2414" s="12"/>
      <c r="E2414" s="141"/>
      <c r="F2414" s="141"/>
      <c r="P2414" s="156"/>
      <c r="R2414" s="174"/>
      <c r="S2414" s="174"/>
      <c r="W2414" s="175"/>
      <c r="X2414" s="173"/>
      <c r="AC2414" s="156">
        <v>1685</v>
      </c>
      <c r="AD2414" s="150">
        <f t="shared" si="443"/>
        <v>2.74</v>
      </c>
      <c r="AE2414" s="174">
        <f t="shared" si="444"/>
        <v>9.3466383676122835E-3</v>
      </c>
      <c r="AF2414" s="174">
        <f t="shared" si="445"/>
        <v>0.99692804078134956</v>
      </c>
      <c r="AG2414" s="150">
        <f t="shared" si="450"/>
        <v>9.3466383676122835E-3</v>
      </c>
      <c r="AH2414" s="150" t="str">
        <f t="shared" si="451"/>
        <v/>
      </c>
      <c r="AI2414" s="150" t="str">
        <f t="shared" si="446"/>
        <v/>
      </c>
      <c r="AJ2414" s="173">
        <f t="shared" si="447"/>
        <v>0</v>
      </c>
      <c r="AK2414" s="173" t="str">
        <f t="shared" si="448"/>
        <v/>
      </c>
      <c r="AL2414" s="173" t="str">
        <f t="shared" si="449"/>
        <v/>
      </c>
      <c r="AM2414" s="173"/>
      <c r="AN2414" s="173"/>
      <c r="AO2414" s="173"/>
      <c r="AP2414" s="173"/>
      <c r="AQ2414" s="173"/>
      <c r="AR2414" s="173"/>
      <c r="AS2414" s="173"/>
      <c r="AT2414" s="153"/>
      <c r="AU2414" s="154"/>
      <c r="AV2414" s="153"/>
      <c r="AW2414" s="177"/>
      <c r="AX2414" s="178"/>
      <c r="AY2414" s="179"/>
      <c r="AZ2414" s="179"/>
      <c r="BA2414" s="180"/>
      <c r="BB2414" s="180"/>
      <c r="BC2414" s="155"/>
      <c r="BE2414" s="156">
        <v>1662</v>
      </c>
      <c r="BF2414" s="181">
        <f t="shared" si="439"/>
        <v>10.630399999999874</v>
      </c>
      <c r="BG2414" s="182">
        <f t="shared" si="440"/>
        <v>0.15557301761008829</v>
      </c>
      <c r="BH2414" s="183">
        <f t="shared" si="441"/>
        <v>3.0806525117785255E-4</v>
      </c>
      <c r="BI2414" s="184" t="str">
        <f t="shared" si="442"/>
        <v/>
      </c>
      <c r="BJ2414" s="184" t="str">
        <f t="shared" si="438"/>
        <v/>
      </c>
    </row>
    <row r="2415" spans="3:62" ht="20.100000000000001" customHeight="1" x14ac:dyDescent="0.25">
      <c r="C2415" s="12"/>
      <c r="E2415" s="141"/>
      <c r="F2415" s="141"/>
      <c r="P2415" s="156"/>
      <c r="R2415" s="174"/>
      <c r="S2415" s="174"/>
      <c r="W2415" s="175"/>
      <c r="X2415" s="173"/>
      <c r="AC2415" s="156">
        <v>1686</v>
      </c>
      <c r="AD2415" s="150">
        <f t="shared" si="443"/>
        <v>2.7439999999999998</v>
      </c>
      <c r="AE2415" s="174">
        <f t="shared" si="444"/>
        <v>9.2446845746563342E-3</v>
      </c>
      <c r="AF2415" s="174">
        <f t="shared" si="445"/>
        <v>0.99696522310406799</v>
      </c>
      <c r="AG2415" s="150">
        <f t="shared" si="450"/>
        <v>9.2446845746563342E-3</v>
      </c>
      <c r="AH2415" s="150" t="str">
        <f t="shared" si="451"/>
        <v/>
      </c>
      <c r="AI2415" s="150" t="str">
        <f t="shared" si="446"/>
        <v/>
      </c>
      <c r="AJ2415" s="173">
        <f t="shared" si="447"/>
        <v>0</v>
      </c>
      <c r="AK2415" s="173" t="str">
        <f t="shared" si="448"/>
        <v/>
      </c>
      <c r="AL2415" s="173" t="str">
        <f t="shared" si="449"/>
        <v/>
      </c>
      <c r="AM2415" s="173"/>
      <c r="AN2415" s="173"/>
      <c r="AO2415" s="173"/>
      <c r="AP2415" s="173"/>
      <c r="AQ2415" s="173"/>
      <c r="AR2415" s="173"/>
      <c r="AS2415" s="173"/>
      <c r="AT2415" s="153"/>
      <c r="AU2415" s="154"/>
      <c r="AV2415" s="153"/>
      <c r="AW2415" s="177"/>
      <c r="AX2415" s="178"/>
      <c r="AY2415" s="179"/>
      <c r="AZ2415" s="179"/>
      <c r="BA2415" s="180"/>
      <c r="BB2415" s="180"/>
      <c r="BC2415" s="155"/>
      <c r="BE2415" s="156">
        <v>1663</v>
      </c>
      <c r="BF2415" s="181">
        <f t="shared" si="439"/>
        <v>10.636799999999873</v>
      </c>
      <c r="BG2415" s="182">
        <f t="shared" si="440"/>
        <v>0.15526495235891044</v>
      </c>
      <c r="BH2415" s="183">
        <f t="shared" si="441"/>
        <v>3.0754328052626234E-4</v>
      </c>
      <c r="BI2415" s="184" t="str">
        <f t="shared" si="442"/>
        <v/>
      </c>
      <c r="BJ2415" s="184" t="str">
        <f t="shared" si="438"/>
        <v/>
      </c>
    </row>
    <row r="2416" spans="3:62" ht="20.100000000000001" customHeight="1" x14ac:dyDescent="0.25">
      <c r="C2416" s="12"/>
      <c r="E2416" s="141"/>
      <c r="F2416" s="141"/>
      <c r="P2416" s="156"/>
      <c r="R2416" s="174"/>
      <c r="S2416" s="174"/>
      <c r="W2416" s="175"/>
      <c r="X2416" s="173"/>
      <c r="AC2416" s="156">
        <v>1687</v>
      </c>
      <c r="AD2416" s="150">
        <f t="shared" si="443"/>
        <v>2.7480000000000002</v>
      </c>
      <c r="AE2416" s="174">
        <f t="shared" si="444"/>
        <v>9.1436966005751536E-3</v>
      </c>
      <c r="AF2416" s="174">
        <f t="shared" si="445"/>
        <v>0.99700199954570379</v>
      </c>
      <c r="AG2416" s="150">
        <f t="shared" si="450"/>
        <v>9.1436966005751536E-3</v>
      </c>
      <c r="AH2416" s="150" t="str">
        <f t="shared" si="451"/>
        <v/>
      </c>
      <c r="AI2416" s="150" t="str">
        <f t="shared" si="446"/>
        <v/>
      </c>
      <c r="AJ2416" s="173">
        <f t="shared" si="447"/>
        <v>0</v>
      </c>
      <c r="AK2416" s="173" t="str">
        <f t="shared" si="448"/>
        <v/>
      </c>
      <c r="AL2416" s="173" t="str">
        <f t="shared" si="449"/>
        <v/>
      </c>
      <c r="AM2416" s="173"/>
      <c r="AN2416" s="173"/>
      <c r="AO2416" s="173"/>
      <c r="AP2416" s="173"/>
      <c r="AQ2416" s="173"/>
      <c r="AR2416" s="173"/>
      <c r="AS2416" s="173"/>
      <c r="AT2416" s="153"/>
      <c r="AU2416" s="154"/>
      <c r="AV2416" s="153"/>
      <c r="AW2416" s="177"/>
      <c r="AX2416" s="178"/>
      <c r="AY2416" s="179"/>
      <c r="AZ2416" s="179"/>
      <c r="BA2416" s="180"/>
      <c r="BB2416" s="180"/>
      <c r="BC2416" s="155"/>
      <c r="BE2416" s="156">
        <v>1664</v>
      </c>
      <c r="BF2416" s="181">
        <f t="shared" si="439"/>
        <v>10.643199999999872</v>
      </c>
      <c r="BG2416" s="182">
        <f t="shared" si="440"/>
        <v>0.15495740907838418</v>
      </c>
      <c r="BH2416" s="183">
        <f t="shared" si="441"/>
        <v>3.0702191656914457E-4</v>
      </c>
      <c r="BI2416" s="184" t="str">
        <f t="shared" si="442"/>
        <v/>
      </c>
      <c r="BJ2416" s="184" t="str">
        <f t="shared" si="438"/>
        <v/>
      </c>
    </row>
    <row r="2417" spans="3:62" ht="20.100000000000001" customHeight="1" x14ac:dyDescent="0.25">
      <c r="C2417" s="12"/>
      <c r="E2417" s="141"/>
      <c r="F2417" s="141"/>
      <c r="P2417" s="156"/>
      <c r="R2417" s="174"/>
      <c r="S2417" s="174"/>
      <c r="W2417" s="175"/>
      <c r="X2417" s="173"/>
      <c r="AC2417" s="156">
        <v>1688</v>
      </c>
      <c r="AD2417" s="150">
        <f t="shared" si="443"/>
        <v>2.7519999999999998</v>
      </c>
      <c r="AE2417" s="174">
        <f t="shared" si="444"/>
        <v>9.0436671088022641E-3</v>
      </c>
      <c r="AF2417" s="174">
        <f t="shared" si="445"/>
        <v>0.99703837395484751</v>
      </c>
      <c r="AG2417" s="150">
        <f t="shared" si="450"/>
        <v>9.0436671088022641E-3</v>
      </c>
      <c r="AH2417" s="150" t="str">
        <f t="shared" si="451"/>
        <v/>
      </c>
      <c r="AI2417" s="150" t="str">
        <f t="shared" si="446"/>
        <v/>
      </c>
      <c r="AJ2417" s="173">
        <f t="shared" si="447"/>
        <v>0</v>
      </c>
      <c r="AK2417" s="173" t="str">
        <f t="shared" si="448"/>
        <v/>
      </c>
      <c r="AL2417" s="173" t="str">
        <f t="shared" si="449"/>
        <v/>
      </c>
      <c r="AM2417" s="173"/>
      <c r="AN2417" s="173"/>
      <c r="AO2417" s="173"/>
      <c r="AP2417" s="173"/>
      <c r="AQ2417" s="173"/>
      <c r="AR2417" s="173"/>
      <c r="AS2417" s="173"/>
      <c r="AT2417" s="153"/>
      <c r="AU2417" s="154"/>
      <c r="AV2417" s="153"/>
      <c r="AW2417" s="177"/>
      <c r="AX2417" s="178"/>
      <c r="AY2417" s="179"/>
      <c r="AZ2417" s="179"/>
      <c r="BA2417" s="180"/>
      <c r="BB2417" s="180"/>
      <c r="BC2417" s="155"/>
      <c r="BE2417" s="156">
        <v>1665</v>
      </c>
      <c r="BF2417" s="181">
        <f t="shared" si="439"/>
        <v>10.649599999999872</v>
      </c>
      <c r="BG2417" s="182">
        <f t="shared" si="440"/>
        <v>0.15465038716181503</v>
      </c>
      <c r="BH2417" s="183">
        <f t="shared" si="441"/>
        <v>3.0650115955416224E-4</v>
      </c>
      <c r="BI2417" s="184" t="str">
        <f t="shared" si="442"/>
        <v/>
      </c>
      <c r="BJ2417" s="184" t="str">
        <f t="shared" ref="BJ2417:BJ2480" si="452">IF($BG2417&lt;(1-$BC$765),$BH2417,"")</f>
        <v/>
      </c>
    </row>
    <row r="2418" spans="3:62" ht="20.100000000000001" customHeight="1" x14ac:dyDescent="0.25">
      <c r="C2418" s="12"/>
      <c r="E2418" s="141"/>
      <c r="F2418" s="141"/>
      <c r="P2418" s="156"/>
      <c r="R2418" s="174"/>
      <c r="S2418" s="174"/>
      <c r="W2418" s="175"/>
      <c r="X2418" s="173"/>
      <c r="AC2418" s="156">
        <v>1689</v>
      </c>
      <c r="AD2418" s="150">
        <f t="shared" si="443"/>
        <v>2.7560000000000002</v>
      </c>
      <c r="AE2418" s="174">
        <f t="shared" si="444"/>
        <v>8.94458879721792E-3</v>
      </c>
      <c r="AF2418" s="174">
        <f t="shared" si="445"/>
        <v>0.99707435015081292</v>
      </c>
      <c r="AG2418" s="150">
        <f t="shared" si="450"/>
        <v>8.94458879721792E-3</v>
      </c>
      <c r="AH2418" s="150" t="str">
        <f t="shared" si="451"/>
        <v/>
      </c>
      <c r="AI2418" s="150" t="str">
        <f t="shared" si="446"/>
        <v/>
      </c>
      <c r="AJ2418" s="173">
        <f t="shared" si="447"/>
        <v>0</v>
      </c>
      <c r="AK2418" s="173" t="str">
        <f t="shared" si="448"/>
        <v/>
      </c>
      <c r="AL2418" s="173" t="str">
        <f t="shared" si="449"/>
        <v/>
      </c>
      <c r="AM2418" s="173"/>
      <c r="AN2418" s="173"/>
      <c r="AO2418" s="173"/>
      <c r="AP2418" s="173"/>
      <c r="AQ2418" s="173"/>
      <c r="AR2418" s="173"/>
      <c r="AS2418" s="173"/>
      <c r="AT2418" s="153"/>
      <c r="AU2418" s="154"/>
      <c r="AV2418" s="153"/>
      <c r="AW2418" s="177"/>
      <c r="AX2418" s="178"/>
      <c r="AY2418" s="179"/>
      <c r="AZ2418" s="179"/>
      <c r="BA2418" s="180"/>
      <c r="BB2418" s="180"/>
      <c r="BC2418" s="155"/>
      <c r="BE2418" s="156">
        <v>1666</v>
      </c>
      <c r="BF2418" s="181">
        <f t="shared" ref="BF2418:BF2481" si="453">BF2417+$BI$750</f>
        <v>10.655999999999871</v>
      </c>
      <c r="BG2418" s="182">
        <f t="shared" ref="BG2418:BG2481" si="454">_xlfn.CHISQ.DIST.RT(BF2418,7)</f>
        <v>0.15434388600226087</v>
      </c>
      <c r="BH2418" s="183">
        <f t="shared" ref="BH2418:BH2481" si="455">BG2418-BG2419</f>
        <v>3.0598100972337172E-4</v>
      </c>
      <c r="BI2418" s="184" t="str">
        <f t="shared" ref="BI2418:BI2481" si="456">IF(BG2418&lt;(1-$BC$757),BH2418,"")</f>
        <v/>
      </c>
      <c r="BJ2418" s="184" t="str">
        <f t="shared" si="452"/>
        <v/>
      </c>
    </row>
    <row r="2419" spans="3:62" ht="20.100000000000001" customHeight="1" x14ac:dyDescent="0.25">
      <c r="C2419" s="12"/>
      <c r="E2419" s="141"/>
      <c r="F2419" s="141"/>
      <c r="P2419" s="156"/>
      <c r="R2419" s="174"/>
      <c r="S2419" s="174"/>
      <c r="W2419" s="175"/>
      <c r="X2419" s="173"/>
      <c r="AC2419" s="156">
        <v>1690</v>
      </c>
      <c r="AD2419" s="150">
        <f t="shared" si="443"/>
        <v>2.76</v>
      </c>
      <c r="AE2419" s="174">
        <f t="shared" si="444"/>
        <v>8.8464543982372315E-3</v>
      </c>
      <c r="AF2419" s="174">
        <f t="shared" si="445"/>
        <v>0.99710993192377384</v>
      </c>
      <c r="AG2419" s="150">
        <f t="shared" si="450"/>
        <v>8.8464543982372315E-3</v>
      </c>
      <c r="AH2419" s="150" t="str">
        <f t="shared" si="451"/>
        <v/>
      </c>
      <c r="AI2419" s="150" t="str">
        <f t="shared" si="446"/>
        <v/>
      </c>
      <c r="AJ2419" s="173">
        <f t="shared" si="447"/>
        <v>0</v>
      </c>
      <c r="AK2419" s="173" t="str">
        <f t="shared" si="448"/>
        <v/>
      </c>
      <c r="AL2419" s="173" t="str">
        <f t="shared" si="449"/>
        <v/>
      </c>
      <c r="AM2419" s="173"/>
      <c r="AN2419" s="173"/>
      <c r="AO2419" s="173"/>
      <c r="AP2419" s="173"/>
      <c r="AQ2419" s="173"/>
      <c r="AR2419" s="173"/>
      <c r="AS2419" s="173"/>
      <c r="AT2419" s="153"/>
      <c r="AU2419" s="154"/>
      <c r="AV2419" s="153"/>
      <c r="AW2419" s="177"/>
      <c r="AX2419" s="178"/>
      <c r="AY2419" s="179"/>
      <c r="AZ2419" s="179"/>
      <c r="BA2419" s="180"/>
      <c r="BB2419" s="180"/>
      <c r="BC2419" s="155"/>
      <c r="BE2419" s="156">
        <v>1667</v>
      </c>
      <c r="BF2419" s="181">
        <f t="shared" si="453"/>
        <v>10.66239999999987</v>
      </c>
      <c r="BG2419" s="182">
        <f t="shared" si="454"/>
        <v>0.1540379049925375</v>
      </c>
      <c r="BH2419" s="183">
        <f t="shared" si="455"/>
        <v>3.0546146731566526E-4</v>
      </c>
      <c r="BI2419" s="184" t="str">
        <f t="shared" si="456"/>
        <v/>
      </c>
      <c r="BJ2419" s="184" t="str">
        <f t="shared" si="452"/>
        <v/>
      </c>
    </row>
    <row r="2420" spans="3:62" ht="20.100000000000001" customHeight="1" x14ac:dyDescent="0.25">
      <c r="C2420" s="12"/>
      <c r="E2420" s="141"/>
      <c r="F2420" s="141"/>
      <c r="P2420" s="156"/>
      <c r="R2420" s="174"/>
      <c r="S2420" s="174"/>
      <c r="W2420" s="175"/>
      <c r="X2420" s="173"/>
      <c r="AC2420" s="156">
        <v>1691</v>
      </c>
      <c r="AD2420" s="150">
        <f t="shared" si="443"/>
        <v>2.7640000000000002</v>
      </c>
      <c r="AE2420" s="174">
        <f t="shared" si="444"/>
        <v>8.7492566788941965E-3</v>
      </c>
      <c r="AF2420" s="174">
        <f t="shared" si="445"/>
        <v>0.99714512303490344</v>
      </c>
      <c r="AG2420" s="150">
        <f t="shared" si="450"/>
        <v>8.7492566788941965E-3</v>
      </c>
      <c r="AH2420" s="150" t="str">
        <f t="shared" si="451"/>
        <v/>
      </c>
      <c r="AI2420" s="150" t="str">
        <f t="shared" si="446"/>
        <v/>
      </c>
      <c r="AJ2420" s="173">
        <f t="shared" si="447"/>
        <v>0</v>
      </c>
      <c r="AK2420" s="173" t="str">
        <f t="shared" si="448"/>
        <v/>
      </c>
      <c r="AL2420" s="173" t="str">
        <f t="shared" si="449"/>
        <v/>
      </c>
      <c r="AM2420" s="173"/>
      <c r="AN2420" s="173"/>
      <c r="AO2420" s="173"/>
      <c r="AP2420" s="173"/>
      <c r="AQ2420" s="173"/>
      <c r="AR2420" s="173"/>
      <c r="AS2420" s="173"/>
      <c r="AT2420" s="153"/>
      <c r="AU2420" s="154"/>
      <c r="AV2420" s="153"/>
      <c r="AW2420" s="177"/>
      <c r="AX2420" s="178"/>
      <c r="AY2420" s="179"/>
      <c r="AZ2420" s="179"/>
      <c r="BA2420" s="180"/>
      <c r="BB2420" s="180"/>
      <c r="BC2420" s="155"/>
      <c r="BE2420" s="156">
        <v>1668</v>
      </c>
      <c r="BF2420" s="181">
        <f t="shared" si="453"/>
        <v>10.668799999999869</v>
      </c>
      <c r="BG2420" s="182">
        <f t="shared" si="454"/>
        <v>0.15373244352522183</v>
      </c>
      <c r="BH2420" s="183">
        <f t="shared" si="455"/>
        <v>3.0494253256482806E-4</v>
      </c>
      <c r="BI2420" s="184" t="str">
        <f t="shared" si="456"/>
        <v/>
      </c>
      <c r="BJ2420" s="184" t="str">
        <f t="shared" si="452"/>
        <v/>
      </c>
    </row>
    <row r="2421" spans="3:62" ht="20.100000000000001" customHeight="1" x14ac:dyDescent="0.25">
      <c r="C2421" s="12"/>
      <c r="E2421" s="141"/>
      <c r="F2421" s="141"/>
      <c r="P2421" s="156"/>
      <c r="R2421" s="174"/>
      <c r="S2421" s="174"/>
      <c r="W2421" s="175"/>
      <c r="X2421" s="173"/>
      <c r="AC2421" s="156">
        <v>1692</v>
      </c>
      <c r="AD2421" s="150">
        <f t="shared" si="443"/>
        <v>2.7679999999999998</v>
      </c>
      <c r="AE2421" s="174">
        <f t="shared" si="444"/>
        <v>8.6529884409224447E-3</v>
      </c>
      <c r="AF2421" s="174">
        <f t="shared" si="445"/>
        <v>0.99717992721651194</v>
      </c>
      <c r="AG2421" s="150">
        <f t="shared" si="450"/>
        <v>8.6529884409224447E-3</v>
      </c>
      <c r="AH2421" s="150" t="str">
        <f t="shared" si="451"/>
        <v/>
      </c>
      <c r="AI2421" s="150" t="str">
        <f t="shared" si="446"/>
        <v/>
      </c>
      <c r="AJ2421" s="173">
        <f t="shared" si="447"/>
        <v>0</v>
      </c>
      <c r="AK2421" s="173" t="str">
        <f t="shared" si="448"/>
        <v/>
      </c>
      <c r="AL2421" s="173" t="str">
        <f t="shared" si="449"/>
        <v/>
      </c>
      <c r="AM2421" s="173"/>
      <c r="AN2421" s="173"/>
      <c r="AO2421" s="173"/>
      <c r="AP2421" s="173"/>
      <c r="AQ2421" s="173"/>
      <c r="AR2421" s="173"/>
      <c r="AS2421" s="173"/>
      <c r="AT2421" s="153"/>
      <c r="AU2421" s="154"/>
      <c r="AV2421" s="153"/>
      <c r="AW2421" s="177"/>
      <c r="AX2421" s="178"/>
      <c r="AY2421" s="179"/>
      <c r="AZ2421" s="179"/>
      <c r="BA2421" s="180"/>
      <c r="BB2421" s="180"/>
      <c r="BC2421" s="155"/>
      <c r="BE2421" s="156">
        <v>1669</v>
      </c>
      <c r="BF2421" s="181">
        <f t="shared" si="453"/>
        <v>10.675199999999869</v>
      </c>
      <c r="BG2421" s="182">
        <f t="shared" si="454"/>
        <v>0.15342750099265701</v>
      </c>
      <c r="BH2421" s="183">
        <f t="shared" si="455"/>
        <v>3.0442420570062079E-4</v>
      </c>
      <c r="BI2421" s="184" t="str">
        <f t="shared" si="456"/>
        <v/>
      </c>
      <c r="BJ2421" s="184" t="str">
        <f t="shared" si="452"/>
        <v/>
      </c>
    </row>
    <row r="2422" spans="3:62" ht="20.100000000000001" customHeight="1" x14ac:dyDescent="0.25">
      <c r="C2422" s="12"/>
      <c r="E2422" s="141"/>
      <c r="F2422" s="141"/>
      <c r="P2422" s="156"/>
      <c r="R2422" s="174"/>
      <c r="S2422" s="174"/>
      <c r="W2422" s="175"/>
      <c r="X2422" s="173"/>
      <c r="AC2422" s="156">
        <v>1693</v>
      </c>
      <c r="AD2422" s="150">
        <f t="shared" si="443"/>
        <v>2.7720000000000002</v>
      </c>
      <c r="AE2422" s="174">
        <f t="shared" si="444"/>
        <v>8.5576425208319339E-3</v>
      </c>
      <c r="AF2422" s="174">
        <f t="shared" si="445"/>
        <v>0.99721434817218646</v>
      </c>
      <c r="AG2422" s="150">
        <f t="shared" si="450"/>
        <v>8.5576425208319339E-3</v>
      </c>
      <c r="AH2422" s="150" t="str">
        <f t="shared" si="451"/>
        <v/>
      </c>
      <c r="AI2422" s="150" t="str">
        <f t="shared" si="446"/>
        <v/>
      </c>
      <c r="AJ2422" s="173">
        <f t="shared" si="447"/>
        <v>0</v>
      </c>
      <c r="AK2422" s="173" t="str">
        <f t="shared" si="448"/>
        <v/>
      </c>
      <c r="AL2422" s="173" t="str">
        <f t="shared" si="449"/>
        <v/>
      </c>
      <c r="AM2422" s="173"/>
      <c r="AN2422" s="173"/>
      <c r="AO2422" s="173"/>
      <c r="AP2422" s="173"/>
      <c r="AQ2422" s="173"/>
      <c r="AR2422" s="173"/>
      <c r="AS2422" s="173"/>
      <c r="AT2422" s="153"/>
      <c r="AU2422" s="154"/>
      <c r="AV2422" s="153"/>
      <c r="AW2422" s="177"/>
      <c r="AX2422" s="178"/>
      <c r="AY2422" s="179"/>
      <c r="AZ2422" s="179"/>
      <c r="BA2422" s="180"/>
      <c r="BB2422" s="180"/>
      <c r="BC2422" s="155"/>
      <c r="BE2422" s="156">
        <v>1670</v>
      </c>
      <c r="BF2422" s="181">
        <f t="shared" si="453"/>
        <v>10.681599999999868</v>
      </c>
      <c r="BG2422" s="182">
        <f t="shared" si="454"/>
        <v>0.15312307678695639</v>
      </c>
      <c r="BH2422" s="183">
        <f t="shared" si="455"/>
        <v>3.0390648694875178E-4</v>
      </c>
      <c r="BI2422" s="184" t="str">
        <f t="shared" si="456"/>
        <v/>
      </c>
      <c r="BJ2422" s="184" t="str">
        <f t="shared" si="452"/>
        <v/>
      </c>
    </row>
    <row r="2423" spans="3:62" ht="20.100000000000001" customHeight="1" x14ac:dyDescent="0.25">
      <c r="C2423" s="12"/>
      <c r="E2423" s="141"/>
      <c r="F2423" s="141"/>
      <c r="P2423" s="156"/>
      <c r="R2423" s="174"/>
      <c r="S2423" s="174"/>
      <c r="W2423" s="175"/>
      <c r="X2423" s="173"/>
      <c r="AC2423" s="156">
        <v>1694</v>
      </c>
      <c r="AD2423" s="150">
        <f t="shared" si="443"/>
        <v>2.7759999999999998</v>
      </c>
      <c r="AE2423" s="174">
        <f t="shared" si="444"/>
        <v>8.4632117899824232E-3</v>
      </c>
      <c r="AF2423" s="174">
        <f t="shared" si="445"/>
        <v>0.99724838957692941</v>
      </c>
      <c r="AG2423" s="150">
        <f t="shared" si="450"/>
        <v>8.4632117899824232E-3</v>
      </c>
      <c r="AH2423" s="150" t="str">
        <f t="shared" si="451"/>
        <v/>
      </c>
      <c r="AI2423" s="150" t="str">
        <f t="shared" si="446"/>
        <v/>
      </c>
      <c r="AJ2423" s="173">
        <f t="shared" si="447"/>
        <v>0</v>
      </c>
      <c r="AK2423" s="173" t="str">
        <f t="shared" si="448"/>
        <v/>
      </c>
      <c r="AL2423" s="173" t="str">
        <f t="shared" si="449"/>
        <v/>
      </c>
      <c r="AM2423" s="173"/>
      <c r="AN2423" s="173"/>
      <c r="AO2423" s="173"/>
      <c r="AP2423" s="173"/>
      <c r="AQ2423" s="173"/>
      <c r="AR2423" s="173"/>
      <c r="AS2423" s="173"/>
      <c r="AT2423" s="153"/>
      <c r="AU2423" s="154"/>
      <c r="AV2423" s="153"/>
      <c r="AW2423" s="177"/>
      <c r="AX2423" s="178"/>
      <c r="AY2423" s="179"/>
      <c r="AZ2423" s="179"/>
      <c r="BA2423" s="180"/>
      <c r="BB2423" s="180"/>
      <c r="BC2423" s="155"/>
      <c r="BE2423" s="156">
        <v>1671</v>
      </c>
      <c r="BF2423" s="181">
        <f t="shared" si="453"/>
        <v>10.687999999999867</v>
      </c>
      <c r="BG2423" s="182">
        <f t="shared" si="454"/>
        <v>0.15281917030000763</v>
      </c>
      <c r="BH2423" s="183">
        <f t="shared" si="455"/>
        <v>3.0338937652987785E-4</v>
      </c>
      <c r="BI2423" s="184" t="str">
        <f t="shared" si="456"/>
        <v/>
      </c>
      <c r="BJ2423" s="184" t="str">
        <f t="shared" si="452"/>
        <v/>
      </c>
    </row>
    <row r="2424" spans="3:62" ht="20.100000000000001" customHeight="1" x14ac:dyDescent="0.25">
      <c r="C2424" s="12"/>
      <c r="E2424" s="141"/>
      <c r="F2424" s="141"/>
      <c r="P2424" s="156"/>
      <c r="R2424" s="174"/>
      <c r="S2424" s="174"/>
      <c r="W2424" s="175"/>
      <c r="X2424" s="173"/>
      <c r="AC2424" s="156">
        <v>1695</v>
      </c>
      <c r="AD2424" s="150">
        <f t="shared" si="443"/>
        <v>2.7800000000000002</v>
      </c>
      <c r="AE2424" s="174">
        <f t="shared" si="444"/>
        <v>8.3696891546530226E-3</v>
      </c>
      <c r="AF2424" s="174">
        <f t="shared" si="445"/>
        <v>0.99728205507729872</v>
      </c>
      <c r="AG2424" s="150">
        <f t="shared" si="450"/>
        <v>8.3696891546530226E-3</v>
      </c>
      <c r="AH2424" s="150" t="str">
        <f t="shared" si="451"/>
        <v/>
      </c>
      <c r="AI2424" s="150" t="str">
        <f t="shared" si="446"/>
        <v/>
      </c>
      <c r="AJ2424" s="173">
        <f t="shared" si="447"/>
        <v>0</v>
      </c>
      <c r="AK2424" s="173" t="str">
        <f t="shared" si="448"/>
        <v/>
      </c>
      <c r="AL2424" s="173" t="str">
        <f t="shared" si="449"/>
        <v/>
      </c>
      <c r="AM2424" s="173"/>
      <c r="AN2424" s="173"/>
      <c r="AO2424" s="173"/>
      <c r="AP2424" s="173"/>
      <c r="AQ2424" s="173"/>
      <c r="AR2424" s="173"/>
      <c r="AS2424" s="173"/>
      <c r="AT2424" s="153"/>
      <c r="AU2424" s="154"/>
      <c r="AV2424" s="153"/>
      <c r="AW2424" s="177"/>
      <c r="AX2424" s="178"/>
      <c r="AY2424" s="179"/>
      <c r="AZ2424" s="179"/>
      <c r="BA2424" s="180"/>
      <c r="BB2424" s="180"/>
      <c r="BC2424" s="155"/>
      <c r="BE2424" s="156">
        <v>1672</v>
      </c>
      <c r="BF2424" s="181">
        <f t="shared" si="453"/>
        <v>10.694399999999867</v>
      </c>
      <c r="BG2424" s="182">
        <f t="shared" si="454"/>
        <v>0.15251578092347776</v>
      </c>
      <c r="BH2424" s="183">
        <f t="shared" si="455"/>
        <v>3.0287287466146395E-4</v>
      </c>
      <c r="BI2424" s="184" t="str">
        <f t="shared" si="456"/>
        <v/>
      </c>
      <c r="BJ2424" s="184" t="str">
        <f t="shared" si="452"/>
        <v/>
      </c>
    </row>
    <row r="2425" spans="3:62" ht="20.100000000000001" customHeight="1" x14ac:dyDescent="0.25">
      <c r="C2425" s="12"/>
      <c r="E2425" s="141"/>
      <c r="F2425" s="141"/>
      <c r="P2425" s="156"/>
      <c r="R2425" s="174"/>
      <c r="S2425" s="174"/>
      <c r="W2425" s="175"/>
      <c r="X2425" s="173"/>
      <c r="AC2425" s="156">
        <v>1696</v>
      </c>
      <c r="AD2425" s="150">
        <f t="shared" si="443"/>
        <v>2.7839999999999998</v>
      </c>
      <c r="AE2425" s="174">
        <f t="shared" si="444"/>
        <v>8.2770675561084951E-3</v>
      </c>
      <c r="AF2425" s="174">
        <f t="shared" si="445"/>
        <v>0.99731534829154744</v>
      </c>
      <c r="AG2425" s="150">
        <f t="shared" si="450"/>
        <v>8.2770675561084951E-3</v>
      </c>
      <c r="AH2425" s="150" t="str">
        <f t="shared" si="451"/>
        <v/>
      </c>
      <c r="AI2425" s="150" t="str">
        <f t="shared" si="446"/>
        <v/>
      </c>
      <c r="AJ2425" s="173">
        <f t="shared" si="447"/>
        <v>0</v>
      </c>
      <c r="AK2425" s="173" t="str">
        <f t="shared" si="448"/>
        <v/>
      </c>
      <c r="AL2425" s="173" t="str">
        <f t="shared" si="449"/>
        <v/>
      </c>
      <c r="AM2425" s="173"/>
      <c r="AN2425" s="173"/>
      <c r="AO2425" s="173"/>
      <c r="AP2425" s="173"/>
      <c r="AQ2425" s="173"/>
      <c r="AR2425" s="173"/>
      <c r="AS2425" s="173"/>
      <c r="AT2425" s="153"/>
      <c r="AU2425" s="154"/>
      <c r="AV2425" s="153"/>
      <c r="AW2425" s="177"/>
      <c r="AX2425" s="178"/>
      <c r="AY2425" s="179"/>
      <c r="AZ2425" s="179"/>
      <c r="BA2425" s="180"/>
      <c r="BB2425" s="180"/>
      <c r="BC2425" s="155"/>
      <c r="BE2425" s="156">
        <v>1673</v>
      </c>
      <c r="BF2425" s="181">
        <f t="shared" si="453"/>
        <v>10.700799999999866</v>
      </c>
      <c r="BG2425" s="182">
        <f t="shared" si="454"/>
        <v>0.15221290804881629</v>
      </c>
      <c r="BH2425" s="183">
        <f t="shared" si="455"/>
        <v>3.0235698155572921E-4</v>
      </c>
      <c r="BI2425" s="184" t="str">
        <f t="shared" si="456"/>
        <v/>
      </c>
      <c r="BJ2425" s="184" t="str">
        <f t="shared" si="452"/>
        <v/>
      </c>
    </row>
    <row r="2426" spans="3:62" ht="20.100000000000001" customHeight="1" x14ac:dyDescent="0.25">
      <c r="C2426" s="12"/>
      <c r="E2426" s="141"/>
      <c r="F2426" s="141"/>
      <c r="P2426" s="156"/>
      <c r="R2426" s="174"/>
      <c r="S2426" s="174"/>
      <c r="W2426" s="175"/>
      <c r="X2426" s="173"/>
      <c r="AC2426" s="156">
        <v>1697</v>
      </c>
      <c r="AD2426" s="150">
        <f t="shared" si="443"/>
        <v>2.7880000000000003</v>
      </c>
      <c r="AE2426" s="174">
        <f t="shared" si="444"/>
        <v>8.1853399706617643E-3</v>
      </c>
      <c r="AF2426" s="174">
        <f t="shared" si="445"/>
        <v>0.99734827280976357</v>
      </c>
      <c r="AG2426" s="150">
        <f t="shared" si="450"/>
        <v>8.1853399706617643E-3</v>
      </c>
      <c r="AH2426" s="150" t="str">
        <f t="shared" si="451"/>
        <v/>
      </c>
      <c r="AI2426" s="150" t="str">
        <f t="shared" si="446"/>
        <v/>
      </c>
      <c r="AJ2426" s="173">
        <f t="shared" si="447"/>
        <v>0</v>
      </c>
      <c r="AK2426" s="173" t="str">
        <f t="shared" si="448"/>
        <v/>
      </c>
      <c r="AL2426" s="173" t="str">
        <f t="shared" si="449"/>
        <v/>
      </c>
      <c r="AM2426" s="173"/>
      <c r="AN2426" s="173"/>
      <c r="AO2426" s="173"/>
      <c r="AP2426" s="173"/>
      <c r="AQ2426" s="173"/>
      <c r="AR2426" s="173"/>
      <c r="AS2426" s="173"/>
      <c r="AT2426" s="153"/>
      <c r="AU2426" s="154"/>
      <c r="AV2426" s="153"/>
      <c r="AW2426" s="177"/>
      <c r="AX2426" s="178"/>
      <c r="AY2426" s="179"/>
      <c r="AZ2426" s="179"/>
      <c r="BA2426" s="180"/>
      <c r="BB2426" s="180"/>
      <c r="BC2426" s="155"/>
      <c r="BE2426" s="156">
        <v>1674</v>
      </c>
      <c r="BF2426" s="181">
        <f t="shared" si="453"/>
        <v>10.707199999999865</v>
      </c>
      <c r="BG2426" s="182">
        <f t="shared" si="454"/>
        <v>0.15191055106726056</v>
      </c>
      <c r="BH2426" s="183">
        <f t="shared" si="455"/>
        <v>3.0184169742120126E-4</v>
      </c>
      <c r="BI2426" s="184" t="str">
        <f t="shared" si="456"/>
        <v/>
      </c>
      <c r="BJ2426" s="184" t="str">
        <f t="shared" si="452"/>
        <v/>
      </c>
    </row>
    <row r="2427" spans="3:62" ht="20.100000000000001" customHeight="1" x14ac:dyDescent="0.25">
      <c r="C2427" s="12"/>
      <c r="E2427" s="141"/>
      <c r="F2427" s="141"/>
      <c r="P2427" s="156"/>
      <c r="R2427" s="174"/>
      <c r="S2427" s="174"/>
      <c r="W2427" s="175"/>
      <c r="X2427" s="173"/>
      <c r="AC2427" s="156">
        <v>1698</v>
      </c>
      <c r="AD2427" s="150">
        <f t="shared" si="443"/>
        <v>2.7919999999999998</v>
      </c>
      <c r="AE2427" s="174">
        <f t="shared" si="444"/>
        <v>8.094499409733228E-3</v>
      </c>
      <c r="AF2427" s="174">
        <f t="shared" si="445"/>
        <v>0.99738083219401052</v>
      </c>
      <c r="AG2427" s="150">
        <f t="shared" si="450"/>
        <v>8.094499409733228E-3</v>
      </c>
      <c r="AH2427" s="150" t="str">
        <f t="shared" si="451"/>
        <v/>
      </c>
      <c r="AI2427" s="150" t="str">
        <f t="shared" si="446"/>
        <v/>
      </c>
      <c r="AJ2427" s="173">
        <f t="shared" si="447"/>
        <v>0</v>
      </c>
      <c r="AK2427" s="173" t="str">
        <f t="shared" si="448"/>
        <v/>
      </c>
      <c r="AL2427" s="173" t="str">
        <f t="shared" si="449"/>
        <v/>
      </c>
      <c r="AM2427" s="173"/>
      <c r="AN2427" s="173"/>
      <c r="AO2427" s="173"/>
      <c r="AP2427" s="173"/>
      <c r="AQ2427" s="173"/>
      <c r="AR2427" s="173"/>
      <c r="AS2427" s="173"/>
      <c r="AT2427" s="153"/>
      <c r="AU2427" s="154"/>
      <c r="AV2427" s="153"/>
      <c r="AW2427" s="177"/>
      <c r="AX2427" s="178"/>
      <c r="AY2427" s="179"/>
      <c r="AZ2427" s="179"/>
      <c r="BA2427" s="180"/>
      <c r="BB2427" s="180"/>
      <c r="BC2427" s="155"/>
      <c r="BE2427" s="156">
        <v>1675</v>
      </c>
      <c r="BF2427" s="181">
        <f t="shared" si="453"/>
        <v>10.713599999999865</v>
      </c>
      <c r="BG2427" s="182">
        <f t="shared" si="454"/>
        <v>0.15160870936983936</v>
      </c>
      <c r="BH2427" s="183">
        <f t="shared" si="455"/>
        <v>3.0132702246207788E-4</v>
      </c>
      <c r="BI2427" s="184" t="str">
        <f t="shared" si="456"/>
        <v/>
      </c>
      <c r="BJ2427" s="184" t="str">
        <f t="shared" si="452"/>
        <v/>
      </c>
    </row>
    <row r="2428" spans="3:62" ht="20.100000000000001" customHeight="1" x14ac:dyDescent="0.25">
      <c r="C2428" s="12"/>
      <c r="E2428" s="141"/>
      <c r="F2428" s="141"/>
      <c r="P2428" s="156"/>
      <c r="R2428" s="174"/>
      <c r="S2428" s="174"/>
      <c r="W2428" s="175"/>
      <c r="X2428" s="173"/>
      <c r="AC2428" s="156">
        <v>1699</v>
      </c>
      <c r="AD2428" s="150">
        <f t="shared" si="443"/>
        <v>2.7960000000000003</v>
      </c>
      <c r="AE2428" s="174">
        <f t="shared" si="444"/>
        <v>8.0045389199063163E-3</v>
      </c>
      <c r="AF2428" s="174">
        <f t="shared" si="445"/>
        <v>0.99741302997846792</v>
      </c>
      <c r="AG2428" s="150">
        <f t="shared" si="450"/>
        <v>8.0045389199063163E-3</v>
      </c>
      <c r="AH2428" s="150" t="str">
        <f t="shared" si="451"/>
        <v/>
      </c>
      <c r="AI2428" s="150" t="str">
        <f t="shared" si="446"/>
        <v/>
      </c>
      <c r="AJ2428" s="173">
        <f t="shared" si="447"/>
        <v>0</v>
      </c>
      <c r="AK2428" s="173" t="str">
        <f t="shared" si="448"/>
        <v/>
      </c>
      <c r="AL2428" s="173" t="str">
        <f t="shared" si="449"/>
        <v/>
      </c>
      <c r="AM2428" s="173"/>
      <c r="AN2428" s="173"/>
      <c r="AO2428" s="173"/>
      <c r="AP2428" s="173"/>
      <c r="AQ2428" s="173"/>
      <c r="AR2428" s="173"/>
      <c r="AS2428" s="173"/>
      <c r="AT2428" s="153"/>
      <c r="AU2428" s="154"/>
      <c r="AV2428" s="153"/>
      <c r="AW2428" s="177"/>
      <c r="AX2428" s="178"/>
      <c r="AY2428" s="179"/>
      <c r="AZ2428" s="179"/>
      <c r="BA2428" s="180"/>
      <c r="BB2428" s="180"/>
      <c r="BC2428" s="155"/>
      <c r="BE2428" s="156">
        <v>1676</v>
      </c>
      <c r="BF2428" s="181">
        <f t="shared" si="453"/>
        <v>10.719999999999864</v>
      </c>
      <c r="BG2428" s="182">
        <f t="shared" si="454"/>
        <v>0.15130738234737728</v>
      </c>
      <c r="BH2428" s="183">
        <f t="shared" si="455"/>
        <v>3.0081295687842124E-4</v>
      </c>
      <c r="BI2428" s="184" t="str">
        <f t="shared" si="456"/>
        <v/>
      </c>
      <c r="BJ2428" s="184" t="str">
        <f t="shared" si="452"/>
        <v/>
      </c>
    </row>
    <row r="2429" spans="3:62" ht="20.100000000000001" customHeight="1" x14ac:dyDescent="0.25">
      <c r="C2429" s="12"/>
      <c r="E2429" s="141"/>
      <c r="F2429" s="141"/>
      <c r="P2429" s="156"/>
      <c r="R2429" s="174"/>
      <c r="S2429" s="174"/>
      <c r="W2429" s="175"/>
      <c r="X2429" s="173"/>
      <c r="AC2429" s="156">
        <v>1700</v>
      </c>
      <c r="AD2429" s="150">
        <f t="shared" si="443"/>
        <v>2.8</v>
      </c>
      <c r="AE2429" s="174">
        <f t="shared" si="444"/>
        <v>7.9154515829799686E-3</v>
      </c>
      <c r="AF2429" s="174">
        <f t="shared" si="445"/>
        <v>0.99744486966957202</v>
      </c>
      <c r="AG2429" s="150">
        <f t="shared" si="450"/>
        <v>7.9154515829799686E-3</v>
      </c>
      <c r="AH2429" s="150" t="str">
        <f t="shared" si="451"/>
        <v/>
      </c>
      <c r="AI2429" s="150" t="str">
        <f t="shared" si="446"/>
        <v/>
      </c>
      <c r="AJ2429" s="173">
        <f t="shared" si="447"/>
        <v>0</v>
      </c>
      <c r="AK2429" s="173" t="str">
        <f t="shared" si="448"/>
        <v/>
      </c>
      <c r="AL2429" s="173" t="str">
        <f t="shared" si="449"/>
        <v/>
      </c>
      <c r="AM2429" s="173"/>
      <c r="AN2429" s="173"/>
      <c r="AO2429" s="173"/>
      <c r="AP2429" s="173"/>
      <c r="AQ2429" s="173"/>
      <c r="AR2429" s="173"/>
      <c r="AS2429" s="173"/>
      <c r="AT2429" s="153"/>
      <c r="AU2429" s="154"/>
      <c r="AV2429" s="153"/>
      <c r="AW2429" s="177"/>
      <c r="AX2429" s="178"/>
      <c r="AY2429" s="179"/>
      <c r="AZ2429" s="179"/>
      <c r="BA2429" s="180"/>
      <c r="BB2429" s="180"/>
      <c r="BC2429" s="155"/>
      <c r="BE2429" s="156">
        <v>1677</v>
      </c>
      <c r="BF2429" s="181">
        <f t="shared" si="453"/>
        <v>10.726399999999863</v>
      </c>
      <c r="BG2429" s="182">
        <f t="shared" si="454"/>
        <v>0.15100656939049886</v>
      </c>
      <c r="BH2429" s="183">
        <f t="shared" si="455"/>
        <v>3.002995008660192E-4</v>
      </c>
      <c r="BI2429" s="184" t="str">
        <f t="shared" si="456"/>
        <v/>
      </c>
      <c r="BJ2429" s="184" t="str">
        <f t="shared" si="452"/>
        <v/>
      </c>
    </row>
    <row r="2430" spans="3:62" ht="20.100000000000001" customHeight="1" x14ac:dyDescent="0.25">
      <c r="C2430" s="12"/>
      <c r="E2430" s="141"/>
      <c r="F2430" s="141"/>
      <c r="P2430" s="156"/>
      <c r="R2430" s="174"/>
      <c r="S2430" s="174"/>
      <c r="W2430" s="175"/>
      <c r="X2430" s="173"/>
      <c r="AC2430" s="156">
        <v>1701</v>
      </c>
      <c r="AD2430" s="150">
        <f t="shared" si="443"/>
        <v>2.8040000000000003</v>
      </c>
      <c r="AE2430" s="174">
        <f t="shared" si="444"/>
        <v>7.8272305160173687E-3</v>
      </c>
      <c r="AF2430" s="174">
        <f t="shared" si="445"/>
        <v>0.99747635474615681</v>
      </c>
      <c r="AG2430" s="150">
        <f t="shared" si="450"/>
        <v>7.8272305160173687E-3</v>
      </c>
      <c r="AH2430" s="150" t="str">
        <f t="shared" si="451"/>
        <v/>
      </c>
      <c r="AI2430" s="150" t="str">
        <f t="shared" si="446"/>
        <v/>
      </c>
      <c r="AJ2430" s="173">
        <f t="shared" si="447"/>
        <v>0</v>
      </c>
      <c r="AK2430" s="173" t="str">
        <f t="shared" si="448"/>
        <v/>
      </c>
      <c r="AL2430" s="173" t="str">
        <f t="shared" si="449"/>
        <v/>
      </c>
      <c r="AM2430" s="173"/>
      <c r="AN2430" s="173"/>
      <c r="AO2430" s="173"/>
      <c r="AP2430" s="173"/>
      <c r="AQ2430" s="173"/>
      <c r="AR2430" s="173"/>
      <c r="AS2430" s="173"/>
      <c r="AT2430" s="153"/>
      <c r="AU2430" s="154"/>
      <c r="AV2430" s="153"/>
      <c r="AW2430" s="177"/>
      <c r="AX2430" s="178"/>
      <c r="AY2430" s="179"/>
      <c r="AZ2430" s="179"/>
      <c r="BA2430" s="180"/>
      <c r="BB2430" s="180"/>
      <c r="BC2430" s="155"/>
      <c r="BE2430" s="156">
        <v>1678</v>
      </c>
      <c r="BF2430" s="181">
        <f t="shared" si="453"/>
        <v>10.732799999999862</v>
      </c>
      <c r="BG2430" s="182">
        <f t="shared" si="454"/>
        <v>0.15070626988963284</v>
      </c>
      <c r="BH2430" s="183">
        <f t="shared" si="455"/>
        <v>2.9978665461655174E-4</v>
      </c>
      <c r="BI2430" s="184" t="str">
        <f t="shared" si="456"/>
        <v/>
      </c>
      <c r="BJ2430" s="184" t="str">
        <f t="shared" si="452"/>
        <v/>
      </c>
    </row>
    <row r="2431" spans="3:62" ht="20.100000000000001" customHeight="1" x14ac:dyDescent="0.25">
      <c r="C2431" s="12"/>
      <c r="E2431" s="141"/>
      <c r="F2431" s="141"/>
      <c r="P2431" s="156"/>
      <c r="R2431" s="174"/>
      <c r="S2431" s="174"/>
      <c r="W2431" s="175"/>
      <c r="X2431" s="173"/>
      <c r="AC2431" s="156">
        <v>1702</v>
      </c>
      <c r="AD2431" s="150">
        <f t="shared" si="443"/>
        <v>2.8079999999999998</v>
      </c>
      <c r="AE2431" s="174">
        <f t="shared" si="444"/>
        <v>7.739868871391698E-3</v>
      </c>
      <c r="AF2431" s="174">
        <f t="shared" si="445"/>
        <v>0.99750748865959504</v>
      </c>
      <c r="AG2431" s="150">
        <f t="shared" si="450"/>
        <v>7.739868871391698E-3</v>
      </c>
      <c r="AH2431" s="150" t="str">
        <f t="shared" si="451"/>
        <v/>
      </c>
      <c r="AI2431" s="150" t="str">
        <f t="shared" si="446"/>
        <v/>
      </c>
      <c r="AJ2431" s="173">
        <f t="shared" si="447"/>
        <v>0</v>
      </c>
      <c r="AK2431" s="173" t="str">
        <f t="shared" si="448"/>
        <v/>
      </c>
      <c r="AL2431" s="173" t="str">
        <f t="shared" si="449"/>
        <v/>
      </c>
      <c r="AM2431" s="173"/>
      <c r="AN2431" s="173"/>
      <c r="AO2431" s="173"/>
      <c r="AP2431" s="173"/>
      <c r="AQ2431" s="173"/>
      <c r="AR2431" s="173"/>
      <c r="AS2431" s="173"/>
      <c r="AT2431" s="153"/>
      <c r="AU2431" s="154"/>
      <c r="AV2431" s="153"/>
      <c r="AW2431" s="177"/>
      <c r="AX2431" s="178"/>
      <c r="AY2431" s="179"/>
      <c r="AZ2431" s="179"/>
      <c r="BA2431" s="180"/>
      <c r="BB2431" s="180"/>
      <c r="BC2431" s="155"/>
      <c r="BE2431" s="156">
        <v>1679</v>
      </c>
      <c r="BF2431" s="181">
        <f t="shared" si="453"/>
        <v>10.739199999999862</v>
      </c>
      <c r="BG2431" s="182">
        <f t="shared" si="454"/>
        <v>0.15040648323501629</v>
      </c>
      <c r="BH2431" s="183">
        <f t="shared" si="455"/>
        <v>2.9927441831717472E-4</v>
      </c>
      <c r="BI2431" s="184" t="str">
        <f t="shared" si="456"/>
        <v/>
      </c>
      <c r="BJ2431" s="184" t="str">
        <f t="shared" si="452"/>
        <v/>
      </c>
    </row>
    <row r="2432" spans="3:62" ht="20.100000000000001" customHeight="1" x14ac:dyDescent="0.25">
      <c r="C2432" s="12"/>
      <c r="E2432" s="141"/>
      <c r="F2432" s="141"/>
      <c r="P2432" s="156"/>
      <c r="R2432" s="174"/>
      <c r="S2432" s="174"/>
      <c r="W2432" s="175"/>
      <c r="X2432" s="173"/>
      <c r="AC2432" s="156">
        <v>1703</v>
      </c>
      <c r="AD2432" s="150">
        <f t="shared" si="443"/>
        <v>2.8120000000000003</v>
      </c>
      <c r="AE2432" s="174">
        <f t="shared" si="444"/>
        <v>7.6533598368282241E-3</v>
      </c>
      <c r="AF2432" s="174">
        <f t="shared" si="445"/>
        <v>0.99753827483393986</v>
      </c>
      <c r="AG2432" s="150">
        <f t="shared" si="450"/>
        <v>7.6533598368282241E-3</v>
      </c>
      <c r="AH2432" s="150" t="str">
        <f t="shared" si="451"/>
        <v/>
      </c>
      <c r="AI2432" s="150" t="str">
        <f t="shared" si="446"/>
        <v/>
      </c>
      <c r="AJ2432" s="173">
        <f t="shared" si="447"/>
        <v>0</v>
      </c>
      <c r="AK2432" s="173" t="str">
        <f t="shared" si="448"/>
        <v/>
      </c>
      <c r="AL2432" s="173" t="str">
        <f t="shared" si="449"/>
        <v/>
      </c>
      <c r="AM2432" s="173"/>
      <c r="AN2432" s="173"/>
      <c r="AO2432" s="173"/>
      <c r="AP2432" s="173"/>
      <c r="AQ2432" s="173"/>
      <c r="AR2432" s="173"/>
      <c r="AS2432" s="173"/>
      <c r="AT2432" s="153"/>
      <c r="AU2432" s="154"/>
      <c r="AV2432" s="153"/>
      <c r="AW2432" s="177"/>
      <c r="AX2432" s="178"/>
      <c r="AY2432" s="179"/>
      <c r="AZ2432" s="179"/>
      <c r="BA2432" s="180"/>
      <c r="BB2432" s="180"/>
      <c r="BC2432" s="155"/>
      <c r="BE2432" s="156">
        <v>1680</v>
      </c>
      <c r="BF2432" s="181">
        <f t="shared" si="453"/>
        <v>10.745599999999861</v>
      </c>
      <c r="BG2432" s="182">
        <f t="shared" si="454"/>
        <v>0.15010720881669912</v>
      </c>
      <c r="BH2432" s="183">
        <f t="shared" si="455"/>
        <v>2.9876279215179657E-4</v>
      </c>
      <c r="BI2432" s="184" t="str">
        <f t="shared" si="456"/>
        <v/>
      </c>
      <c r="BJ2432" s="184" t="str">
        <f t="shared" si="452"/>
        <v/>
      </c>
    </row>
    <row r="2433" spans="3:62" ht="20.100000000000001" customHeight="1" x14ac:dyDescent="0.25">
      <c r="C2433" s="12"/>
      <c r="E2433" s="141"/>
      <c r="F2433" s="141"/>
      <c r="P2433" s="156"/>
      <c r="R2433" s="174"/>
      <c r="S2433" s="174"/>
      <c r="W2433" s="175"/>
      <c r="X2433" s="173"/>
      <c r="AC2433" s="156">
        <v>1704</v>
      </c>
      <c r="AD2433" s="150">
        <f t="shared" si="443"/>
        <v>2.8159999999999998</v>
      </c>
      <c r="AE2433" s="174">
        <f t="shared" si="444"/>
        <v>7.5676966354434258E-3</v>
      </c>
      <c r="AF2433" s="174">
        <f t="shared" si="445"/>
        <v>0.99756871666606572</v>
      </c>
      <c r="AG2433" s="150">
        <f t="shared" si="450"/>
        <v>7.5676966354434258E-3</v>
      </c>
      <c r="AH2433" s="150" t="str">
        <f t="shared" si="451"/>
        <v/>
      </c>
      <c r="AI2433" s="150" t="str">
        <f t="shared" si="446"/>
        <v/>
      </c>
      <c r="AJ2433" s="173">
        <f t="shared" si="447"/>
        <v>0</v>
      </c>
      <c r="AK2433" s="173" t="str">
        <f t="shared" si="448"/>
        <v/>
      </c>
      <c r="AL2433" s="173" t="str">
        <f t="shared" si="449"/>
        <v/>
      </c>
      <c r="AM2433" s="173"/>
      <c r="AN2433" s="173"/>
      <c r="AO2433" s="173"/>
      <c r="AP2433" s="173"/>
      <c r="AQ2433" s="173"/>
      <c r="AR2433" s="173"/>
      <c r="AS2433" s="173"/>
      <c r="AT2433" s="153"/>
      <c r="AU2433" s="154"/>
      <c r="AV2433" s="153"/>
      <c r="AW2433" s="177"/>
      <c r="AX2433" s="178"/>
      <c r="AY2433" s="179"/>
      <c r="AZ2433" s="179"/>
      <c r="BA2433" s="180"/>
      <c r="BB2433" s="180"/>
      <c r="BC2433" s="155"/>
      <c r="BE2433" s="156">
        <v>1681</v>
      </c>
      <c r="BF2433" s="181">
        <f t="shared" si="453"/>
        <v>10.75199999999986</v>
      </c>
      <c r="BG2433" s="182">
        <f t="shared" si="454"/>
        <v>0.14980844602454732</v>
      </c>
      <c r="BH2433" s="183">
        <f t="shared" si="455"/>
        <v>2.9825177629927424E-4</v>
      </c>
      <c r="BI2433" s="184" t="str">
        <f t="shared" si="456"/>
        <v/>
      </c>
      <c r="BJ2433" s="184" t="str">
        <f t="shared" si="452"/>
        <v/>
      </c>
    </row>
    <row r="2434" spans="3:62" ht="20.100000000000001" customHeight="1" x14ac:dyDescent="0.25">
      <c r="C2434" s="12"/>
      <c r="E2434" s="141"/>
      <c r="F2434" s="141"/>
      <c r="P2434" s="156"/>
      <c r="R2434" s="174"/>
      <c r="S2434" s="174"/>
      <c r="W2434" s="175"/>
      <c r="X2434" s="173"/>
      <c r="AC2434" s="156">
        <v>1705</v>
      </c>
      <c r="AD2434" s="150">
        <f t="shared" si="443"/>
        <v>2.8200000000000003</v>
      </c>
      <c r="AE2434" s="174">
        <f t="shared" si="444"/>
        <v>7.4828725257805526E-3</v>
      </c>
      <c r="AF2434" s="174">
        <f t="shared" si="445"/>
        <v>0.9975988175258107</v>
      </c>
      <c r="AG2434" s="150">
        <f t="shared" si="450"/>
        <v>7.4828725257805526E-3</v>
      </c>
      <c r="AH2434" s="150" t="str">
        <f t="shared" si="451"/>
        <v/>
      </c>
      <c r="AI2434" s="150" t="str">
        <f t="shared" si="446"/>
        <v/>
      </c>
      <c r="AJ2434" s="173">
        <f t="shared" si="447"/>
        <v>0</v>
      </c>
      <c r="AK2434" s="173" t="str">
        <f t="shared" si="448"/>
        <v/>
      </c>
      <c r="AL2434" s="173" t="str">
        <f t="shared" si="449"/>
        <v/>
      </c>
      <c r="AM2434" s="173"/>
      <c r="AN2434" s="173"/>
      <c r="AO2434" s="173"/>
      <c r="AP2434" s="173"/>
      <c r="AQ2434" s="173"/>
      <c r="AR2434" s="173"/>
      <c r="AS2434" s="173"/>
      <c r="AT2434" s="153"/>
      <c r="AU2434" s="154"/>
      <c r="AV2434" s="153"/>
      <c r="AW2434" s="177"/>
      <c r="AX2434" s="178"/>
      <c r="AY2434" s="179"/>
      <c r="AZ2434" s="179"/>
      <c r="BA2434" s="180"/>
      <c r="BB2434" s="180"/>
      <c r="BC2434" s="155"/>
      <c r="BE2434" s="156">
        <v>1682</v>
      </c>
      <c r="BF2434" s="181">
        <f t="shared" si="453"/>
        <v>10.75839999999986</v>
      </c>
      <c r="BG2434" s="182">
        <f t="shared" si="454"/>
        <v>0.14951019424824805</v>
      </c>
      <c r="BH2434" s="183">
        <f t="shared" si="455"/>
        <v>2.9774137093463438E-4</v>
      </c>
      <c r="BI2434" s="184" t="str">
        <f t="shared" si="456"/>
        <v/>
      </c>
      <c r="BJ2434" s="184" t="str">
        <f t="shared" si="452"/>
        <v/>
      </c>
    </row>
    <row r="2435" spans="3:62" ht="20.100000000000001" customHeight="1" x14ac:dyDescent="0.25">
      <c r="C2435" s="12"/>
      <c r="E2435" s="141"/>
      <c r="F2435" s="141"/>
      <c r="P2435" s="156"/>
      <c r="R2435" s="174"/>
      <c r="S2435" s="174"/>
      <c r="W2435" s="175"/>
      <c r="X2435" s="173"/>
      <c r="AC2435" s="156">
        <v>1706</v>
      </c>
      <c r="AD2435" s="150">
        <f t="shared" si="443"/>
        <v>2.8239999999999998</v>
      </c>
      <c r="AE2435" s="174">
        <f t="shared" si="444"/>
        <v>7.3988808018422966E-3</v>
      </c>
      <c r="AF2435" s="174">
        <f t="shared" si="445"/>
        <v>0.99762858075611804</v>
      </c>
      <c r="AG2435" s="150">
        <f t="shared" si="450"/>
        <v>7.3988808018422966E-3</v>
      </c>
      <c r="AH2435" s="150" t="str">
        <f t="shared" si="451"/>
        <v/>
      </c>
      <c r="AI2435" s="150" t="str">
        <f t="shared" si="446"/>
        <v/>
      </c>
      <c r="AJ2435" s="173">
        <f t="shared" si="447"/>
        <v>0</v>
      </c>
      <c r="AK2435" s="173" t="str">
        <f t="shared" si="448"/>
        <v/>
      </c>
      <c r="AL2435" s="173" t="str">
        <f t="shared" si="449"/>
        <v/>
      </c>
      <c r="AM2435" s="173"/>
      <c r="AN2435" s="173"/>
      <c r="AO2435" s="173"/>
      <c r="AP2435" s="173"/>
      <c r="AQ2435" s="173"/>
      <c r="AR2435" s="173"/>
      <c r="AS2435" s="173"/>
      <c r="AT2435" s="153"/>
      <c r="AU2435" s="154"/>
      <c r="AV2435" s="153"/>
      <c r="AW2435" s="177"/>
      <c r="AX2435" s="178"/>
      <c r="AY2435" s="179"/>
      <c r="AZ2435" s="179"/>
      <c r="BA2435" s="180"/>
      <c r="BB2435" s="180"/>
      <c r="BC2435" s="155"/>
      <c r="BE2435" s="156">
        <v>1683</v>
      </c>
      <c r="BF2435" s="181">
        <f t="shared" si="453"/>
        <v>10.764799999999859</v>
      </c>
      <c r="BG2435" s="182">
        <f t="shared" si="454"/>
        <v>0.14921245287731341</v>
      </c>
      <c r="BH2435" s="183">
        <f t="shared" si="455"/>
        <v>2.972315762292399E-4</v>
      </c>
      <c r="BI2435" s="184" t="str">
        <f t="shared" si="456"/>
        <v/>
      </c>
      <c r="BJ2435" s="184" t="str">
        <f t="shared" si="452"/>
        <v/>
      </c>
    </row>
    <row r="2436" spans="3:62" ht="20.100000000000001" customHeight="1" x14ac:dyDescent="0.25">
      <c r="C2436" s="12"/>
      <c r="E2436" s="141"/>
      <c r="F2436" s="141"/>
      <c r="P2436" s="156"/>
      <c r="R2436" s="174"/>
      <c r="S2436" s="174"/>
      <c r="W2436" s="175"/>
      <c r="X2436" s="173"/>
      <c r="AC2436" s="156">
        <v>1707</v>
      </c>
      <c r="AD2436" s="150">
        <f t="shared" si="443"/>
        <v>2.8280000000000003</v>
      </c>
      <c r="AE2436" s="174">
        <f t="shared" si="444"/>
        <v>7.3157147931199405E-3</v>
      </c>
      <c r="AF2436" s="174">
        <f t="shared" si="445"/>
        <v>0.99765800967317753</v>
      </c>
      <c r="AG2436" s="150">
        <f t="shared" si="450"/>
        <v>7.3157147931199405E-3</v>
      </c>
      <c r="AH2436" s="150" t="str">
        <f t="shared" si="451"/>
        <v/>
      </c>
      <c r="AI2436" s="150" t="str">
        <f t="shared" si="446"/>
        <v/>
      </c>
      <c r="AJ2436" s="173">
        <f t="shared" si="447"/>
        <v>0</v>
      </c>
      <c r="AK2436" s="173" t="str">
        <f t="shared" si="448"/>
        <v/>
      </c>
      <c r="AL2436" s="173" t="str">
        <f t="shared" si="449"/>
        <v/>
      </c>
      <c r="AM2436" s="173"/>
      <c r="AN2436" s="173"/>
      <c r="AO2436" s="173"/>
      <c r="AP2436" s="173"/>
      <c r="AQ2436" s="173"/>
      <c r="AR2436" s="173"/>
      <c r="AS2436" s="173"/>
      <c r="AT2436" s="153"/>
      <c r="AU2436" s="154"/>
      <c r="AV2436" s="153"/>
      <c r="AW2436" s="177"/>
      <c r="AX2436" s="178"/>
      <c r="AY2436" s="179"/>
      <c r="AZ2436" s="179"/>
      <c r="BA2436" s="180"/>
      <c r="BB2436" s="180"/>
      <c r="BC2436" s="155"/>
      <c r="BE2436" s="156">
        <v>1684</v>
      </c>
      <c r="BF2436" s="181">
        <f t="shared" si="453"/>
        <v>10.771199999999858</v>
      </c>
      <c r="BG2436" s="182">
        <f t="shared" si="454"/>
        <v>0.14891522130108417</v>
      </c>
      <c r="BH2436" s="183">
        <f t="shared" si="455"/>
        <v>2.9672239234959652E-4</v>
      </c>
      <c r="BI2436" s="184" t="str">
        <f t="shared" si="456"/>
        <v/>
      </c>
      <c r="BJ2436" s="184" t="str">
        <f t="shared" si="452"/>
        <v/>
      </c>
    </row>
    <row r="2437" spans="3:62" ht="20.100000000000001" customHeight="1" x14ac:dyDescent="0.25">
      <c r="C2437" s="12"/>
      <c r="E2437" s="141"/>
      <c r="F2437" s="141"/>
      <c r="P2437" s="156"/>
      <c r="R2437" s="174"/>
      <c r="S2437" s="174"/>
      <c r="W2437" s="175"/>
      <c r="X2437" s="173"/>
      <c r="AC2437" s="156">
        <v>1708</v>
      </c>
      <c r="AD2437" s="150">
        <f t="shared" si="443"/>
        <v>2.8319999999999999</v>
      </c>
      <c r="AE2437" s="174">
        <f t="shared" si="444"/>
        <v>7.2333678646196876E-3</v>
      </c>
      <c r="AF2437" s="174">
        <f t="shared" si="445"/>
        <v>0.99768710756656831</v>
      </c>
      <c r="AG2437" s="150">
        <f t="shared" si="450"/>
        <v>7.2333678646196876E-3</v>
      </c>
      <c r="AH2437" s="150" t="str">
        <f t="shared" si="451"/>
        <v/>
      </c>
      <c r="AI2437" s="150" t="str">
        <f t="shared" si="446"/>
        <v/>
      </c>
      <c r="AJ2437" s="173">
        <f t="shared" si="447"/>
        <v>0</v>
      </c>
      <c r="AK2437" s="173" t="str">
        <f t="shared" si="448"/>
        <v/>
      </c>
      <c r="AL2437" s="173" t="str">
        <f t="shared" si="449"/>
        <v/>
      </c>
      <c r="AM2437" s="173"/>
      <c r="AN2437" s="173"/>
      <c r="AO2437" s="173"/>
      <c r="AP2437" s="173"/>
      <c r="AQ2437" s="173"/>
      <c r="AR2437" s="173"/>
      <c r="AS2437" s="173"/>
      <c r="AT2437" s="153"/>
      <c r="AU2437" s="154"/>
      <c r="AV2437" s="153"/>
      <c r="AW2437" s="177"/>
      <c r="AX2437" s="178"/>
      <c r="AY2437" s="179"/>
      <c r="AZ2437" s="179"/>
      <c r="BA2437" s="180"/>
      <c r="BB2437" s="180"/>
      <c r="BC2437" s="155"/>
      <c r="BE2437" s="156">
        <v>1685</v>
      </c>
      <c r="BF2437" s="181">
        <f t="shared" si="453"/>
        <v>10.777599999999858</v>
      </c>
      <c r="BG2437" s="182">
        <f t="shared" si="454"/>
        <v>0.14861849890873458</v>
      </c>
      <c r="BH2437" s="183">
        <f t="shared" si="455"/>
        <v>2.9621381945901804E-4</v>
      </c>
      <c r="BI2437" s="184" t="str">
        <f t="shared" si="456"/>
        <v/>
      </c>
      <c r="BJ2437" s="184" t="str">
        <f t="shared" si="452"/>
        <v/>
      </c>
    </row>
    <row r="2438" spans="3:62" ht="20.100000000000001" customHeight="1" x14ac:dyDescent="0.25">
      <c r="C2438" s="12"/>
      <c r="E2438" s="141"/>
      <c r="F2438" s="141"/>
      <c r="P2438" s="156"/>
      <c r="R2438" s="174"/>
      <c r="S2438" s="174"/>
      <c r="W2438" s="175"/>
      <c r="X2438" s="173"/>
      <c r="AC2438" s="156">
        <v>1709</v>
      </c>
      <c r="AD2438" s="150">
        <f t="shared" si="443"/>
        <v>2.8360000000000003</v>
      </c>
      <c r="AE2438" s="174">
        <f t="shared" si="444"/>
        <v>7.1518334168855441E-3</v>
      </c>
      <c r="AF2438" s="174">
        <f t="shared" si="445"/>
        <v>0.99771587769940062</v>
      </c>
      <c r="AG2438" s="150">
        <f t="shared" si="450"/>
        <v>7.1518334168855441E-3</v>
      </c>
      <c r="AH2438" s="150" t="str">
        <f t="shared" si="451"/>
        <v/>
      </c>
      <c r="AI2438" s="150" t="str">
        <f t="shared" si="446"/>
        <v/>
      </c>
      <c r="AJ2438" s="173">
        <f t="shared" si="447"/>
        <v>0</v>
      </c>
      <c r="AK2438" s="173" t="str">
        <f t="shared" si="448"/>
        <v/>
      </c>
      <c r="AL2438" s="173" t="str">
        <f t="shared" si="449"/>
        <v/>
      </c>
      <c r="AM2438" s="173"/>
      <c r="AN2438" s="173"/>
      <c r="AO2438" s="173"/>
      <c r="AP2438" s="173"/>
      <c r="AQ2438" s="173"/>
      <c r="AR2438" s="173"/>
      <c r="AS2438" s="173"/>
      <c r="AT2438" s="153"/>
      <c r="AU2438" s="154"/>
      <c r="AV2438" s="153"/>
      <c r="AW2438" s="177"/>
      <c r="AX2438" s="178"/>
      <c r="AY2438" s="179"/>
      <c r="AZ2438" s="179"/>
      <c r="BA2438" s="180"/>
      <c r="BB2438" s="180"/>
      <c r="BC2438" s="155"/>
      <c r="BE2438" s="156">
        <v>1686</v>
      </c>
      <c r="BF2438" s="181">
        <f t="shared" si="453"/>
        <v>10.783999999999857</v>
      </c>
      <c r="BG2438" s="182">
        <f t="shared" si="454"/>
        <v>0.14832228508927556</v>
      </c>
      <c r="BH2438" s="183">
        <f t="shared" si="455"/>
        <v>2.9570585771607205E-4</v>
      </c>
      <c r="BI2438" s="184" t="str">
        <f t="shared" si="456"/>
        <v/>
      </c>
      <c r="BJ2438" s="184" t="str">
        <f t="shared" si="452"/>
        <v/>
      </c>
    </row>
    <row r="2439" spans="3:62" ht="20.100000000000001" customHeight="1" x14ac:dyDescent="0.25">
      <c r="C2439" s="12"/>
      <c r="E2439" s="141"/>
      <c r="F2439" s="141"/>
      <c r="P2439" s="156"/>
      <c r="R2439" s="174"/>
      <c r="S2439" s="174"/>
      <c r="W2439" s="175"/>
      <c r="X2439" s="173"/>
      <c r="AC2439" s="156">
        <v>1710</v>
      </c>
      <c r="AD2439" s="150">
        <f t="shared" si="443"/>
        <v>2.84</v>
      </c>
      <c r="AE2439" s="174">
        <f t="shared" si="444"/>
        <v>7.0711048860194487E-3</v>
      </c>
      <c r="AF2439" s="174">
        <f t="shared" si="445"/>
        <v>0.99774432330845764</v>
      </c>
      <c r="AG2439" s="150">
        <f t="shared" si="450"/>
        <v>7.0711048860194487E-3</v>
      </c>
      <c r="AH2439" s="150" t="str">
        <f t="shared" si="451"/>
        <v/>
      </c>
      <c r="AI2439" s="150" t="str">
        <f t="shared" si="446"/>
        <v/>
      </c>
      <c r="AJ2439" s="173">
        <f t="shared" si="447"/>
        <v>0</v>
      </c>
      <c r="AK2439" s="173" t="str">
        <f t="shared" si="448"/>
        <v/>
      </c>
      <c r="AL2439" s="173" t="str">
        <f t="shared" si="449"/>
        <v/>
      </c>
      <c r="AM2439" s="173"/>
      <c r="AN2439" s="173"/>
      <c r="AO2439" s="173"/>
      <c r="AP2439" s="173"/>
      <c r="AQ2439" s="173"/>
      <c r="AR2439" s="173"/>
      <c r="AS2439" s="173"/>
      <c r="AT2439" s="153"/>
      <c r="AU2439" s="154"/>
      <c r="AV2439" s="153"/>
      <c r="AW2439" s="177"/>
      <c r="AX2439" s="178"/>
      <c r="AY2439" s="179"/>
      <c r="AZ2439" s="179"/>
      <c r="BA2439" s="180"/>
      <c r="BB2439" s="180"/>
      <c r="BC2439" s="155"/>
      <c r="BE2439" s="156">
        <v>1687</v>
      </c>
      <c r="BF2439" s="181">
        <f t="shared" si="453"/>
        <v>10.790399999999856</v>
      </c>
      <c r="BG2439" s="182">
        <f t="shared" si="454"/>
        <v>0.14802657923155949</v>
      </c>
      <c r="BH2439" s="183">
        <f t="shared" si="455"/>
        <v>2.9519850727571795E-4</v>
      </c>
      <c r="BI2439" s="184" t="str">
        <f t="shared" si="456"/>
        <v/>
      </c>
      <c r="BJ2439" s="184" t="str">
        <f t="shared" si="452"/>
        <v/>
      </c>
    </row>
    <row r="2440" spans="3:62" ht="20.100000000000001" customHeight="1" x14ac:dyDescent="0.25">
      <c r="C2440" s="12"/>
      <c r="E2440" s="141"/>
      <c r="F2440" s="141"/>
      <c r="P2440" s="156"/>
      <c r="R2440" s="174"/>
      <c r="S2440" s="174"/>
      <c r="W2440" s="175"/>
      <c r="X2440" s="173"/>
      <c r="AC2440" s="156">
        <v>1711</v>
      </c>
      <c r="AD2440" s="150">
        <f t="shared" si="443"/>
        <v>2.8440000000000003</v>
      </c>
      <c r="AE2440" s="174">
        <f t="shared" si="444"/>
        <v>6.9911757436980134E-3</v>
      </c>
      <c r="AF2440" s="174">
        <f t="shared" si="445"/>
        <v>0.99777244760433859</v>
      </c>
      <c r="AG2440" s="150">
        <f t="shared" si="450"/>
        <v>6.9911757436980134E-3</v>
      </c>
      <c r="AH2440" s="150" t="str">
        <f t="shared" si="451"/>
        <v/>
      </c>
      <c r="AI2440" s="150" t="str">
        <f t="shared" si="446"/>
        <v/>
      </c>
      <c r="AJ2440" s="173">
        <f t="shared" si="447"/>
        <v>0</v>
      </c>
      <c r="AK2440" s="173" t="str">
        <f t="shared" si="448"/>
        <v/>
      </c>
      <c r="AL2440" s="173" t="str">
        <f t="shared" si="449"/>
        <v/>
      </c>
      <c r="AM2440" s="173"/>
      <c r="AN2440" s="173"/>
      <c r="AO2440" s="173"/>
      <c r="AP2440" s="173"/>
      <c r="AQ2440" s="173"/>
      <c r="AR2440" s="173"/>
      <c r="AS2440" s="173"/>
      <c r="AT2440" s="153"/>
      <c r="AU2440" s="154"/>
      <c r="AV2440" s="153"/>
      <c r="AW2440" s="177"/>
      <c r="AX2440" s="178"/>
      <c r="AY2440" s="179"/>
      <c r="AZ2440" s="179"/>
      <c r="BA2440" s="180"/>
      <c r="BB2440" s="180"/>
      <c r="BC2440" s="155"/>
      <c r="BE2440" s="156">
        <v>1688</v>
      </c>
      <c r="BF2440" s="181">
        <f t="shared" si="453"/>
        <v>10.796799999999855</v>
      </c>
      <c r="BG2440" s="182">
        <f t="shared" si="454"/>
        <v>0.14773138072428377</v>
      </c>
      <c r="BH2440" s="183">
        <f t="shared" si="455"/>
        <v>2.9469176828850197E-4</v>
      </c>
      <c r="BI2440" s="184" t="str">
        <f t="shared" si="456"/>
        <v/>
      </c>
      <c r="BJ2440" s="184" t="str">
        <f t="shared" si="452"/>
        <v/>
      </c>
    </row>
    <row r="2441" spans="3:62" ht="20.100000000000001" customHeight="1" x14ac:dyDescent="0.25">
      <c r="C2441" s="12"/>
      <c r="E2441" s="141"/>
      <c r="F2441" s="141"/>
      <c r="P2441" s="156"/>
      <c r="R2441" s="174"/>
      <c r="S2441" s="174"/>
      <c r="W2441" s="175"/>
      <c r="X2441" s="173"/>
      <c r="AC2441" s="156">
        <v>1712</v>
      </c>
      <c r="AD2441" s="150">
        <f t="shared" si="443"/>
        <v>2.8479999999999999</v>
      </c>
      <c r="AE2441" s="174">
        <f t="shared" si="444"/>
        <v>6.9120394971865584E-3</v>
      </c>
      <c r="AF2441" s="174">
        <f t="shared" si="445"/>
        <v>0.99780025377160009</v>
      </c>
      <c r="AG2441" s="150">
        <f t="shared" si="450"/>
        <v>6.9120394971865584E-3</v>
      </c>
      <c r="AH2441" s="150" t="str">
        <f t="shared" si="451"/>
        <v/>
      </c>
      <c r="AI2441" s="150" t="str">
        <f t="shared" si="446"/>
        <v/>
      </c>
      <c r="AJ2441" s="173">
        <f t="shared" si="447"/>
        <v>0</v>
      </c>
      <c r="AK2441" s="173" t="str">
        <f t="shared" si="448"/>
        <v/>
      </c>
      <c r="AL2441" s="173" t="str">
        <f t="shared" si="449"/>
        <v/>
      </c>
      <c r="AM2441" s="173"/>
      <c r="AN2441" s="173"/>
      <c r="AO2441" s="173"/>
      <c r="AP2441" s="173"/>
      <c r="AQ2441" s="173"/>
      <c r="AR2441" s="173"/>
      <c r="AS2441" s="173"/>
      <c r="AT2441" s="153"/>
      <c r="AU2441" s="154"/>
      <c r="AV2441" s="153"/>
      <c r="AW2441" s="177"/>
      <c r="AX2441" s="178"/>
      <c r="AY2441" s="179"/>
      <c r="AZ2441" s="179"/>
      <c r="BA2441" s="180"/>
      <c r="BB2441" s="180"/>
      <c r="BC2441" s="155"/>
      <c r="BE2441" s="156">
        <v>1689</v>
      </c>
      <c r="BF2441" s="181">
        <f t="shared" si="453"/>
        <v>10.803199999999855</v>
      </c>
      <c r="BG2441" s="182">
        <f t="shared" si="454"/>
        <v>0.14743668895599527</v>
      </c>
      <c r="BH2441" s="183">
        <f t="shared" si="455"/>
        <v>2.9418564090144539E-4</v>
      </c>
      <c r="BI2441" s="184" t="str">
        <f t="shared" si="456"/>
        <v/>
      </c>
      <c r="BJ2441" s="184" t="str">
        <f t="shared" si="452"/>
        <v/>
      </c>
    </row>
    <row r="2442" spans="3:62" ht="20.100000000000001" customHeight="1" x14ac:dyDescent="0.25">
      <c r="C2442" s="12"/>
      <c r="E2442" s="141"/>
      <c r="F2442" s="141"/>
      <c r="P2442" s="156"/>
      <c r="R2442" s="174"/>
      <c r="S2442" s="174"/>
      <c r="W2442" s="175"/>
      <c r="X2442" s="173"/>
      <c r="AC2442" s="156">
        <v>1713</v>
      </c>
      <c r="AD2442" s="150">
        <f t="shared" si="443"/>
        <v>2.8520000000000003</v>
      </c>
      <c r="AE2442" s="174">
        <f t="shared" si="444"/>
        <v>6.8336896893498754E-3</v>
      </c>
      <c r="AF2442" s="174">
        <f t="shared" si="445"/>
        <v>0.99782774496889937</v>
      </c>
      <c r="AG2442" s="150">
        <f t="shared" si="450"/>
        <v>6.8336896893498754E-3</v>
      </c>
      <c r="AH2442" s="150" t="str">
        <f t="shared" si="451"/>
        <v/>
      </c>
      <c r="AI2442" s="150" t="str">
        <f t="shared" si="446"/>
        <v/>
      </c>
      <c r="AJ2442" s="173">
        <f t="shared" si="447"/>
        <v>0</v>
      </c>
      <c r="AK2442" s="173" t="str">
        <f t="shared" si="448"/>
        <v/>
      </c>
      <c r="AL2442" s="173" t="str">
        <f t="shared" si="449"/>
        <v/>
      </c>
      <c r="AM2442" s="173"/>
      <c r="AN2442" s="173"/>
      <c r="AO2442" s="173"/>
      <c r="AP2442" s="173"/>
      <c r="AQ2442" s="173"/>
      <c r="AR2442" s="173"/>
      <c r="AS2442" s="173"/>
      <c r="AT2442" s="153"/>
      <c r="AU2442" s="154"/>
      <c r="AV2442" s="153"/>
      <c r="AW2442" s="177"/>
      <c r="AX2442" s="178"/>
      <c r="AY2442" s="179"/>
      <c r="AZ2442" s="179"/>
      <c r="BA2442" s="180"/>
      <c r="BB2442" s="180"/>
      <c r="BC2442" s="155"/>
      <c r="BE2442" s="156">
        <v>1690</v>
      </c>
      <c r="BF2442" s="181">
        <f t="shared" si="453"/>
        <v>10.809599999999854</v>
      </c>
      <c r="BG2442" s="182">
        <f t="shared" si="454"/>
        <v>0.14714250331509382</v>
      </c>
      <c r="BH2442" s="183">
        <f t="shared" si="455"/>
        <v>2.936801252573229E-4</v>
      </c>
      <c r="BI2442" s="184" t="str">
        <f t="shared" si="456"/>
        <v/>
      </c>
      <c r="BJ2442" s="184" t="str">
        <f t="shared" si="452"/>
        <v/>
      </c>
    </row>
    <row r="2443" spans="3:62" ht="20.100000000000001" customHeight="1" x14ac:dyDescent="0.25">
      <c r="C2443" s="12"/>
      <c r="E2443" s="141"/>
      <c r="F2443" s="141"/>
      <c r="P2443" s="156"/>
      <c r="R2443" s="174"/>
      <c r="S2443" s="174"/>
      <c r="W2443" s="175"/>
      <c r="X2443" s="173"/>
      <c r="AC2443" s="156">
        <v>1714</v>
      </c>
      <c r="AD2443" s="150">
        <f t="shared" si="443"/>
        <v>2.8559999999999999</v>
      </c>
      <c r="AE2443" s="174">
        <f t="shared" si="444"/>
        <v>6.7561198986603012E-3</v>
      </c>
      <c r="AF2443" s="174">
        <f t="shared" si="445"/>
        <v>0.99785492432913614</v>
      </c>
      <c r="AG2443" s="150">
        <f t="shared" si="450"/>
        <v>6.7561198986603012E-3</v>
      </c>
      <c r="AH2443" s="150" t="str">
        <f t="shared" si="451"/>
        <v/>
      </c>
      <c r="AI2443" s="150" t="str">
        <f t="shared" si="446"/>
        <v/>
      </c>
      <c r="AJ2443" s="173">
        <f t="shared" si="447"/>
        <v>0</v>
      </c>
      <c r="AK2443" s="173" t="str">
        <f t="shared" si="448"/>
        <v/>
      </c>
      <c r="AL2443" s="173" t="str">
        <f t="shared" si="449"/>
        <v/>
      </c>
      <c r="AM2443" s="173"/>
      <c r="AN2443" s="173"/>
      <c r="AO2443" s="173"/>
      <c r="AP2443" s="173"/>
      <c r="AQ2443" s="173"/>
      <c r="AR2443" s="173"/>
      <c r="AS2443" s="173"/>
      <c r="AT2443" s="153"/>
      <c r="AU2443" s="154"/>
      <c r="AV2443" s="153"/>
      <c r="AW2443" s="177"/>
      <c r="AX2443" s="178"/>
      <c r="AY2443" s="179"/>
      <c r="AZ2443" s="179"/>
      <c r="BA2443" s="180"/>
      <c r="BB2443" s="180"/>
      <c r="BC2443" s="155"/>
      <c r="BE2443" s="156">
        <v>1691</v>
      </c>
      <c r="BF2443" s="181">
        <f t="shared" si="453"/>
        <v>10.815999999999853</v>
      </c>
      <c r="BG2443" s="182">
        <f t="shared" si="454"/>
        <v>0.1468488231898365</v>
      </c>
      <c r="BH2443" s="183">
        <f t="shared" si="455"/>
        <v>2.9317522149474584E-4</v>
      </c>
      <c r="BI2443" s="184" t="str">
        <f t="shared" si="456"/>
        <v/>
      </c>
      <c r="BJ2443" s="184" t="str">
        <f t="shared" si="452"/>
        <v/>
      </c>
    </row>
    <row r="2444" spans="3:62" ht="20.100000000000001" customHeight="1" x14ac:dyDescent="0.25">
      <c r="C2444" s="12"/>
      <c r="E2444" s="141"/>
      <c r="F2444" s="141"/>
      <c r="P2444" s="156"/>
      <c r="R2444" s="174"/>
      <c r="S2444" s="174"/>
      <c r="W2444" s="175"/>
      <c r="X2444" s="173"/>
      <c r="AC2444" s="156">
        <v>1715</v>
      </c>
      <c r="AD2444" s="150">
        <f t="shared" si="443"/>
        <v>2.8600000000000003</v>
      </c>
      <c r="AE2444" s="174">
        <f t="shared" si="444"/>
        <v>6.6793237392026089E-3</v>
      </c>
      <c r="AF2444" s="174">
        <f t="shared" si="445"/>
        <v>0.99788179495959539</v>
      </c>
      <c r="AG2444" s="150">
        <f t="shared" si="450"/>
        <v>6.6793237392026089E-3</v>
      </c>
      <c r="AH2444" s="150" t="str">
        <f t="shared" si="451"/>
        <v/>
      </c>
      <c r="AI2444" s="150" t="str">
        <f t="shared" si="446"/>
        <v/>
      </c>
      <c r="AJ2444" s="173">
        <f t="shared" si="447"/>
        <v>0</v>
      </c>
      <c r="AK2444" s="173" t="str">
        <f t="shared" si="448"/>
        <v/>
      </c>
      <c r="AL2444" s="173" t="str">
        <f t="shared" si="449"/>
        <v/>
      </c>
      <c r="AM2444" s="173"/>
      <c r="AN2444" s="173"/>
      <c r="AO2444" s="173"/>
      <c r="AP2444" s="173"/>
      <c r="AQ2444" s="173"/>
      <c r="AR2444" s="173"/>
      <c r="AS2444" s="173"/>
      <c r="AT2444" s="153"/>
      <c r="AU2444" s="154"/>
      <c r="AV2444" s="153"/>
      <c r="AW2444" s="177"/>
      <c r="AX2444" s="178"/>
      <c r="AY2444" s="179"/>
      <c r="AZ2444" s="179"/>
      <c r="BA2444" s="180"/>
      <c r="BB2444" s="180"/>
      <c r="BC2444" s="155"/>
      <c r="BE2444" s="156">
        <v>1692</v>
      </c>
      <c r="BF2444" s="181">
        <f t="shared" si="453"/>
        <v>10.822399999999853</v>
      </c>
      <c r="BG2444" s="182">
        <f t="shared" si="454"/>
        <v>0.14655564796834175</v>
      </c>
      <c r="BH2444" s="183">
        <f t="shared" si="455"/>
        <v>2.9267092974893938E-4</v>
      </c>
      <c r="BI2444" s="184" t="str">
        <f t="shared" si="456"/>
        <v/>
      </c>
      <c r="BJ2444" s="184" t="str">
        <f t="shared" si="452"/>
        <v/>
      </c>
    </row>
    <row r="2445" spans="3:62" ht="20.100000000000001" customHeight="1" x14ac:dyDescent="0.25">
      <c r="C2445" s="12"/>
      <c r="E2445" s="141"/>
      <c r="F2445" s="141"/>
      <c r="P2445" s="156"/>
      <c r="R2445" s="174"/>
      <c r="S2445" s="174"/>
      <c r="W2445" s="175"/>
      <c r="X2445" s="173"/>
      <c r="AC2445" s="156">
        <v>1716</v>
      </c>
      <c r="AD2445" s="150">
        <f t="shared" si="443"/>
        <v>2.8639999999999999</v>
      </c>
      <c r="AE2445" s="174">
        <f t="shared" si="444"/>
        <v>6.603294860676282E-3</v>
      </c>
      <c r="AF2445" s="174">
        <f t="shared" si="445"/>
        <v>0.99790835994208948</v>
      </c>
      <c r="AG2445" s="150">
        <f t="shared" si="450"/>
        <v>6.603294860676282E-3</v>
      </c>
      <c r="AH2445" s="150" t="str">
        <f t="shared" si="451"/>
        <v/>
      </c>
      <c r="AI2445" s="150" t="str">
        <f t="shared" si="446"/>
        <v/>
      </c>
      <c r="AJ2445" s="173">
        <f t="shared" si="447"/>
        <v>0</v>
      </c>
      <c r="AK2445" s="173" t="str">
        <f t="shared" si="448"/>
        <v/>
      </c>
      <c r="AL2445" s="173" t="str">
        <f t="shared" si="449"/>
        <v/>
      </c>
      <c r="AM2445" s="173"/>
      <c r="AN2445" s="173"/>
      <c r="AO2445" s="173"/>
      <c r="AP2445" s="173"/>
      <c r="AQ2445" s="173"/>
      <c r="AR2445" s="173"/>
      <c r="AS2445" s="173"/>
      <c r="AT2445" s="153"/>
      <c r="AU2445" s="154"/>
      <c r="AV2445" s="153"/>
      <c r="AW2445" s="177"/>
      <c r="AX2445" s="178"/>
      <c r="AY2445" s="179"/>
      <c r="AZ2445" s="179"/>
      <c r="BA2445" s="180"/>
      <c r="BB2445" s="180"/>
      <c r="BC2445" s="155"/>
      <c r="BE2445" s="156">
        <v>1693</v>
      </c>
      <c r="BF2445" s="181">
        <f t="shared" si="453"/>
        <v>10.828799999999852</v>
      </c>
      <c r="BG2445" s="182">
        <f t="shared" si="454"/>
        <v>0.14626297703859281</v>
      </c>
      <c r="BH2445" s="183">
        <f t="shared" si="455"/>
        <v>2.9216725015046574E-4</v>
      </c>
      <c r="BI2445" s="184" t="str">
        <f t="shared" si="456"/>
        <v/>
      </c>
      <c r="BJ2445" s="184" t="str">
        <f t="shared" si="452"/>
        <v/>
      </c>
    </row>
    <row r="2446" spans="3:62" ht="20.100000000000001" customHeight="1" x14ac:dyDescent="0.25">
      <c r="C2446" s="12"/>
      <c r="E2446" s="141"/>
      <c r="F2446" s="141"/>
      <c r="P2446" s="156"/>
      <c r="R2446" s="174"/>
      <c r="S2446" s="174"/>
      <c r="W2446" s="175"/>
      <c r="X2446" s="173"/>
      <c r="AC2446" s="156">
        <v>1717</v>
      </c>
      <c r="AD2446" s="150">
        <f t="shared" si="443"/>
        <v>2.8680000000000003</v>
      </c>
      <c r="AE2446" s="174">
        <f t="shared" si="444"/>
        <v>6.5280269483946338E-3</v>
      </c>
      <c r="AF2446" s="174">
        <f t="shared" si="445"/>
        <v>0.99793462233310082</v>
      </c>
      <c r="AG2446" s="150">
        <f t="shared" si="450"/>
        <v>6.5280269483946338E-3</v>
      </c>
      <c r="AH2446" s="150" t="str">
        <f t="shared" si="451"/>
        <v/>
      </c>
      <c r="AI2446" s="150" t="str">
        <f t="shared" si="446"/>
        <v/>
      </c>
      <c r="AJ2446" s="173">
        <f t="shared" si="447"/>
        <v>0</v>
      </c>
      <c r="AK2446" s="173" t="str">
        <f t="shared" si="448"/>
        <v/>
      </c>
      <c r="AL2446" s="173" t="str">
        <f t="shared" si="449"/>
        <v/>
      </c>
      <c r="AM2446" s="173"/>
      <c r="AN2446" s="173"/>
      <c r="AO2446" s="173"/>
      <c r="AP2446" s="173"/>
      <c r="AQ2446" s="173"/>
      <c r="AR2446" s="173"/>
      <c r="AS2446" s="173"/>
      <c r="AT2446" s="153"/>
      <c r="AU2446" s="154"/>
      <c r="AV2446" s="153"/>
      <c r="AW2446" s="177"/>
      <c r="AX2446" s="178"/>
      <c r="AY2446" s="179"/>
      <c r="AZ2446" s="179"/>
      <c r="BA2446" s="180"/>
      <c r="BB2446" s="180"/>
      <c r="BC2446" s="155"/>
      <c r="BE2446" s="156">
        <v>1694</v>
      </c>
      <c r="BF2446" s="181">
        <f t="shared" si="453"/>
        <v>10.835199999999851</v>
      </c>
      <c r="BG2446" s="182">
        <f t="shared" si="454"/>
        <v>0.14597080978844235</v>
      </c>
      <c r="BH2446" s="183">
        <f t="shared" si="455"/>
        <v>2.9166418282652873E-4</v>
      </c>
      <c r="BI2446" s="184" t="str">
        <f t="shared" si="456"/>
        <v/>
      </c>
      <c r="BJ2446" s="184" t="str">
        <f t="shared" si="452"/>
        <v/>
      </c>
    </row>
    <row r="2447" spans="3:62" ht="20.100000000000001" customHeight="1" x14ac:dyDescent="0.25">
      <c r="C2447" s="12"/>
      <c r="E2447" s="141"/>
      <c r="F2447" s="141"/>
      <c r="P2447" s="156"/>
      <c r="R2447" s="174"/>
      <c r="S2447" s="174"/>
      <c r="W2447" s="175"/>
      <c r="X2447" s="173"/>
      <c r="AC2447" s="156">
        <v>1718</v>
      </c>
      <c r="AD2447" s="150">
        <f t="shared" si="443"/>
        <v>2.8719999999999999</v>
      </c>
      <c r="AE2447" s="174">
        <f t="shared" si="444"/>
        <v>6.4535137232814037E-3</v>
      </c>
      <c r="AF2447" s="174">
        <f t="shared" si="445"/>
        <v>0.99796058516392461</v>
      </c>
      <c r="AG2447" s="150">
        <f t="shared" si="450"/>
        <v>6.4535137232814037E-3</v>
      </c>
      <c r="AH2447" s="150" t="str">
        <f t="shared" si="451"/>
        <v/>
      </c>
      <c r="AI2447" s="150" t="str">
        <f t="shared" si="446"/>
        <v/>
      </c>
      <c r="AJ2447" s="173">
        <f t="shared" si="447"/>
        <v>0</v>
      </c>
      <c r="AK2447" s="173" t="str">
        <f t="shared" si="448"/>
        <v/>
      </c>
      <c r="AL2447" s="173" t="str">
        <f t="shared" si="449"/>
        <v/>
      </c>
      <c r="AM2447" s="173"/>
      <c r="AN2447" s="173"/>
      <c r="AO2447" s="173"/>
      <c r="AP2447" s="173"/>
      <c r="AQ2447" s="173"/>
      <c r="AR2447" s="173"/>
      <c r="AS2447" s="173"/>
      <c r="AT2447" s="153"/>
      <c r="AU2447" s="154"/>
      <c r="AV2447" s="153"/>
      <c r="AW2447" s="177"/>
      <c r="AX2447" s="178"/>
      <c r="AY2447" s="179"/>
      <c r="AZ2447" s="179"/>
      <c r="BA2447" s="180"/>
      <c r="BB2447" s="180"/>
      <c r="BC2447" s="155"/>
      <c r="BE2447" s="156">
        <v>1695</v>
      </c>
      <c r="BF2447" s="181">
        <f t="shared" si="453"/>
        <v>10.84159999999985</v>
      </c>
      <c r="BG2447" s="182">
        <f t="shared" si="454"/>
        <v>0.14567914560561582</v>
      </c>
      <c r="BH2447" s="183">
        <f t="shared" si="455"/>
        <v>2.9116172790047412E-4</v>
      </c>
      <c r="BI2447" s="184" t="str">
        <f t="shared" si="456"/>
        <v/>
      </c>
      <c r="BJ2447" s="184" t="str">
        <f t="shared" si="452"/>
        <v/>
      </c>
    </row>
    <row r="2448" spans="3:62" ht="20.100000000000001" customHeight="1" x14ac:dyDescent="0.25">
      <c r="C2448" s="12"/>
      <c r="E2448" s="141"/>
      <c r="F2448" s="141"/>
      <c r="P2448" s="156"/>
      <c r="R2448" s="174"/>
      <c r="S2448" s="174"/>
      <c r="W2448" s="175"/>
      <c r="X2448" s="173"/>
      <c r="AC2448" s="156">
        <v>1719</v>
      </c>
      <c r="AD2448" s="150">
        <f t="shared" si="443"/>
        <v>2.8760000000000003</v>
      </c>
      <c r="AE2448" s="174">
        <f t="shared" si="444"/>
        <v>6.3797489418642803E-3</v>
      </c>
      <c r="AF2448" s="174">
        <f t="shared" si="445"/>
        <v>0.99798625144081043</v>
      </c>
      <c r="AG2448" s="150">
        <f t="shared" si="450"/>
        <v>6.3797489418642803E-3</v>
      </c>
      <c r="AH2448" s="150" t="str">
        <f t="shared" si="451"/>
        <v/>
      </c>
      <c r="AI2448" s="150" t="str">
        <f t="shared" si="446"/>
        <v/>
      </c>
      <c r="AJ2448" s="173">
        <f t="shared" si="447"/>
        <v>0</v>
      </c>
      <c r="AK2448" s="173" t="str">
        <f t="shared" si="448"/>
        <v/>
      </c>
      <c r="AL2448" s="173" t="str">
        <f t="shared" si="449"/>
        <v/>
      </c>
      <c r="AM2448" s="173"/>
      <c r="AN2448" s="173"/>
      <c r="AO2448" s="173"/>
      <c r="AP2448" s="173"/>
      <c r="AQ2448" s="173"/>
      <c r="AR2448" s="173"/>
      <c r="AS2448" s="173"/>
      <c r="AT2448" s="153"/>
      <c r="AU2448" s="154"/>
      <c r="AV2448" s="153"/>
      <c r="AW2448" s="177"/>
      <c r="AX2448" s="178"/>
      <c r="AY2448" s="179"/>
      <c r="AZ2448" s="179"/>
      <c r="BA2448" s="180"/>
      <c r="BB2448" s="180"/>
      <c r="BC2448" s="155"/>
      <c r="BE2448" s="156">
        <v>1696</v>
      </c>
      <c r="BF2448" s="181">
        <f t="shared" si="453"/>
        <v>10.84799999999985</v>
      </c>
      <c r="BG2448" s="182">
        <f t="shared" si="454"/>
        <v>0.14538798387771534</v>
      </c>
      <c r="BH2448" s="183">
        <f t="shared" si="455"/>
        <v>2.9065988549104027E-4</v>
      </c>
      <c r="BI2448" s="184" t="str">
        <f t="shared" si="456"/>
        <v/>
      </c>
      <c r="BJ2448" s="184" t="str">
        <f t="shared" si="452"/>
        <v/>
      </c>
    </row>
    <row r="2449" spans="3:62" ht="20.100000000000001" customHeight="1" x14ac:dyDescent="0.25">
      <c r="C2449" s="12"/>
      <c r="E2449" s="141"/>
      <c r="F2449" s="141"/>
      <c r="P2449" s="156"/>
      <c r="R2449" s="174"/>
      <c r="S2449" s="174"/>
      <c r="W2449" s="175"/>
      <c r="X2449" s="173"/>
      <c r="AC2449" s="156">
        <v>1720</v>
      </c>
      <c r="AD2449" s="150">
        <f t="shared" si="443"/>
        <v>2.88</v>
      </c>
      <c r="AE2449" s="174">
        <f t="shared" si="444"/>
        <v>6.3067263962659275E-3</v>
      </c>
      <c r="AF2449" s="174">
        <f t="shared" si="445"/>
        <v>0.99801162414510569</v>
      </c>
      <c r="AG2449" s="150">
        <f t="shared" si="450"/>
        <v>6.3067263962659275E-3</v>
      </c>
      <c r="AH2449" s="150" t="str">
        <f t="shared" si="451"/>
        <v/>
      </c>
      <c r="AI2449" s="150" t="str">
        <f t="shared" si="446"/>
        <v/>
      </c>
      <c r="AJ2449" s="173">
        <f t="shared" si="447"/>
        <v>0</v>
      </c>
      <c r="AK2449" s="173" t="str">
        <f t="shared" si="448"/>
        <v/>
      </c>
      <c r="AL2449" s="173" t="str">
        <f t="shared" si="449"/>
        <v/>
      </c>
      <c r="AM2449" s="173"/>
      <c r="AN2449" s="173"/>
      <c r="AO2449" s="173"/>
      <c r="AP2449" s="173"/>
      <c r="AQ2449" s="173"/>
      <c r="AR2449" s="173"/>
      <c r="AS2449" s="173"/>
      <c r="AT2449" s="153"/>
      <c r="AU2449" s="154"/>
      <c r="AV2449" s="153"/>
      <c r="AW2449" s="177"/>
      <c r="AX2449" s="178"/>
      <c r="AY2449" s="179"/>
      <c r="AZ2449" s="179"/>
      <c r="BA2449" s="180"/>
      <c r="BB2449" s="180"/>
      <c r="BC2449" s="155"/>
      <c r="BE2449" s="156">
        <v>1697</v>
      </c>
      <c r="BF2449" s="181">
        <f t="shared" si="453"/>
        <v>10.854399999999849</v>
      </c>
      <c r="BG2449" s="182">
        <f t="shared" si="454"/>
        <v>0.1450973239922243</v>
      </c>
      <c r="BH2449" s="183">
        <f t="shared" si="455"/>
        <v>2.9015865571366262E-4</v>
      </c>
      <c r="BI2449" s="184" t="str">
        <f t="shared" si="456"/>
        <v/>
      </c>
      <c r="BJ2449" s="184" t="str">
        <f t="shared" si="452"/>
        <v/>
      </c>
    </row>
    <row r="2450" spans="3:62" ht="20.100000000000001" customHeight="1" x14ac:dyDescent="0.25">
      <c r="C2450" s="12"/>
      <c r="E2450" s="141"/>
      <c r="F2450" s="141"/>
      <c r="P2450" s="156"/>
      <c r="R2450" s="174"/>
      <c r="S2450" s="174"/>
      <c r="W2450" s="175"/>
      <c r="X2450" s="173"/>
      <c r="AC2450" s="156">
        <v>1721</v>
      </c>
      <c r="AD2450" s="150">
        <f t="shared" si="443"/>
        <v>2.8840000000000003</v>
      </c>
      <c r="AE2450" s="174">
        <f t="shared" si="444"/>
        <v>6.2344399141920359E-3</v>
      </c>
      <c r="AF2450" s="174">
        <f t="shared" si="445"/>
        <v>0.99803670623339702</v>
      </c>
      <c r="AG2450" s="150">
        <f t="shared" si="450"/>
        <v>6.2344399141920359E-3</v>
      </c>
      <c r="AH2450" s="150" t="str">
        <f t="shared" si="451"/>
        <v/>
      </c>
      <c r="AI2450" s="150" t="str">
        <f t="shared" si="446"/>
        <v/>
      </c>
      <c r="AJ2450" s="173">
        <f t="shared" si="447"/>
        <v>0</v>
      </c>
      <c r="AK2450" s="173" t="str">
        <f t="shared" si="448"/>
        <v/>
      </c>
      <c r="AL2450" s="173" t="str">
        <f t="shared" si="449"/>
        <v/>
      </c>
      <c r="AM2450" s="173"/>
      <c r="AN2450" s="173"/>
      <c r="AO2450" s="173"/>
      <c r="AP2450" s="173"/>
      <c r="AQ2450" s="173"/>
      <c r="AR2450" s="173"/>
      <c r="AS2450" s="173"/>
      <c r="AT2450" s="153"/>
      <c r="AU2450" s="154"/>
      <c r="AV2450" s="153"/>
      <c r="AW2450" s="177"/>
      <c r="AX2450" s="178"/>
      <c r="AY2450" s="179"/>
      <c r="AZ2450" s="179"/>
      <c r="BA2450" s="180"/>
      <c r="BB2450" s="180"/>
      <c r="BC2450" s="155"/>
      <c r="BE2450" s="156">
        <v>1698</v>
      </c>
      <c r="BF2450" s="181">
        <f t="shared" si="453"/>
        <v>10.860799999999848</v>
      </c>
      <c r="BG2450" s="182">
        <f t="shared" si="454"/>
        <v>0.14480716533651064</v>
      </c>
      <c r="BH2450" s="183">
        <f t="shared" si="455"/>
        <v>2.8965803868008511E-4</v>
      </c>
      <c r="BI2450" s="184" t="str">
        <f t="shared" si="456"/>
        <v/>
      </c>
      <c r="BJ2450" s="184" t="str">
        <f t="shared" si="452"/>
        <v/>
      </c>
    </row>
    <row r="2451" spans="3:62" ht="20.100000000000001" customHeight="1" x14ac:dyDescent="0.25">
      <c r="C2451" s="12"/>
      <c r="E2451" s="141"/>
      <c r="F2451" s="141"/>
      <c r="P2451" s="156"/>
      <c r="R2451" s="174"/>
      <c r="S2451" s="174"/>
      <c r="W2451" s="175"/>
      <c r="X2451" s="173"/>
      <c r="AC2451" s="156">
        <v>1722</v>
      </c>
      <c r="AD2451" s="150">
        <f t="shared" si="443"/>
        <v>2.8879999999999999</v>
      </c>
      <c r="AE2451" s="174">
        <f t="shared" si="444"/>
        <v>6.1628833589169102E-3</v>
      </c>
      <c r="AF2451" s="174">
        <f t="shared" si="445"/>
        <v>0.99806150063765331</v>
      </c>
      <c r="AG2451" s="150">
        <f t="shared" si="450"/>
        <v>6.1628833589169102E-3</v>
      </c>
      <c r="AH2451" s="150" t="str">
        <f t="shared" si="451"/>
        <v/>
      </c>
      <c r="AI2451" s="150" t="str">
        <f t="shared" si="446"/>
        <v/>
      </c>
      <c r="AJ2451" s="173">
        <f t="shared" si="447"/>
        <v>0</v>
      </c>
      <c r="AK2451" s="173" t="str">
        <f t="shared" si="448"/>
        <v/>
      </c>
      <c r="AL2451" s="173" t="str">
        <f t="shared" si="449"/>
        <v/>
      </c>
      <c r="AM2451" s="173"/>
      <c r="AN2451" s="173"/>
      <c r="AO2451" s="173"/>
      <c r="AP2451" s="173"/>
      <c r="AQ2451" s="173"/>
      <c r="AR2451" s="173"/>
      <c r="AS2451" s="173"/>
      <c r="AT2451" s="153"/>
      <c r="AU2451" s="154"/>
      <c r="AV2451" s="153"/>
      <c r="AW2451" s="177"/>
      <c r="AX2451" s="178"/>
      <c r="AY2451" s="179"/>
      <c r="AZ2451" s="179"/>
      <c r="BA2451" s="180"/>
      <c r="BB2451" s="180"/>
      <c r="BC2451" s="155"/>
      <c r="BE2451" s="156">
        <v>1699</v>
      </c>
      <c r="BF2451" s="181">
        <f t="shared" si="453"/>
        <v>10.867199999999848</v>
      </c>
      <c r="BG2451" s="182">
        <f t="shared" si="454"/>
        <v>0.14451750729783056</v>
      </c>
      <c r="BH2451" s="183">
        <f t="shared" si="455"/>
        <v>2.8915803449752753E-4</v>
      </c>
      <c r="BI2451" s="184" t="str">
        <f t="shared" si="456"/>
        <v/>
      </c>
      <c r="BJ2451" s="184" t="str">
        <f t="shared" si="452"/>
        <v/>
      </c>
    </row>
    <row r="2452" spans="3:62" ht="20.100000000000001" customHeight="1" x14ac:dyDescent="0.25">
      <c r="C2452" s="12"/>
      <c r="E2452" s="141"/>
      <c r="F2452" s="141"/>
      <c r="P2452" s="156"/>
      <c r="R2452" s="174"/>
      <c r="S2452" s="174"/>
      <c r="W2452" s="175"/>
      <c r="X2452" s="173"/>
      <c r="AC2452" s="156">
        <v>1723</v>
      </c>
      <c r="AD2452" s="150">
        <f t="shared" si="443"/>
        <v>2.8920000000000003</v>
      </c>
      <c r="AE2452" s="174">
        <f t="shared" si="444"/>
        <v>6.0920506292661703E-3</v>
      </c>
      <c r="AF2452" s="174">
        <f t="shared" si="445"/>
        <v>0.99808601026536758</v>
      </c>
      <c r="AG2452" s="150">
        <f t="shared" si="450"/>
        <v>6.0920506292661703E-3</v>
      </c>
      <c r="AH2452" s="150" t="str">
        <f t="shared" si="451"/>
        <v/>
      </c>
      <c r="AI2452" s="150" t="str">
        <f t="shared" si="446"/>
        <v/>
      </c>
      <c r="AJ2452" s="173">
        <f t="shared" si="447"/>
        <v>0</v>
      </c>
      <c r="AK2452" s="173" t="str">
        <f t="shared" si="448"/>
        <v/>
      </c>
      <c r="AL2452" s="173" t="str">
        <f t="shared" si="449"/>
        <v/>
      </c>
      <c r="AM2452" s="173"/>
      <c r="AN2452" s="173"/>
      <c r="AO2452" s="173"/>
      <c r="AP2452" s="173"/>
      <c r="AQ2452" s="173"/>
      <c r="AR2452" s="173"/>
      <c r="AS2452" s="173"/>
      <c r="AT2452" s="153"/>
      <c r="AU2452" s="154"/>
      <c r="AV2452" s="153"/>
      <c r="AW2452" s="177"/>
      <c r="AX2452" s="178"/>
      <c r="AY2452" s="179"/>
      <c r="AZ2452" s="179"/>
      <c r="BA2452" s="180"/>
      <c r="BB2452" s="180"/>
      <c r="BC2452" s="155"/>
      <c r="BE2452" s="156">
        <v>1700</v>
      </c>
      <c r="BF2452" s="181">
        <f t="shared" si="453"/>
        <v>10.873599999999847</v>
      </c>
      <c r="BG2452" s="182">
        <f t="shared" si="454"/>
        <v>0.14422834926333303</v>
      </c>
      <c r="BH2452" s="183">
        <f t="shared" si="455"/>
        <v>2.886586432701288E-4</v>
      </c>
      <c r="BI2452" s="184" t="str">
        <f t="shared" si="456"/>
        <v/>
      </c>
      <c r="BJ2452" s="184" t="str">
        <f t="shared" si="452"/>
        <v/>
      </c>
    </row>
    <row r="2453" spans="3:62" ht="20.100000000000001" customHeight="1" x14ac:dyDescent="0.25">
      <c r="C2453" s="12"/>
      <c r="E2453" s="141"/>
      <c r="F2453" s="141"/>
      <c r="P2453" s="156"/>
      <c r="R2453" s="174"/>
      <c r="S2453" s="174"/>
      <c r="W2453" s="175"/>
      <c r="X2453" s="173"/>
      <c r="AC2453" s="156">
        <v>1724</v>
      </c>
      <c r="AD2453" s="150">
        <f t="shared" si="443"/>
        <v>2.8959999999999999</v>
      </c>
      <c r="AE2453" s="174">
        <f t="shared" si="444"/>
        <v>6.0219356595970453E-3</v>
      </c>
      <c r="AF2453" s="174">
        <f t="shared" si="445"/>
        <v>0.99811023799969922</v>
      </c>
      <c r="AG2453" s="150">
        <f t="shared" si="450"/>
        <v>6.0219356595970453E-3</v>
      </c>
      <c r="AH2453" s="150" t="str">
        <f t="shared" si="451"/>
        <v/>
      </c>
      <c r="AI2453" s="150" t="str">
        <f t="shared" si="446"/>
        <v/>
      </c>
      <c r="AJ2453" s="173">
        <f t="shared" si="447"/>
        <v>0</v>
      </c>
      <c r="AK2453" s="173" t="str">
        <f t="shared" si="448"/>
        <v/>
      </c>
      <c r="AL2453" s="173" t="str">
        <f t="shared" si="449"/>
        <v/>
      </c>
      <c r="AM2453" s="173"/>
      <c r="AN2453" s="173"/>
      <c r="AO2453" s="173"/>
      <c r="AP2453" s="173"/>
      <c r="AQ2453" s="173"/>
      <c r="AR2453" s="173"/>
      <c r="AS2453" s="173"/>
      <c r="AT2453" s="153"/>
      <c r="AU2453" s="154"/>
      <c r="AV2453" s="153"/>
      <c r="AW2453" s="177"/>
      <c r="AX2453" s="178"/>
      <c r="AY2453" s="179"/>
      <c r="AZ2453" s="179"/>
      <c r="BA2453" s="180"/>
      <c r="BB2453" s="180"/>
      <c r="BC2453" s="155"/>
      <c r="BE2453" s="156">
        <v>1701</v>
      </c>
      <c r="BF2453" s="181">
        <f t="shared" si="453"/>
        <v>10.879999999999846</v>
      </c>
      <c r="BG2453" s="182">
        <f t="shared" si="454"/>
        <v>0.1439396906200629</v>
      </c>
      <c r="BH2453" s="183">
        <f t="shared" si="455"/>
        <v>2.8815986509772573E-4</v>
      </c>
      <c r="BI2453" s="184" t="str">
        <f t="shared" si="456"/>
        <v/>
      </c>
      <c r="BJ2453" s="184" t="str">
        <f t="shared" si="452"/>
        <v/>
      </c>
    </row>
    <row r="2454" spans="3:62" ht="20.100000000000001" customHeight="1" x14ac:dyDescent="0.25">
      <c r="C2454" s="12"/>
      <c r="E2454" s="141"/>
      <c r="F2454" s="141"/>
      <c r="P2454" s="156"/>
      <c r="R2454" s="174"/>
      <c r="S2454" s="174"/>
      <c r="W2454" s="175"/>
      <c r="X2454" s="173"/>
      <c r="AC2454" s="156">
        <v>1725</v>
      </c>
      <c r="AD2454" s="150">
        <f t="shared" si="443"/>
        <v>2.9000000000000004</v>
      </c>
      <c r="AE2454" s="174">
        <f t="shared" si="444"/>
        <v>5.9525324197758486E-3</v>
      </c>
      <c r="AF2454" s="174">
        <f t="shared" si="445"/>
        <v>0.99813418669961596</v>
      </c>
      <c r="AG2454" s="150">
        <f t="shared" si="450"/>
        <v>5.9525324197758486E-3</v>
      </c>
      <c r="AH2454" s="150" t="str">
        <f t="shared" si="451"/>
        <v/>
      </c>
      <c r="AI2454" s="150" t="str">
        <f t="shared" si="446"/>
        <v/>
      </c>
      <c r="AJ2454" s="173">
        <f t="shared" si="447"/>
        <v>0</v>
      </c>
      <c r="AK2454" s="173" t="str">
        <f t="shared" si="448"/>
        <v/>
      </c>
      <c r="AL2454" s="173" t="str">
        <f t="shared" si="449"/>
        <v/>
      </c>
      <c r="AM2454" s="173"/>
      <c r="AN2454" s="173"/>
      <c r="AO2454" s="173"/>
      <c r="AP2454" s="173"/>
      <c r="AQ2454" s="173"/>
      <c r="AR2454" s="173"/>
      <c r="AS2454" s="173"/>
      <c r="AT2454" s="153"/>
      <c r="AU2454" s="154"/>
      <c r="AV2454" s="153"/>
      <c r="AW2454" s="177"/>
      <c r="AX2454" s="178"/>
      <c r="AY2454" s="179"/>
      <c r="AZ2454" s="179"/>
      <c r="BA2454" s="180"/>
      <c r="BB2454" s="180"/>
      <c r="BC2454" s="155"/>
      <c r="BE2454" s="156">
        <v>1702</v>
      </c>
      <c r="BF2454" s="181">
        <f t="shared" si="453"/>
        <v>10.886399999999846</v>
      </c>
      <c r="BG2454" s="182">
        <f t="shared" si="454"/>
        <v>0.14365153075496517</v>
      </c>
      <c r="BH2454" s="183">
        <f t="shared" si="455"/>
        <v>2.876617000762971E-4</v>
      </c>
      <c r="BI2454" s="184" t="str">
        <f t="shared" si="456"/>
        <v/>
      </c>
      <c r="BJ2454" s="184" t="str">
        <f t="shared" si="452"/>
        <v/>
      </c>
    </row>
    <row r="2455" spans="3:62" ht="20.100000000000001" customHeight="1" x14ac:dyDescent="0.25">
      <c r="C2455" s="12"/>
      <c r="E2455" s="141"/>
      <c r="F2455" s="141"/>
      <c r="P2455" s="156"/>
      <c r="R2455" s="174"/>
      <c r="S2455" s="174"/>
      <c r="W2455" s="175"/>
      <c r="X2455" s="173"/>
      <c r="AC2455" s="156">
        <v>1726</v>
      </c>
      <c r="AD2455" s="150">
        <f t="shared" si="443"/>
        <v>2.9039999999999999</v>
      </c>
      <c r="AE2455" s="174">
        <f t="shared" si="444"/>
        <v>5.883834915153101E-3</v>
      </c>
      <c r="AF2455" s="174">
        <f t="shared" si="445"/>
        <v>0.99815785920003608</v>
      </c>
      <c r="AG2455" s="150">
        <f t="shared" si="450"/>
        <v>5.883834915153101E-3</v>
      </c>
      <c r="AH2455" s="150" t="str">
        <f t="shared" si="451"/>
        <v/>
      </c>
      <c r="AI2455" s="150" t="str">
        <f t="shared" si="446"/>
        <v/>
      </c>
      <c r="AJ2455" s="173">
        <f t="shared" si="447"/>
        <v>0</v>
      </c>
      <c r="AK2455" s="173" t="str">
        <f t="shared" si="448"/>
        <v/>
      </c>
      <c r="AL2455" s="173" t="str">
        <f t="shared" si="449"/>
        <v/>
      </c>
      <c r="AM2455" s="173"/>
      <c r="AN2455" s="173"/>
      <c r="AO2455" s="173"/>
      <c r="AP2455" s="173"/>
      <c r="AQ2455" s="173"/>
      <c r="AR2455" s="173"/>
      <c r="AS2455" s="173"/>
      <c r="AT2455" s="153"/>
      <c r="AU2455" s="154"/>
      <c r="AV2455" s="153"/>
      <c r="AW2455" s="177"/>
      <c r="AX2455" s="178"/>
      <c r="AY2455" s="179"/>
      <c r="AZ2455" s="179"/>
      <c r="BA2455" s="180"/>
      <c r="BB2455" s="180"/>
      <c r="BC2455" s="155"/>
      <c r="BE2455" s="156">
        <v>1703</v>
      </c>
      <c r="BF2455" s="181">
        <f t="shared" si="453"/>
        <v>10.892799999999845</v>
      </c>
      <c r="BG2455" s="182">
        <f t="shared" si="454"/>
        <v>0.14336386905488888</v>
      </c>
      <c r="BH2455" s="183">
        <f t="shared" si="455"/>
        <v>2.8716414829826897E-4</v>
      </c>
      <c r="BI2455" s="184" t="str">
        <f t="shared" si="456"/>
        <v/>
      </c>
      <c r="BJ2455" s="184" t="str">
        <f t="shared" si="452"/>
        <v/>
      </c>
    </row>
    <row r="2456" spans="3:62" ht="20.100000000000001" customHeight="1" x14ac:dyDescent="0.25">
      <c r="C2456" s="12"/>
      <c r="E2456" s="141"/>
      <c r="F2456" s="141"/>
      <c r="P2456" s="156"/>
      <c r="R2456" s="174"/>
      <c r="S2456" s="174"/>
      <c r="W2456" s="175"/>
      <c r="X2456" s="173"/>
      <c r="AC2456" s="156">
        <v>1727</v>
      </c>
      <c r="AD2456" s="150">
        <f t="shared" si="443"/>
        <v>2.9080000000000004</v>
      </c>
      <c r="AE2456" s="174">
        <f t="shared" si="444"/>
        <v>5.815837186535909E-3</v>
      </c>
      <c r="AF2456" s="174">
        <f t="shared" si="445"/>
        <v>0.99818125831197024</v>
      </c>
      <c r="AG2456" s="150">
        <f t="shared" si="450"/>
        <v>5.815837186535909E-3</v>
      </c>
      <c r="AH2456" s="150" t="str">
        <f t="shared" si="451"/>
        <v/>
      </c>
      <c r="AI2456" s="150" t="str">
        <f t="shared" si="446"/>
        <v/>
      </c>
      <c r="AJ2456" s="173">
        <f t="shared" si="447"/>
        <v>0</v>
      </c>
      <c r="AK2456" s="173" t="str">
        <f t="shared" si="448"/>
        <v/>
      </c>
      <c r="AL2456" s="173" t="str">
        <f t="shared" si="449"/>
        <v/>
      </c>
      <c r="AM2456" s="173"/>
      <c r="AN2456" s="173"/>
      <c r="AO2456" s="173"/>
      <c r="AP2456" s="173"/>
      <c r="AQ2456" s="173"/>
      <c r="AR2456" s="173"/>
      <c r="AS2456" s="173"/>
      <c r="AT2456" s="153"/>
      <c r="AU2456" s="154"/>
      <c r="AV2456" s="153"/>
      <c r="AW2456" s="177"/>
      <c r="AX2456" s="178"/>
      <c r="AY2456" s="179"/>
      <c r="AZ2456" s="179"/>
      <c r="BA2456" s="180"/>
      <c r="BB2456" s="180"/>
      <c r="BC2456" s="155"/>
      <c r="BE2456" s="156">
        <v>1704</v>
      </c>
      <c r="BF2456" s="181">
        <f t="shared" si="453"/>
        <v>10.899199999999844</v>
      </c>
      <c r="BG2456" s="182">
        <f t="shared" si="454"/>
        <v>0.14307670490659061</v>
      </c>
      <c r="BH2456" s="183">
        <f t="shared" si="455"/>
        <v>2.8666720985234817E-4</v>
      </c>
      <c r="BI2456" s="184" t="str">
        <f t="shared" si="456"/>
        <v/>
      </c>
      <c r="BJ2456" s="184" t="str">
        <f t="shared" si="452"/>
        <v/>
      </c>
    </row>
    <row r="2457" spans="3:62" ht="20.100000000000001" customHeight="1" x14ac:dyDescent="0.25">
      <c r="C2457" s="12"/>
      <c r="E2457" s="141"/>
      <c r="F2457" s="141"/>
      <c r="P2457" s="156"/>
      <c r="R2457" s="174"/>
      <c r="S2457" s="174"/>
      <c r="W2457" s="175"/>
      <c r="X2457" s="173"/>
      <c r="AC2457" s="156">
        <v>1728</v>
      </c>
      <c r="AD2457" s="150">
        <f t="shared" ref="AD2457:AD2520" si="457">AD$723+(AC2457*AD$726)</f>
        <v>2.9119999999999999</v>
      </c>
      <c r="AE2457" s="174">
        <f t="shared" ref="AE2457:AE2520" si="458">_xlfn.NORM.DIST(AD2457,AD$720,AD$721,0)</f>
        <v>5.7485333101580478E-3</v>
      </c>
      <c r="AF2457" s="174">
        <f t="shared" ref="AF2457:AF2520" si="459">_xlfn.NORM.DIST(AD2457,AD$720,AD$721,1)</f>
        <v>0.9982043868226631</v>
      </c>
      <c r="AG2457" s="150">
        <f t="shared" si="450"/>
        <v>5.7485333101580478E-3</v>
      </c>
      <c r="AH2457" s="150" t="str">
        <f t="shared" si="451"/>
        <v/>
      </c>
      <c r="AI2457" s="150" t="str">
        <f t="shared" ref="AI2457:AI2520" si="460">IF(AE2457=MAX(AE$729:AE$2729),AE2457,"")</f>
        <v/>
      </c>
      <c r="AJ2457" s="173">
        <f t="shared" ref="AJ2457:AJ2520" si="461">_xlfn.NORM.DIST(AC2457,AH$721,AH$722,0)</f>
        <v>0</v>
      </c>
      <c r="AK2457" s="173" t="str">
        <f t="shared" ref="AK2457:AK2520" si="462">IF(AJ2457=MAX(AJ$729:AJ$2729),AE2457,"")</f>
        <v/>
      </c>
      <c r="AL2457" s="173" t="str">
        <f t="shared" ref="AL2457:AL2520" si="463">IF(AK2457=MIN(AK$729:AK$2729),AK2457,"")</f>
        <v/>
      </c>
      <c r="AM2457" s="173"/>
      <c r="AN2457" s="173"/>
      <c r="AO2457" s="173"/>
      <c r="AP2457" s="173"/>
      <c r="AQ2457" s="173"/>
      <c r="AR2457" s="173"/>
      <c r="AS2457" s="173"/>
      <c r="AT2457" s="153"/>
      <c r="AU2457" s="154"/>
      <c r="AV2457" s="153"/>
      <c r="AW2457" s="177"/>
      <c r="AX2457" s="178"/>
      <c r="AY2457" s="179"/>
      <c r="AZ2457" s="179"/>
      <c r="BA2457" s="180"/>
      <c r="BB2457" s="180"/>
      <c r="BC2457" s="155"/>
      <c r="BE2457" s="156">
        <v>1705</v>
      </c>
      <c r="BF2457" s="181">
        <f t="shared" si="453"/>
        <v>10.905599999999843</v>
      </c>
      <c r="BG2457" s="182">
        <f t="shared" si="454"/>
        <v>0.14279003769673826</v>
      </c>
      <c r="BH2457" s="183">
        <f t="shared" si="455"/>
        <v>2.8617088482321695E-4</v>
      </c>
      <c r="BI2457" s="184" t="str">
        <f t="shared" si="456"/>
        <v/>
      </c>
      <c r="BJ2457" s="184" t="str">
        <f t="shared" si="452"/>
        <v/>
      </c>
    </row>
    <row r="2458" spans="3:62" ht="20.100000000000001" customHeight="1" x14ac:dyDescent="0.25">
      <c r="C2458" s="12"/>
      <c r="E2458" s="141"/>
      <c r="F2458" s="141"/>
      <c r="P2458" s="156"/>
      <c r="R2458" s="174"/>
      <c r="S2458" s="174"/>
      <c r="W2458" s="175"/>
      <c r="X2458" s="173"/>
      <c r="AC2458" s="156">
        <v>1729</v>
      </c>
      <c r="AD2458" s="150">
        <f t="shared" si="457"/>
        <v>2.9160000000000004</v>
      </c>
      <c r="AE2458" s="174">
        <f t="shared" si="458"/>
        <v>5.6819173976473663E-3</v>
      </c>
      <c r="AF2458" s="174">
        <f t="shared" si="459"/>
        <v>0.9982272474957351</v>
      </c>
      <c r="AG2458" s="150">
        <f t="shared" ref="AG2458:AG2521" si="464">IF(OR(AF2458&lt;$AH$725,AF2458&gt;$AH$726),AE2458,"")</f>
        <v>5.6819173976473663E-3</v>
      </c>
      <c r="AH2458" s="150" t="str">
        <f t="shared" ref="AH2458:AH2521" si="465">IF(AND(AF2458&gt;$AH$725,AF2458&lt;$AH$726),AE2458,"")</f>
        <v/>
      </c>
      <c r="AI2458" s="150" t="str">
        <f t="shared" si="460"/>
        <v/>
      </c>
      <c r="AJ2458" s="173">
        <f t="shared" si="461"/>
        <v>0</v>
      </c>
      <c r="AK2458" s="173" t="str">
        <f t="shared" si="462"/>
        <v/>
      </c>
      <c r="AL2458" s="173" t="str">
        <f t="shared" si="463"/>
        <v/>
      </c>
      <c r="AM2458" s="173"/>
      <c r="AN2458" s="173"/>
      <c r="AO2458" s="173"/>
      <c r="AP2458" s="173"/>
      <c r="AQ2458" s="173"/>
      <c r="AR2458" s="173"/>
      <c r="AS2458" s="173"/>
      <c r="AT2458" s="153"/>
      <c r="AU2458" s="154"/>
      <c r="AV2458" s="153"/>
      <c r="AW2458" s="177"/>
      <c r="AX2458" s="178"/>
      <c r="AY2458" s="179"/>
      <c r="AZ2458" s="179"/>
      <c r="BA2458" s="180"/>
      <c r="BB2458" s="180"/>
      <c r="BC2458" s="155"/>
      <c r="BE2458" s="156">
        <v>1706</v>
      </c>
      <c r="BF2458" s="181">
        <f t="shared" si="453"/>
        <v>10.911999999999843</v>
      </c>
      <c r="BG2458" s="182">
        <f t="shared" si="454"/>
        <v>0.14250386681191504</v>
      </c>
      <c r="BH2458" s="183">
        <f t="shared" si="455"/>
        <v>2.8567517329219916E-4</v>
      </c>
      <c r="BI2458" s="184" t="str">
        <f t="shared" si="456"/>
        <v/>
      </c>
      <c r="BJ2458" s="184" t="str">
        <f t="shared" si="452"/>
        <v/>
      </c>
    </row>
    <row r="2459" spans="3:62" ht="20.100000000000001" customHeight="1" x14ac:dyDescent="0.25">
      <c r="C2459" s="12"/>
      <c r="E2459" s="141"/>
      <c r="F2459" s="141"/>
      <c r="P2459" s="156"/>
      <c r="R2459" s="174"/>
      <c r="S2459" s="174"/>
      <c r="W2459" s="175"/>
      <c r="X2459" s="173"/>
      <c r="AC2459" s="156">
        <v>1730</v>
      </c>
      <c r="AD2459" s="150">
        <f t="shared" si="457"/>
        <v>2.92</v>
      </c>
      <c r="AE2459" s="174">
        <f t="shared" si="458"/>
        <v>5.615983595990969E-3</v>
      </c>
      <c r="AF2459" s="174">
        <f t="shared" si="459"/>
        <v>0.99824984307132392</v>
      </c>
      <c r="AG2459" s="150">
        <f t="shared" si="464"/>
        <v>5.615983595990969E-3</v>
      </c>
      <c r="AH2459" s="150" t="str">
        <f t="shared" si="465"/>
        <v/>
      </c>
      <c r="AI2459" s="150" t="str">
        <f t="shared" si="460"/>
        <v/>
      </c>
      <c r="AJ2459" s="173">
        <f t="shared" si="461"/>
        <v>0</v>
      </c>
      <c r="AK2459" s="173" t="str">
        <f t="shared" si="462"/>
        <v/>
      </c>
      <c r="AL2459" s="173" t="str">
        <f t="shared" si="463"/>
        <v/>
      </c>
      <c r="AM2459" s="173"/>
      <c r="AN2459" s="173"/>
      <c r="AO2459" s="173"/>
      <c r="AP2459" s="173"/>
      <c r="AQ2459" s="173"/>
      <c r="AR2459" s="173"/>
      <c r="AS2459" s="173"/>
      <c r="AT2459" s="153"/>
      <c r="AU2459" s="154"/>
      <c r="AV2459" s="153"/>
      <c r="AW2459" s="177"/>
      <c r="AX2459" s="178"/>
      <c r="AY2459" s="179"/>
      <c r="AZ2459" s="179"/>
      <c r="BA2459" s="180"/>
      <c r="BB2459" s="180"/>
      <c r="BC2459" s="155"/>
      <c r="BE2459" s="156">
        <v>1707</v>
      </c>
      <c r="BF2459" s="181">
        <f t="shared" si="453"/>
        <v>10.918399999999842</v>
      </c>
      <c r="BG2459" s="182">
        <f t="shared" si="454"/>
        <v>0.14221819163862284</v>
      </c>
      <c r="BH2459" s="183">
        <f t="shared" si="455"/>
        <v>2.8518007533609446E-4</v>
      </c>
      <c r="BI2459" s="184" t="str">
        <f t="shared" si="456"/>
        <v/>
      </c>
      <c r="BJ2459" s="184" t="str">
        <f t="shared" si="452"/>
        <v/>
      </c>
    </row>
    <row r="2460" spans="3:62" ht="20.100000000000001" customHeight="1" x14ac:dyDescent="0.25">
      <c r="C2460" s="12"/>
      <c r="E2460" s="141"/>
      <c r="F2460" s="141"/>
      <c r="P2460" s="156"/>
      <c r="R2460" s="174"/>
      <c r="S2460" s="174"/>
      <c r="W2460" s="175"/>
      <c r="X2460" s="173"/>
      <c r="AC2460" s="156">
        <v>1731</v>
      </c>
      <c r="AD2460" s="150">
        <f t="shared" si="457"/>
        <v>2.9240000000000004</v>
      </c>
      <c r="AE2460" s="174">
        <f t="shared" si="458"/>
        <v>5.5507260874977475E-3</v>
      </c>
      <c r="AF2460" s="174">
        <f t="shared" si="459"/>
        <v>0.99827217626622566</v>
      </c>
      <c r="AG2460" s="150">
        <f t="shared" si="464"/>
        <v>5.5507260874977475E-3</v>
      </c>
      <c r="AH2460" s="150" t="str">
        <f t="shared" si="465"/>
        <v/>
      </c>
      <c r="AI2460" s="150" t="str">
        <f t="shared" si="460"/>
        <v/>
      </c>
      <c r="AJ2460" s="173">
        <f t="shared" si="461"/>
        <v>0</v>
      </c>
      <c r="AK2460" s="173" t="str">
        <f t="shared" si="462"/>
        <v/>
      </c>
      <c r="AL2460" s="173" t="str">
        <f t="shared" si="463"/>
        <v/>
      </c>
      <c r="AM2460" s="173"/>
      <c r="AN2460" s="173"/>
      <c r="AO2460" s="173"/>
      <c r="AP2460" s="173"/>
      <c r="AQ2460" s="173"/>
      <c r="AR2460" s="173"/>
      <c r="AS2460" s="173"/>
      <c r="AT2460" s="153"/>
      <c r="AU2460" s="154"/>
      <c r="AV2460" s="153"/>
      <c r="AW2460" s="177"/>
      <c r="AX2460" s="178"/>
      <c r="AY2460" s="179"/>
      <c r="AZ2460" s="179"/>
      <c r="BA2460" s="180"/>
      <c r="BB2460" s="180"/>
      <c r="BC2460" s="155"/>
      <c r="BE2460" s="156">
        <v>1708</v>
      </c>
      <c r="BF2460" s="181">
        <f t="shared" si="453"/>
        <v>10.924799999999841</v>
      </c>
      <c r="BG2460" s="182">
        <f t="shared" si="454"/>
        <v>0.14193301156328675</v>
      </c>
      <c r="BH2460" s="183">
        <f t="shared" si="455"/>
        <v>2.8468559102917679E-4</v>
      </c>
      <c r="BI2460" s="184" t="str">
        <f t="shared" si="456"/>
        <v/>
      </c>
      <c r="BJ2460" s="184" t="str">
        <f t="shared" si="452"/>
        <v/>
      </c>
    </row>
    <row r="2461" spans="3:62" ht="20.100000000000001" customHeight="1" x14ac:dyDescent="0.25">
      <c r="C2461" s="12"/>
      <c r="E2461" s="141"/>
      <c r="F2461" s="141"/>
      <c r="P2461" s="156"/>
      <c r="R2461" s="174"/>
      <c r="S2461" s="174"/>
      <c r="W2461" s="175"/>
      <c r="X2461" s="173"/>
      <c r="AC2461" s="156">
        <v>1732</v>
      </c>
      <c r="AD2461" s="150">
        <f t="shared" si="457"/>
        <v>2.9279999999999999</v>
      </c>
      <c r="AE2461" s="174">
        <f t="shared" si="458"/>
        <v>5.4861390897588055E-3</v>
      </c>
      <c r="AF2461" s="174">
        <f t="shared" si="459"/>
        <v>0.99829424977403669</v>
      </c>
      <c r="AG2461" s="150">
        <f t="shared" si="464"/>
        <v>5.4861390897588055E-3</v>
      </c>
      <c r="AH2461" s="150" t="str">
        <f t="shared" si="465"/>
        <v/>
      </c>
      <c r="AI2461" s="150" t="str">
        <f t="shared" si="460"/>
        <v/>
      </c>
      <c r="AJ2461" s="173">
        <f t="shared" si="461"/>
        <v>0</v>
      </c>
      <c r="AK2461" s="173" t="str">
        <f t="shared" si="462"/>
        <v/>
      </c>
      <c r="AL2461" s="173" t="str">
        <f t="shared" si="463"/>
        <v/>
      </c>
      <c r="AM2461" s="173"/>
      <c r="AN2461" s="173"/>
      <c r="AO2461" s="173"/>
      <c r="AP2461" s="173"/>
      <c r="AQ2461" s="173"/>
      <c r="AR2461" s="173"/>
      <c r="AS2461" s="173"/>
      <c r="AT2461" s="153"/>
      <c r="AU2461" s="154"/>
      <c r="AV2461" s="153"/>
      <c r="AW2461" s="177"/>
      <c r="AX2461" s="178"/>
      <c r="AY2461" s="179"/>
      <c r="AZ2461" s="179"/>
      <c r="BA2461" s="180"/>
      <c r="BB2461" s="180"/>
      <c r="BC2461" s="155"/>
      <c r="BE2461" s="156">
        <v>1709</v>
      </c>
      <c r="BF2461" s="181">
        <f t="shared" si="453"/>
        <v>10.931199999999841</v>
      </c>
      <c r="BG2461" s="182">
        <f t="shared" si="454"/>
        <v>0.14164832597225757</v>
      </c>
      <c r="BH2461" s="183">
        <f t="shared" si="455"/>
        <v>2.8419172044102936E-4</v>
      </c>
      <c r="BI2461" s="184" t="str">
        <f t="shared" si="456"/>
        <v/>
      </c>
      <c r="BJ2461" s="184" t="str">
        <f t="shared" si="452"/>
        <v/>
      </c>
    </row>
    <row r="2462" spans="3:62" ht="20.100000000000001" customHeight="1" x14ac:dyDescent="0.25">
      <c r="C2462" s="12"/>
      <c r="E2462" s="141"/>
      <c r="F2462" s="141"/>
      <c r="P2462" s="156"/>
      <c r="R2462" s="174"/>
      <c r="S2462" s="174"/>
      <c r="W2462" s="175"/>
      <c r="X2462" s="173"/>
      <c r="AC2462" s="156">
        <v>1733</v>
      </c>
      <c r="AD2462" s="150">
        <f t="shared" si="457"/>
        <v>2.9320000000000004</v>
      </c>
      <c r="AE2462" s="174">
        <f t="shared" si="458"/>
        <v>5.4222168556052738E-3</v>
      </c>
      <c r="AF2462" s="174">
        <f t="shared" si="459"/>
        <v>0.99831606626529368</v>
      </c>
      <c r="AG2462" s="150">
        <f t="shared" si="464"/>
        <v>5.4222168556052738E-3</v>
      </c>
      <c r="AH2462" s="150" t="str">
        <f t="shared" si="465"/>
        <v/>
      </c>
      <c r="AI2462" s="150" t="str">
        <f t="shared" si="460"/>
        <v/>
      </c>
      <c r="AJ2462" s="173">
        <f t="shared" si="461"/>
        <v>0</v>
      </c>
      <c r="AK2462" s="173" t="str">
        <f t="shared" si="462"/>
        <v/>
      </c>
      <c r="AL2462" s="173" t="str">
        <f t="shared" si="463"/>
        <v/>
      </c>
      <c r="AM2462" s="173"/>
      <c r="AN2462" s="173"/>
      <c r="AO2462" s="173"/>
      <c r="AP2462" s="173"/>
      <c r="AQ2462" s="173"/>
      <c r="AR2462" s="173"/>
      <c r="AS2462" s="173"/>
      <c r="AT2462" s="153"/>
      <c r="AU2462" s="154"/>
      <c r="AV2462" s="153"/>
      <c r="AW2462" s="177"/>
      <c r="AX2462" s="178"/>
      <c r="AY2462" s="179"/>
      <c r="AZ2462" s="179"/>
      <c r="BA2462" s="180"/>
      <c r="BB2462" s="180"/>
      <c r="BC2462" s="155"/>
      <c r="BE2462" s="156">
        <v>1710</v>
      </c>
      <c r="BF2462" s="181">
        <f t="shared" si="453"/>
        <v>10.93759999999984</v>
      </c>
      <c r="BG2462" s="182">
        <f t="shared" si="454"/>
        <v>0.14136413425181654</v>
      </c>
      <c r="BH2462" s="183">
        <f t="shared" si="455"/>
        <v>2.836984636376827E-4</v>
      </c>
      <c r="BI2462" s="184" t="str">
        <f t="shared" si="456"/>
        <v/>
      </c>
      <c r="BJ2462" s="184" t="str">
        <f t="shared" si="452"/>
        <v/>
      </c>
    </row>
    <row r="2463" spans="3:62" ht="20.100000000000001" customHeight="1" x14ac:dyDescent="0.25">
      <c r="C2463" s="12"/>
      <c r="E2463" s="141"/>
      <c r="F2463" s="141"/>
      <c r="P2463" s="156"/>
      <c r="R2463" s="174"/>
      <c r="S2463" s="174"/>
      <c r="W2463" s="175"/>
      <c r="X2463" s="173"/>
      <c r="AC2463" s="156">
        <v>1734</v>
      </c>
      <c r="AD2463" s="150">
        <f t="shared" si="457"/>
        <v>2.9359999999999999</v>
      </c>
      <c r="AE2463" s="174">
        <f t="shared" si="458"/>
        <v>5.3589536730640434E-3</v>
      </c>
      <c r="AF2463" s="174">
        <f t="shared" si="459"/>
        <v>0.99833762838761542</v>
      </c>
      <c r="AG2463" s="150">
        <f t="shared" si="464"/>
        <v>5.3589536730640434E-3</v>
      </c>
      <c r="AH2463" s="150" t="str">
        <f t="shared" si="465"/>
        <v/>
      </c>
      <c r="AI2463" s="150" t="str">
        <f t="shared" si="460"/>
        <v/>
      </c>
      <c r="AJ2463" s="173">
        <f t="shared" si="461"/>
        <v>0</v>
      </c>
      <c r="AK2463" s="173" t="str">
        <f t="shared" si="462"/>
        <v/>
      </c>
      <c r="AL2463" s="173" t="str">
        <f t="shared" si="463"/>
        <v/>
      </c>
      <c r="AM2463" s="173"/>
      <c r="AN2463" s="173"/>
      <c r="AO2463" s="173"/>
      <c r="AP2463" s="173"/>
      <c r="AQ2463" s="173"/>
      <c r="AR2463" s="173"/>
      <c r="AS2463" s="173"/>
      <c r="AT2463" s="153"/>
      <c r="AU2463" s="154"/>
      <c r="AV2463" s="153"/>
      <c r="AW2463" s="177"/>
      <c r="AX2463" s="178"/>
      <c r="AY2463" s="179"/>
      <c r="AZ2463" s="179"/>
      <c r="BA2463" s="180"/>
      <c r="BB2463" s="180"/>
      <c r="BC2463" s="155"/>
      <c r="BE2463" s="156">
        <v>1711</v>
      </c>
      <c r="BF2463" s="181">
        <f t="shared" si="453"/>
        <v>10.943999999999839</v>
      </c>
      <c r="BG2463" s="182">
        <f t="shared" si="454"/>
        <v>0.14108043578817886</v>
      </c>
      <c r="BH2463" s="183">
        <f t="shared" si="455"/>
        <v>2.8320582068225297E-4</v>
      </c>
      <c r="BI2463" s="184" t="str">
        <f t="shared" si="456"/>
        <v/>
      </c>
      <c r="BJ2463" s="184" t="str">
        <f t="shared" si="452"/>
        <v/>
      </c>
    </row>
    <row r="2464" spans="3:62" ht="20.100000000000001" customHeight="1" x14ac:dyDescent="0.25">
      <c r="C2464" s="12"/>
      <c r="E2464" s="141"/>
      <c r="F2464" s="141"/>
      <c r="P2464" s="156"/>
      <c r="R2464" s="174"/>
      <c r="S2464" s="174"/>
      <c r="W2464" s="175"/>
      <c r="X2464" s="173"/>
      <c r="AC2464" s="156">
        <v>1735</v>
      </c>
      <c r="AD2464" s="150">
        <f t="shared" si="457"/>
        <v>2.9400000000000004</v>
      </c>
      <c r="AE2464" s="174">
        <f t="shared" si="458"/>
        <v>5.2963438653110097E-3</v>
      </c>
      <c r="AF2464" s="174">
        <f t="shared" si="459"/>
        <v>0.99835893876584303</v>
      </c>
      <c r="AG2464" s="150">
        <f t="shared" si="464"/>
        <v>5.2963438653110097E-3</v>
      </c>
      <c r="AH2464" s="150" t="str">
        <f t="shared" si="465"/>
        <v/>
      </c>
      <c r="AI2464" s="150" t="str">
        <f t="shared" si="460"/>
        <v/>
      </c>
      <c r="AJ2464" s="173">
        <f t="shared" si="461"/>
        <v>0</v>
      </c>
      <c r="AK2464" s="173" t="str">
        <f t="shared" si="462"/>
        <v/>
      </c>
      <c r="AL2464" s="173" t="str">
        <f t="shared" si="463"/>
        <v/>
      </c>
      <c r="AM2464" s="173"/>
      <c r="AN2464" s="173"/>
      <c r="AO2464" s="173"/>
      <c r="AP2464" s="173"/>
      <c r="AQ2464" s="173"/>
      <c r="AR2464" s="173"/>
      <c r="AS2464" s="173"/>
      <c r="AT2464" s="153"/>
      <c r="AU2464" s="154"/>
      <c r="AV2464" s="153"/>
      <c r="AW2464" s="177"/>
      <c r="AX2464" s="178"/>
      <c r="AY2464" s="179"/>
      <c r="AZ2464" s="179"/>
      <c r="BA2464" s="180"/>
      <c r="BB2464" s="180"/>
      <c r="BC2464" s="155"/>
      <c r="BE2464" s="156">
        <v>1712</v>
      </c>
      <c r="BF2464" s="181">
        <f t="shared" si="453"/>
        <v>10.950399999999838</v>
      </c>
      <c r="BG2464" s="182">
        <f t="shared" si="454"/>
        <v>0.14079722996749661</v>
      </c>
      <c r="BH2464" s="183">
        <f t="shared" si="455"/>
        <v>2.8271379163308241E-4</v>
      </c>
      <c r="BI2464" s="184" t="str">
        <f t="shared" si="456"/>
        <v/>
      </c>
      <c r="BJ2464" s="184" t="str">
        <f t="shared" si="452"/>
        <v/>
      </c>
    </row>
    <row r="2465" spans="3:62" ht="20.100000000000001" customHeight="1" x14ac:dyDescent="0.25">
      <c r="C2465" s="12"/>
      <c r="E2465" s="141"/>
      <c r="F2465" s="141"/>
      <c r="P2465" s="156"/>
      <c r="R2465" s="174"/>
      <c r="S2465" s="174"/>
      <c r="W2465" s="175"/>
      <c r="X2465" s="173"/>
      <c r="AC2465" s="156">
        <v>1736</v>
      </c>
      <c r="AD2465" s="150">
        <f t="shared" si="457"/>
        <v>2.944</v>
      </c>
      <c r="AE2465" s="174">
        <f t="shared" si="458"/>
        <v>5.2343817906222714E-3</v>
      </c>
      <c r="AF2465" s="174">
        <f t="shared" si="459"/>
        <v>0.99838000000218041</v>
      </c>
      <c r="AG2465" s="150">
        <f t="shared" si="464"/>
        <v>5.2343817906222714E-3</v>
      </c>
      <c r="AH2465" s="150" t="str">
        <f t="shared" si="465"/>
        <v/>
      </c>
      <c r="AI2465" s="150" t="str">
        <f t="shared" si="460"/>
        <v/>
      </c>
      <c r="AJ2465" s="173">
        <f t="shared" si="461"/>
        <v>0</v>
      </c>
      <c r="AK2465" s="173" t="str">
        <f t="shared" si="462"/>
        <v/>
      </c>
      <c r="AL2465" s="173" t="str">
        <f t="shared" si="463"/>
        <v/>
      </c>
      <c r="AM2465" s="173"/>
      <c r="AN2465" s="173"/>
      <c r="AO2465" s="173"/>
      <c r="AP2465" s="173"/>
      <c r="AQ2465" s="173"/>
      <c r="AR2465" s="173"/>
      <c r="AS2465" s="173"/>
      <c r="AT2465" s="153"/>
      <c r="AU2465" s="154"/>
      <c r="AV2465" s="153"/>
      <c r="AW2465" s="177"/>
      <c r="AX2465" s="178"/>
      <c r="AY2465" s="179"/>
      <c r="AZ2465" s="179"/>
      <c r="BA2465" s="180"/>
      <c r="BB2465" s="180"/>
      <c r="BC2465" s="155"/>
      <c r="BE2465" s="156">
        <v>1713</v>
      </c>
      <c r="BF2465" s="181">
        <f t="shared" si="453"/>
        <v>10.956799999999838</v>
      </c>
      <c r="BG2465" s="182">
        <f t="shared" si="454"/>
        <v>0.14051451617586352</v>
      </c>
      <c r="BH2465" s="183">
        <f t="shared" si="455"/>
        <v>2.8222237654593196E-4</v>
      </c>
      <c r="BI2465" s="184" t="str">
        <f t="shared" si="456"/>
        <v/>
      </c>
      <c r="BJ2465" s="184" t="str">
        <f t="shared" si="452"/>
        <v/>
      </c>
    </row>
    <row r="2466" spans="3:62" ht="20.100000000000001" customHeight="1" x14ac:dyDescent="0.25">
      <c r="C2466" s="12"/>
      <c r="E2466" s="141"/>
      <c r="F2466" s="141"/>
      <c r="P2466" s="156"/>
      <c r="R2466" s="174"/>
      <c r="S2466" s="174"/>
      <c r="W2466" s="175"/>
      <c r="X2466" s="173"/>
      <c r="AC2466" s="156">
        <v>1737</v>
      </c>
      <c r="AD2466" s="150">
        <f t="shared" si="457"/>
        <v>2.9480000000000004</v>
      </c>
      <c r="AE2466" s="174">
        <f t="shared" si="458"/>
        <v>5.1730618423228838E-3</v>
      </c>
      <c r="AF2466" s="174">
        <f t="shared" si="459"/>
        <v>0.9984008146763349</v>
      </c>
      <c r="AG2466" s="150">
        <f t="shared" si="464"/>
        <v>5.1730618423228838E-3</v>
      </c>
      <c r="AH2466" s="150" t="str">
        <f t="shared" si="465"/>
        <v/>
      </c>
      <c r="AI2466" s="150" t="str">
        <f t="shared" si="460"/>
        <v/>
      </c>
      <c r="AJ2466" s="173">
        <f t="shared" si="461"/>
        <v>0</v>
      </c>
      <c r="AK2466" s="173" t="str">
        <f t="shared" si="462"/>
        <v/>
      </c>
      <c r="AL2466" s="173" t="str">
        <f t="shared" si="463"/>
        <v/>
      </c>
      <c r="AM2466" s="173"/>
      <c r="AN2466" s="173"/>
      <c r="AO2466" s="173"/>
      <c r="AP2466" s="173"/>
      <c r="AQ2466" s="173"/>
      <c r="AR2466" s="173"/>
      <c r="AS2466" s="173"/>
      <c r="AT2466" s="153"/>
      <c r="AU2466" s="154"/>
      <c r="AV2466" s="153"/>
      <c r="AW2466" s="177"/>
      <c r="AX2466" s="178"/>
      <c r="AY2466" s="179"/>
      <c r="AZ2466" s="179"/>
      <c r="BA2466" s="180"/>
      <c r="BB2466" s="180"/>
      <c r="BC2466" s="155"/>
      <c r="BE2466" s="156">
        <v>1714</v>
      </c>
      <c r="BF2466" s="181">
        <f t="shared" si="453"/>
        <v>10.963199999999837</v>
      </c>
      <c r="BG2466" s="182">
        <f t="shared" si="454"/>
        <v>0.14023229379931759</v>
      </c>
      <c r="BH2466" s="183">
        <f t="shared" si="455"/>
        <v>2.8173157547178862E-4</v>
      </c>
      <c r="BI2466" s="184" t="str">
        <f t="shared" si="456"/>
        <v/>
      </c>
      <c r="BJ2466" s="184" t="str">
        <f t="shared" si="452"/>
        <v/>
      </c>
    </row>
    <row r="2467" spans="3:62" ht="20.100000000000001" customHeight="1" x14ac:dyDescent="0.25">
      <c r="C2467" s="12"/>
      <c r="E2467" s="141"/>
      <c r="F2467" s="141"/>
      <c r="P2467" s="156"/>
      <c r="R2467" s="174"/>
      <c r="S2467" s="174"/>
      <c r="W2467" s="175"/>
      <c r="X2467" s="173"/>
      <c r="AC2467" s="156">
        <v>1738</v>
      </c>
      <c r="AD2467" s="150">
        <f t="shared" si="457"/>
        <v>2.952</v>
      </c>
      <c r="AE2467" s="174">
        <f t="shared" si="458"/>
        <v>5.1123784487336638E-3</v>
      </c>
      <c r="AF2467" s="174">
        <f t="shared" si="459"/>
        <v>0.99842138534565705</v>
      </c>
      <c r="AG2467" s="150">
        <f t="shared" si="464"/>
        <v>5.1123784487336638E-3</v>
      </c>
      <c r="AH2467" s="150" t="str">
        <f t="shared" si="465"/>
        <v/>
      </c>
      <c r="AI2467" s="150" t="str">
        <f t="shared" si="460"/>
        <v/>
      </c>
      <c r="AJ2467" s="173">
        <f t="shared" si="461"/>
        <v>0</v>
      </c>
      <c r="AK2467" s="173" t="str">
        <f t="shared" si="462"/>
        <v/>
      </c>
      <c r="AL2467" s="173" t="str">
        <f t="shared" si="463"/>
        <v/>
      </c>
      <c r="AM2467" s="173"/>
      <c r="AN2467" s="173"/>
      <c r="AO2467" s="173"/>
      <c r="AP2467" s="173"/>
      <c r="AQ2467" s="173"/>
      <c r="AR2467" s="173"/>
      <c r="AS2467" s="173"/>
      <c r="AT2467" s="153"/>
      <c r="AU2467" s="154"/>
      <c r="AV2467" s="153"/>
      <c r="AW2467" s="177"/>
      <c r="AX2467" s="178"/>
      <c r="AY2467" s="179"/>
      <c r="AZ2467" s="179"/>
      <c r="BA2467" s="180"/>
      <c r="BB2467" s="180"/>
      <c r="BC2467" s="155"/>
      <c r="BE2467" s="156">
        <v>1715</v>
      </c>
      <c r="BF2467" s="181">
        <f t="shared" si="453"/>
        <v>10.969599999999836</v>
      </c>
      <c r="BG2467" s="182">
        <f t="shared" si="454"/>
        <v>0.1399505622238458</v>
      </c>
      <c r="BH2467" s="183">
        <f t="shared" si="455"/>
        <v>2.8124138845928015E-4</v>
      </c>
      <c r="BI2467" s="184" t="str">
        <f t="shared" si="456"/>
        <v/>
      </c>
      <c r="BJ2467" s="184" t="str">
        <f t="shared" si="452"/>
        <v/>
      </c>
    </row>
    <row r="2468" spans="3:62" ht="20.100000000000001" customHeight="1" x14ac:dyDescent="0.25">
      <c r="C2468" s="12"/>
      <c r="E2468" s="141"/>
      <c r="F2468" s="141"/>
      <c r="P2468" s="156"/>
      <c r="R2468" s="174"/>
      <c r="S2468" s="174"/>
      <c r="W2468" s="175"/>
      <c r="X2468" s="173"/>
      <c r="AC2468" s="156">
        <v>1739</v>
      </c>
      <c r="AD2468" s="150">
        <f t="shared" si="457"/>
        <v>2.9560000000000004</v>
      </c>
      <c r="AE2468" s="174">
        <f t="shared" si="458"/>
        <v>5.0523260731156067E-3</v>
      </c>
      <c r="AF2468" s="174">
        <f t="shared" si="459"/>
        <v>0.99844171454528052</v>
      </c>
      <c r="AG2468" s="150">
        <f t="shared" si="464"/>
        <v>5.0523260731156067E-3</v>
      </c>
      <c r="AH2468" s="150" t="str">
        <f t="shared" si="465"/>
        <v/>
      </c>
      <c r="AI2468" s="150" t="str">
        <f t="shared" si="460"/>
        <v/>
      </c>
      <c r="AJ2468" s="173">
        <f t="shared" si="461"/>
        <v>0</v>
      </c>
      <c r="AK2468" s="173" t="str">
        <f t="shared" si="462"/>
        <v/>
      </c>
      <c r="AL2468" s="173" t="str">
        <f t="shared" si="463"/>
        <v/>
      </c>
      <c r="AM2468" s="173"/>
      <c r="AN2468" s="173"/>
      <c r="AO2468" s="173"/>
      <c r="AP2468" s="173"/>
      <c r="AQ2468" s="173"/>
      <c r="AR2468" s="173"/>
      <c r="AS2468" s="173"/>
      <c r="AT2468" s="153"/>
      <c r="AU2468" s="154"/>
      <c r="AV2468" s="153"/>
      <c r="AW2468" s="177"/>
      <c r="AX2468" s="178"/>
      <c r="AY2468" s="179"/>
      <c r="AZ2468" s="179"/>
      <c r="BA2468" s="180"/>
      <c r="BB2468" s="180"/>
      <c r="BC2468" s="155"/>
      <c r="BE2468" s="156">
        <v>1716</v>
      </c>
      <c r="BF2468" s="181">
        <f t="shared" si="453"/>
        <v>10.975999999999836</v>
      </c>
      <c r="BG2468" s="182">
        <f t="shared" si="454"/>
        <v>0.13966932083538652</v>
      </c>
      <c r="BH2468" s="183">
        <f t="shared" si="455"/>
        <v>2.8075181555251016E-4</v>
      </c>
      <c r="BI2468" s="184" t="str">
        <f t="shared" si="456"/>
        <v/>
      </c>
      <c r="BJ2468" s="184" t="str">
        <f t="shared" si="452"/>
        <v/>
      </c>
    </row>
    <row r="2469" spans="3:62" ht="20.100000000000001" customHeight="1" x14ac:dyDescent="0.25">
      <c r="C2469" s="12"/>
      <c r="E2469" s="141"/>
      <c r="F2469" s="141"/>
      <c r="P2469" s="156"/>
      <c r="R2469" s="174"/>
      <c r="S2469" s="174"/>
      <c r="W2469" s="175"/>
      <c r="X2469" s="173"/>
      <c r="AC2469" s="156">
        <v>1740</v>
      </c>
      <c r="AD2469" s="150">
        <f t="shared" si="457"/>
        <v>2.96</v>
      </c>
      <c r="AE2469" s="174">
        <f t="shared" si="458"/>
        <v>4.9928992136123763E-3</v>
      </c>
      <c r="AF2469" s="174">
        <f t="shared" si="459"/>
        <v>0.99846180478826196</v>
      </c>
      <c r="AG2469" s="150">
        <f t="shared" si="464"/>
        <v>4.9928992136123763E-3</v>
      </c>
      <c r="AH2469" s="150" t="str">
        <f t="shared" si="465"/>
        <v/>
      </c>
      <c r="AI2469" s="150" t="str">
        <f t="shared" si="460"/>
        <v/>
      </c>
      <c r="AJ2469" s="173">
        <f t="shared" si="461"/>
        <v>0</v>
      </c>
      <c r="AK2469" s="173" t="str">
        <f t="shared" si="462"/>
        <v/>
      </c>
      <c r="AL2469" s="173" t="str">
        <f t="shared" si="463"/>
        <v/>
      </c>
      <c r="AM2469" s="173"/>
      <c r="AN2469" s="173"/>
      <c r="AO2469" s="173"/>
      <c r="AP2469" s="173"/>
      <c r="AQ2469" s="173"/>
      <c r="AR2469" s="173"/>
      <c r="AS2469" s="173"/>
      <c r="AT2469" s="153"/>
      <c r="AU2469" s="154"/>
      <c r="AV2469" s="153"/>
      <c r="AW2469" s="177"/>
      <c r="AX2469" s="178"/>
      <c r="AY2469" s="179"/>
      <c r="AZ2469" s="179"/>
      <c r="BA2469" s="180"/>
      <c r="BB2469" s="180"/>
      <c r="BC2469" s="155"/>
      <c r="BE2469" s="156">
        <v>1717</v>
      </c>
      <c r="BF2469" s="181">
        <f t="shared" si="453"/>
        <v>10.982399999999835</v>
      </c>
      <c r="BG2469" s="182">
        <f t="shared" si="454"/>
        <v>0.13938856901983401</v>
      </c>
      <c r="BH2469" s="183">
        <f t="shared" si="455"/>
        <v>2.8026285679241814E-4</v>
      </c>
      <c r="BI2469" s="184" t="str">
        <f t="shared" si="456"/>
        <v/>
      </c>
      <c r="BJ2469" s="184" t="str">
        <f t="shared" si="452"/>
        <v/>
      </c>
    </row>
    <row r="2470" spans="3:62" ht="20.100000000000001" customHeight="1" x14ac:dyDescent="0.25">
      <c r="C2470" s="12"/>
      <c r="E2470" s="141"/>
      <c r="F2470" s="141"/>
      <c r="P2470" s="156"/>
      <c r="R2470" s="174"/>
      <c r="S2470" s="174"/>
      <c r="W2470" s="175"/>
      <c r="X2470" s="173"/>
      <c r="AC2470" s="156">
        <v>1741</v>
      </c>
      <c r="AD2470" s="150">
        <f t="shared" si="457"/>
        <v>2.9640000000000004</v>
      </c>
      <c r="AE2470" s="174">
        <f t="shared" si="458"/>
        <v>4.9340924031904968E-3</v>
      </c>
      <c r="AF2470" s="174">
        <f t="shared" si="459"/>
        <v>0.99848165856572002</v>
      </c>
      <c r="AG2470" s="150">
        <f t="shared" si="464"/>
        <v>4.9340924031904968E-3</v>
      </c>
      <c r="AH2470" s="150" t="str">
        <f t="shared" si="465"/>
        <v/>
      </c>
      <c r="AI2470" s="150" t="str">
        <f t="shared" si="460"/>
        <v/>
      </c>
      <c r="AJ2470" s="173">
        <f t="shared" si="461"/>
        <v>0</v>
      </c>
      <c r="AK2470" s="173" t="str">
        <f t="shared" si="462"/>
        <v/>
      </c>
      <c r="AL2470" s="173" t="str">
        <f t="shared" si="463"/>
        <v/>
      </c>
      <c r="AM2470" s="173"/>
      <c r="AN2470" s="173"/>
      <c r="AO2470" s="173"/>
      <c r="AP2470" s="173"/>
      <c r="AQ2470" s="173"/>
      <c r="AR2470" s="173"/>
      <c r="AS2470" s="173"/>
      <c r="AT2470" s="153"/>
      <c r="AU2470" s="154"/>
      <c r="AV2470" s="153"/>
      <c r="AW2470" s="177"/>
      <c r="AX2470" s="178"/>
      <c r="AY2470" s="179"/>
      <c r="AZ2470" s="179"/>
      <c r="BA2470" s="180"/>
      <c r="BB2470" s="180"/>
      <c r="BC2470" s="155"/>
      <c r="BE2470" s="156">
        <v>1718</v>
      </c>
      <c r="BF2470" s="181">
        <f t="shared" si="453"/>
        <v>10.988799999999834</v>
      </c>
      <c r="BG2470" s="182">
        <f t="shared" si="454"/>
        <v>0.1391083061630416</v>
      </c>
      <c r="BH2470" s="183">
        <f t="shared" si="455"/>
        <v>2.7977451221591898E-4</v>
      </c>
      <c r="BI2470" s="184" t="str">
        <f t="shared" si="456"/>
        <v/>
      </c>
      <c r="BJ2470" s="184" t="str">
        <f t="shared" si="452"/>
        <v/>
      </c>
    </row>
    <row r="2471" spans="3:62" ht="20.100000000000001" customHeight="1" x14ac:dyDescent="0.25">
      <c r="C2471" s="12"/>
      <c r="E2471" s="141"/>
      <c r="F2471" s="141"/>
      <c r="P2471" s="156"/>
      <c r="R2471" s="174"/>
      <c r="S2471" s="174"/>
      <c r="W2471" s="175"/>
      <c r="X2471" s="173"/>
      <c r="AC2471" s="156">
        <v>1742</v>
      </c>
      <c r="AD2471" s="150">
        <f t="shared" si="457"/>
        <v>2.968</v>
      </c>
      <c r="AE2471" s="174">
        <f t="shared" si="458"/>
        <v>4.8759002095777031E-3</v>
      </c>
      <c r="AF2471" s="174">
        <f t="shared" si="459"/>
        <v>0.998501278346975</v>
      </c>
      <c r="AG2471" s="150">
        <f t="shared" si="464"/>
        <v>4.8759002095777031E-3</v>
      </c>
      <c r="AH2471" s="150" t="str">
        <f t="shared" si="465"/>
        <v/>
      </c>
      <c r="AI2471" s="150" t="str">
        <f t="shared" si="460"/>
        <v/>
      </c>
      <c r="AJ2471" s="173">
        <f t="shared" si="461"/>
        <v>0</v>
      </c>
      <c r="AK2471" s="173" t="str">
        <f t="shared" si="462"/>
        <v/>
      </c>
      <c r="AL2471" s="173" t="str">
        <f t="shared" si="463"/>
        <v/>
      </c>
      <c r="AM2471" s="173"/>
      <c r="AN2471" s="173"/>
      <c r="AO2471" s="173"/>
      <c r="AP2471" s="173"/>
      <c r="AQ2471" s="173"/>
      <c r="AR2471" s="173"/>
      <c r="AS2471" s="173"/>
      <c r="AT2471" s="153"/>
      <c r="AU2471" s="154"/>
      <c r="AV2471" s="153"/>
      <c r="AW2471" s="177"/>
      <c r="AX2471" s="178"/>
      <c r="AY2471" s="179"/>
      <c r="AZ2471" s="179"/>
      <c r="BA2471" s="180"/>
      <c r="BB2471" s="180"/>
      <c r="BC2471" s="155"/>
      <c r="BE2471" s="156">
        <v>1719</v>
      </c>
      <c r="BF2471" s="181">
        <f t="shared" si="453"/>
        <v>10.995199999999834</v>
      </c>
      <c r="BG2471" s="182">
        <f t="shared" si="454"/>
        <v>0.13882853165082568</v>
      </c>
      <c r="BH2471" s="183">
        <f t="shared" si="455"/>
        <v>2.7928678185723532E-4</v>
      </c>
      <c r="BI2471" s="184" t="str">
        <f t="shared" si="456"/>
        <v/>
      </c>
      <c r="BJ2471" s="184" t="str">
        <f t="shared" si="452"/>
        <v/>
      </c>
    </row>
    <row r="2472" spans="3:62" ht="20.100000000000001" customHeight="1" x14ac:dyDescent="0.25">
      <c r="C2472" s="12"/>
      <c r="E2472" s="141"/>
      <c r="F2472" s="141"/>
      <c r="P2472" s="156"/>
      <c r="R2472" s="174"/>
      <c r="S2472" s="174"/>
      <c r="W2472" s="175"/>
      <c r="X2472" s="173"/>
      <c r="AC2472" s="156">
        <v>1743</v>
      </c>
      <c r="AD2472" s="150">
        <f t="shared" si="457"/>
        <v>2.9720000000000004</v>
      </c>
      <c r="AE2472" s="174">
        <f t="shared" si="458"/>
        <v>4.8183172351990078E-3</v>
      </c>
      <c r="AF2472" s="174">
        <f t="shared" si="459"/>
        <v>0.99852066657968741</v>
      </c>
      <c r="AG2472" s="150">
        <f t="shared" si="464"/>
        <v>4.8183172351990078E-3</v>
      </c>
      <c r="AH2472" s="150" t="str">
        <f t="shared" si="465"/>
        <v/>
      </c>
      <c r="AI2472" s="150" t="str">
        <f t="shared" si="460"/>
        <v/>
      </c>
      <c r="AJ2472" s="173">
        <f t="shared" si="461"/>
        <v>0</v>
      </c>
      <c r="AK2472" s="173" t="str">
        <f t="shared" si="462"/>
        <v/>
      </c>
      <c r="AL2472" s="173" t="str">
        <f t="shared" si="463"/>
        <v/>
      </c>
      <c r="AM2472" s="173"/>
      <c r="AN2472" s="173"/>
      <c r="AO2472" s="173"/>
      <c r="AP2472" s="173"/>
      <c r="AQ2472" s="173"/>
      <c r="AR2472" s="173"/>
      <c r="AS2472" s="173"/>
      <c r="AT2472" s="153"/>
      <c r="AU2472" s="154"/>
      <c r="AV2472" s="153"/>
      <c r="AW2472" s="177"/>
      <c r="AX2472" s="178"/>
      <c r="AY2472" s="179"/>
      <c r="AZ2472" s="179"/>
      <c r="BA2472" s="180"/>
      <c r="BB2472" s="180"/>
      <c r="BC2472" s="155"/>
      <c r="BE2472" s="156">
        <v>1720</v>
      </c>
      <c r="BF2472" s="181">
        <f t="shared" si="453"/>
        <v>11.001599999999833</v>
      </c>
      <c r="BG2472" s="182">
        <f t="shared" si="454"/>
        <v>0.13854924486896844</v>
      </c>
      <c r="BH2472" s="183">
        <f t="shared" si="455"/>
        <v>2.7879966574623216E-4</v>
      </c>
      <c r="BI2472" s="184" t="str">
        <f t="shared" si="456"/>
        <v/>
      </c>
      <c r="BJ2472" s="184" t="str">
        <f t="shared" si="452"/>
        <v/>
      </c>
    </row>
    <row r="2473" spans="3:62" ht="20.100000000000001" customHeight="1" x14ac:dyDescent="0.25">
      <c r="C2473" s="12"/>
      <c r="E2473" s="141"/>
      <c r="F2473" s="141"/>
      <c r="P2473" s="156"/>
      <c r="R2473" s="174"/>
      <c r="S2473" s="174"/>
      <c r="W2473" s="175"/>
      <c r="X2473" s="173"/>
      <c r="AC2473" s="156">
        <v>1744</v>
      </c>
      <c r="AD2473" s="150">
        <f t="shared" si="457"/>
        <v>2.976</v>
      </c>
      <c r="AE2473" s="174">
        <f t="shared" si="458"/>
        <v>4.7613381171110044E-3</v>
      </c>
      <c r="AF2473" s="174">
        <f t="shared" si="459"/>
        <v>0.99853982568999677</v>
      </c>
      <c r="AG2473" s="150">
        <f t="shared" si="464"/>
        <v>4.7613381171110044E-3</v>
      </c>
      <c r="AH2473" s="150" t="str">
        <f t="shared" si="465"/>
        <v/>
      </c>
      <c r="AI2473" s="150" t="str">
        <f t="shared" si="460"/>
        <v/>
      </c>
      <c r="AJ2473" s="173">
        <f t="shared" si="461"/>
        <v>0</v>
      </c>
      <c r="AK2473" s="173" t="str">
        <f t="shared" si="462"/>
        <v/>
      </c>
      <c r="AL2473" s="173" t="str">
        <f t="shared" si="463"/>
        <v/>
      </c>
      <c r="AM2473" s="173"/>
      <c r="AN2473" s="173"/>
      <c r="AO2473" s="173"/>
      <c r="AP2473" s="173"/>
      <c r="AQ2473" s="173"/>
      <c r="AR2473" s="173"/>
      <c r="AS2473" s="173"/>
      <c r="AT2473" s="153"/>
      <c r="AU2473" s="154"/>
      <c r="AV2473" s="153"/>
      <c r="AW2473" s="177"/>
      <c r="AX2473" s="178"/>
      <c r="AY2473" s="179"/>
      <c r="AZ2473" s="179"/>
      <c r="BA2473" s="180"/>
      <c r="BB2473" s="180"/>
      <c r="BC2473" s="155"/>
      <c r="BE2473" s="156">
        <v>1721</v>
      </c>
      <c r="BF2473" s="181">
        <f t="shared" si="453"/>
        <v>11.007999999999832</v>
      </c>
      <c r="BG2473" s="182">
        <f t="shared" si="454"/>
        <v>0.13827044520322221</v>
      </c>
      <c r="BH2473" s="183">
        <f t="shared" si="455"/>
        <v>2.7831316390936056E-4</v>
      </c>
      <c r="BI2473" s="184" t="str">
        <f t="shared" si="456"/>
        <v/>
      </c>
      <c r="BJ2473" s="184" t="str">
        <f t="shared" si="452"/>
        <v/>
      </c>
    </row>
    <row r="2474" spans="3:62" ht="20.100000000000001" customHeight="1" x14ac:dyDescent="0.25">
      <c r="C2474" s="12"/>
      <c r="E2474" s="141"/>
      <c r="F2474" s="141"/>
      <c r="P2474" s="156"/>
      <c r="R2474" s="174"/>
      <c r="S2474" s="174"/>
      <c r="W2474" s="175"/>
      <c r="X2474" s="173"/>
      <c r="AC2474" s="156">
        <v>1745</v>
      </c>
      <c r="AD2474" s="150">
        <f t="shared" si="457"/>
        <v>2.9800000000000004</v>
      </c>
      <c r="AE2474" s="174">
        <f t="shared" si="458"/>
        <v>4.7049575269339713E-3</v>
      </c>
      <c r="AF2474" s="174">
        <f t="shared" si="459"/>
        <v>0.99855875808266004</v>
      </c>
      <c r="AG2474" s="150">
        <f t="shared" si="464"/>
        <v>4.7049575269339713E-3</v>
      </c>
      <c r="AH2474" s="150" t="str">
        <f t="shared" si="465"/>
        <v/>
      </c>
      <c r="AI2474" s="150" t="str">
        <f t="shared" si="460"/>
        <v/>
      </c>
      <c r="AJ2474" s="173">
        <f t="shared" si="461"/>
        <v>0</v>
      </c>
      <c r="AK2474" s="173" t="str">
        <f t="shared" si="462"/>
        <v/>
      </c>
      <c r="AL2474" s="173" t="str">
        <f t="shared" si="463"/>
        <v/>
      </c>
      <c r="AM2474" s="173"/>
      <c r="AN2474" s="173"/>
      <c r="AO2474" s="173"/>
      <c r="AP2474" s="173"/>
      <c r="AQ2474" s="173"/>
      <c r="AR2474" s="173"/>
      <c r="AS2474" s="173"/>
      <c r="AT2474" s="153"/>
      <c r="AU2474" s="154"/>
      <c r="AV2474" s="153"/>
      <c r="AW2474" s="177"/>
      <c r="AX2474" s="178"/>
      <c r="AY2474" s="179"/>
      <c r="AZ2474" s="179"/>
      <c r="BA2474" s="180"/>
      <c r="BB2474" s="180"/>
      <c r="BC2474" s="155"/>
      <c r="BE2474" s="156">
        <v>1722</v>
      </c>
      <c r="BF2474" s="181">
        <f t="shared" si="453"/>
        <v>11.014399999999831</v>
      </c>
      <c r="BG2474" s="182">
        <f t="shared" si="454"/>
        <v>0.13799213203931285</v>
      </c>
      <c r="BH2474" s="183">
        <f t="shared" si="455"/>
        <v>2.7782727637001847E-4</v>
      </c>
      <c r="BI2474" s="184" t="str">
        <f t="shared" si="456"/>
        <v/>
      </c>
      <c r="BJ2474" s="184" t="str">
        <f t="shared" si="452"/>
        <v/>
      </c>
    </row>
    <row r="2475" spans="3:62" ht="20.100000000000001" customHeight="1" x14ac:dyDescent="0.25">
      <c r="C2475" s="12"/>
      <c r="E2475" s="141"/>
      <c r="F2475" s="141"/>
      <c r="P2475" s="156"/>
      <c r="R2475" s="174"/>
      <c r="S2475" s="174"/>
      <c r="W2475" s="175"/>
      <c r="X2475" s="173"/>
      <c r="AC2475" s="156">
        <v>1746</v>
      </c>
      <c r="AD2475" s="150">
        <f t="shared" si="457"/>
        <v>2.984</v>
      </c>
      <c r="AE2475" s="174">
        <f t="shared" si="458"/>
        <v>4.6491701707822254E-3</v>
      </c>
      <c r="AF2475" s="174">
        <f t="shared" si="459"/>
        <v>0.99857746614118947</v>
      </c>
      <c r="AG2475" s="150">
        <f t="shared" si="464"/>
        <v>4.6491701707822254E-3</v>
      </c>
      <c r="AH2475" s="150" t="str">
        <f t="shared" si="465"/>
        <v/>
      </c>
      <c r="AI2475" s="150" t="str">
        <f t="shared" si="460"/>
        <v/>
      </c>
      <c r="AJ2475" s="173">
        <f t="shared" si="461"/>
        <v>0</v>
      </c>
      <c r="AK2475" s="173" t="str">
        <f t="shared" si="462"/>
        <v/>
      </c>
      <c r="AL2475" s="173" t="str">
        <f t="shared" si="463"/>
        <v/>
      </c>
      <c r="AM2475" s="173"/>
      <c r="AN2475" s="173"/>
      <c r="AO2475" s="173"/>
      <c r="AP2475" s="173"/>
      <c r="AQ2475" s="173"/>
      <c r="AR2475" s="173"/>
      <c r="AS2475" s="173"/>
      <c r="AT2475" s="153"/>
      <c r="AU2475" s="154"/>
      <c r="AV2475" s="153"/>
      <c r="AW2475" s="177"/>
      <c r="AX2475" s="178"/>
      <c r="AY2475" s="179"/>
      <c r="AZ2475" s="179"/>
      <c r="BA2475" s="180"/>
      <c r="BB2475" s="180"/>
      <c r="BC2475" s="155"/>
      <c r="BE2475" s="156">
        <v>1723</v>
      </c>
      <c r="BF2475" s="181">
        <f t="shared" si="453"/>
        <v>11.020799999999831</v>
      </c>
      <c r="BG2475" s="182">
        <f t="shared" si="454"/>
        <v>0.13771430476294283</v>
      </c>
      <c r="BH2475" s="183">
        <f t="shared" si="455"/>
        <v>2.7734200314766255E-4</v>
      </c>
      <c r="BI2475" s="184" t="str">
        <f t="shared" si="456"/>
        <v/>
      </c>
      <c r="BJ2475" s="184" t="str">
        <f t="shared" si="452"/>
        <v/>
      </c>
    </row>
    <row r="2476" spans="3:62" ht="20.100000000000001" customHeight="1" x14ac:dyDescent="0.25">
      <c r="C2476" s="12"/>
      <c r="E2476" s="141"/>
      <c r="F2476" s="141"/>
      <c r="P2476" s="156"/>
      <c r="R2476" s="174"/>
      <c r="S2476" s="174"/>
      <c r="W2476" s="175"/>
      <c r="X2476" s="173"/>
      <c r="AC2476" s="156">
        <v>1747</v>
      </c>
      <c r="AD2476" s="150">
        <f t="shared" si="457"/>
        <v>2.9880000000000004</v>
      </c>
      <c r="AE2476" s="174">
        <f t="shared" si="458"/>
        <v>4.5939707891923635E-3</v>
      </c>
      <c r="AF2476" s="174">
        <f t="shared" si="459"/>
        <v>0.9985959522279908</v>
      </c>
      <c r="AG2476" s="150">
        <f t="shared" si="464"/>
        <v>4.5939707891923635E-3</v>
      </c>
      <c r="AH2476" s="150" t="str">
        <f t="shared" si="465"/>
        <v/>
      </c>
      <c r="AI2476" s="150" t="str">
        <f t="shared" si="460"/>
        <v/>
      </c>
      <c r="AJ2476" s="173">
        <f t="shared" si="461"/>
        <v>0</v>
      </c>
      <c r="AK2476" s="173" t="str">
        <f t="shared" si="462"/>
        <v/>
      </c>
      <c r="AL2476" s="173" t="str">
        <f t="shared" si="463"/>
        <v/>
      </c>
      <c r="AM2476" s="173"/>
      <c r="AN2476" s="173"/>
      <c r="AO2476" s="173"/>
      <c r="AP2476" s="173"/>
      <c r="AQ2476" s="173"/>
      <c r="AR2476" s="173"/>
      <c r="AS2476" s="173"/>
      <c r="AT2476" s="153"/>
      <c r="AU2476" s="154"/>
      <c r="AV2476" s="153"/>
      <c r="AW2476" s="177"/>
      <c r="AX2476" s="178"/>
      <c r="AY2476" s="179"/>
      <c r="AZ2476" s="179"/>
      <c r="BA2476" s="180"/>
      <c r="BB2476" s="180"/>
      <c r="BC2476" s="155"/>
      <c r="BE2476" s="156">
        <v>1724</v>
      </c>
      <c r="BF2476" s="181">
        <f t="shared" si="453"/>
        <v>11.02719999999983</v>
      </c>
      <c r="BG2476" s="182">
        <f t="shared" si="454"/>
        <v>0.13743696275979517</v>
      </c>
      <c r="BH2476" s="183">
        <f t="shared" si="455"/>
        <v>2.7685734425814124E-4</v>
      </c>
      <c r="BI2476" s="184" t="str">
        <f t="shared" si="456"/>
        <v/>
      </c>
      <c r="BJ2476" s="184" t="str">
        <f t="shared" si="452"/>
        <v/>
      </c>
    </row>
    <row r="2477" spans="3:62" ht="20.100000000000001" customHeight="1" x14ac:dyDescent="0.25">
      <c r="C2477" s="12"/>
      <c r="E2477" s="141"/>
      <c r="F2477" s="141"/>
      <c r="P2477" s="156"/>
      <c r="R2477" s="174"/>
      <c r="S2477" s="174"/>
      <c r="W2477" s="175"/>
      <c r="X2477" s="173"/>
      <c r="AC2477" s="156">
        <v>1748</v>
      </c>
      <c r="AD2477" s="150">
        <f t="shared" si="457"/>
        <v>2.992</v>
      </c>
      <c r="AE2477" s="174">
        <f t="shared" si="458"/>
        <v>4.5393541570498278E-3</v>
      </c>
      <c r="AF2477" s="174">
        <f t="shared" si="459"/>
        <v>0.99861421868450073</v>
      </c>
      <c r="AG2477" s="150">
        <f t="shared" si="464"/>
        <v>4.5393541570498278E-3</v>
      </c>
      <c r="AH2477" s="150" t="str">
        <f t="shared" si="465"/>
        <v/>
      </c>
      <c r="AI2477" s="150" t="str">
        <f t="shared" si="460"/>
        <v/>
      </c>
      <c r="AJ2477" s="173">
        <f t="shared" si="461"/>
        <v>0</v>
      </c>
      <c r="AK2477" s="173" t="str">
        <f t="shared" si="462"/>
        <v/>
      </c>
      <c r="AL2477" s="173" t="str">
        <f t="shared" si="463"/>
        <v/>
      </c>
      <c r="AM2477" s="173"/>
      <c r="AN2477" s="173"/>
      <c r="AO2477" s="173"/>
      <c r="AP2477" s="173"/>
      <c r="AQ2477" s="173"/>
      <c r="AR2477" s="173"/>
      <c r="AS2477" s="173"/>
      <c r="AT2477" s="153"/>
      <c r="AU2477" s="154"/>
      <c r="AV2477" s="153"/>
      <c r="AW2477" s="177"/>
      <c r="AX2477" s="178"/>
      <c r="AY2477" s="179"/>
      <c r="AZ2477" s="179"/>
      <c r="BA2477" s="180"/>
      <c r="BB2477" s="180"/>
      <c r="BC2477" s="155"/>
      <c r="BE2477" s="156">
        <v>1725</v>
      </c>
      <c r="BF2477" s="181">
        <f t="shared" si="453"/>
        <v>11.033599999999829</v>
      </c>
      <c r="BG2477" s="182">
        <f t="shared" si="454"/>
        <v>0.13716010541553703</v>
      </c>
      <c r="BH2477" s="183">
        <f t="shared" si="455"/>
        <v>2.7637329971474944E-4</v>
      </c>
      <c r="BI2477" s="184" t="str">
        <f t="shared" si="456"/>
        <v/>
      </c>
      <c r="BJ2477" s="184" t="str">
        <f t="shared" si="452"/>
        <v/>
      </c>
    </row>
    <row r="2478" spans="3:62" ht="20.100000000000001" customHeight="1" x14ac:dyDescent="0.25">
      <c r="C2478" s="12"/>
      <c r="E2478" s="141"/>
      <c r="F2478" s="141"/>
      <c r="P2478" s="156"/>
      <c r="R2478" s="174"/>
      <c r="S2478" s="174"/>
      <c r="W2478" s="175"/>
      <c r="X2478" s="173"/>
      <c r="AC2478" s="156">
        <v>1749</v>
      </c>
      <c r="AD2478" s="150">
        <f t="shared" si="457"/>
        <v>2.9960000000000004</v>
      </c>
      <c r="AE2478" s="174">
        <f t="shared" si="458"/>
        <v>4.4853150835133856E-3</v>
      </c>
      <c r="AF2478" s="174">
        <f t="shared" si="459"/>
        <v>0.99863226783132386</v>
      </c>
      <c r="AG2478" s="150">
        <f t="shared" si="464"/>
        <v>4.4853150835133856E-3</v>
      </c>
      <c r="AH2478" s="150" t="str">
        <f t="shared" si="465"/>
        <v/>
      </c>
      <c r="AI2478" s="150" t="str">
        <f t="shared" si="460"/>
        <v/>
      </c>
      <c r="AJ2478" s="173">
        <f t="shared" si="461"/>
        <v>0</v>
      </c>
      <c r="AK2478" s="173" t="str">
        <f t="shared" si="462"/>
        <v/>
      </c>
      <c r="AL2478" s="173" t="str">
        <f t="shared" si="463"/>
        <v/>
      </c>
      <c r="AM2478" s="173"/>
      <c r="AN2478" s="173"/>
      <c r="AO2478" s="173"/>
      <c r="AP2478" s="173"/>
      <c r="AQ2478" s="173"/>
      <c r="AR2478" s="173"/>
      <c r="AS2478" s="173"/>
      <c r="AT2478" s="153"/>
      <c r="AU2478" s="154"/>
      <c r="AV2478" s="153"/>
      <c r="AW2478" s="177"/>
      <c r="AX2478" s="178"/>
      <c r="AY2478" s="179"/>
      <c r="AZ2478" s="179"/>
      <c r="BA2478" s="180"/>
      <c r="BB2478" s="180"/>
      <c r="BC2478" s="155"/>
      <c r="BE2478" s="156">
        <v>1726</v>
      </c>
      <c r="BF2478" s="181">
        <f t="shared" si="453"/>
        <v>11.039999999999829</v>
      </c>
      <c r="BG2478" s="182">
        <f t="shared" si="454"/>
        <v>0.13688373211582228</v>
      </c>
      <c r="BH2478" s="183">
        <f t="shared" si="455"/>
        <v>2.758898695258416E-4</v>
      </c>
      <c r="BI2478" s="184" t="str">
        <f t="shared" si="456"/>
        <v/>
      </c>
      <c r="BJ2478" s="184" t="str">
        <f t="shared" si="452"/>
        <v/>
      </c>
    </row>
    <row r="2479" spans="3:62" ht="20.100000000000001" customHeight="1" x14ac:dyDescent="0.25">
      <c r="C2479" s="12"/>
      <c r="E2479" s="141"/>
      <c r="F2479" s="141"/>
      <c r="P2479" s="156"/>
      <c r="R2479" s="174"/>
      <c r="S2479" s="174"/>
      <c r="W2479" s="175"/>
      <c r="X2479" s="173"/>
      <c r="AC2479" s="156">
        <v>1750</v>
      </c>
      <c r="AD2479" s="150">
        <f t="shared" si="457"/>
        <v>3</v>
      </c>
      <c r="AE2479" s="174">
        <f t="shared" si="458"/>
        <v>4.4318484119380075E-3</v>
      </c>
      <c r="AF2479" s="174">
        <f t="shared" si="459"/>
        <v>0.9986501019683699</v>
      </c>
      <c r="AG2479" s="150">
        <f t="shared" si="464"/>
        <v>4.4318484119380075E-3</v>
      </c>
      <c r="AH2479" s="150" t="str">
        <f t="shared" si="465"/>
        <v/>
      </c>
      <c r="AI2479" s="150" t="str">
        <f t="shared" si="460"/>
        <v/>
      </c>
      <c r="AJ2479" s="173">
        <f t="shared" si="461"/>
        <v>0</v>
      </c>
      <c r="AK2479" s="173" t="str">
        <f t="shared" si="462"/>
        <v/>
      </c>
      <c r="AL2479" s="173" t="str">
        <f t="shared" si="463"/>
        <v/>
      </c>
      <c r="AM2479" s="173"/>
      <c r="AN2479" s="173"/>
      <c r="AO2479" s="173"/>
      <c r="AP2479" s="173"/>
      <c r="AQ2479" s="173"/>
      <c r="AR2479" s="173"/>
      <c r="AS2479" s="173"/>
      <c r="AT2479" s="153"/>
      <c r="AU2479" s="154"/>
      <c r="AV2479" s="153"/>
      <c r="AW2479" s="177"/>
      <c r="AX2479" s="178"/>
      <c r="AY2479" s="179"/>
      <c r="AZ2479" s="179"/>
      <c r="BA2479" s="180"/>
      <c r="BB2479" s="180"/>
      <c r="BC2479" s="155"/>
      <c r="BE2479" s="156">
        <v>1727</v>
      </c>
      <c r="BF2479" s="181">
        <f t="shared" si="453"/>
        <v>11.046399999999828</v>
      </c>
      <c r="BG2479" s="182">
        <f t="shared" si="454"/>
        <v>0.13660784224629643</v>
      </c>
      <c r="BH2479" s="183">
        <f t="shared" si="455"/>
        <v>2.7540705369796803E-4</v>
      </c>
      <c r="BI2479" s="184" t="str">
        <f t="shared" si="456"/>
        <v/>
      </c>
      <c r="BJ2479" s="184" t="str">
        <f t="shared" si="452"/>
        <v/>
      </c>
    </row>
    <row r="2480" spans="3:62" ht="20.100000000000001" customHeight="1" x14ac:dyDescent="0.25">
      <c r="C2480" s="12"/>
      <c r="E2480" s="141"/>
      <c r="F2480" s="141"/>
      <c r="P2480" s="156"/>
      <c r="R2480" s="174"/>
      <c r="S2480" s="174"/>
      <c r="W2480" s="175"/>
      <c r="X2480" s="173"/>
      <c r="AC2480" s="156">
        <v>1751</v>
      </c>
      <c r="AD2480" s="150">
        <f t="shared" si="457"/>
        <v>3.0040000000000004</v>
      </c>
      <c r="AE2480" s="174">
        <f t="shared" si="458"/>
        <v>4.3789490197957215E-3</v>
      </c>
      <c r="AF2480" s="174">
        <f t="shared" si="459"/>
        <v>0.99866772337499043</v>
      </c>
      <c r="AG2480" s="150">
        <f t="shared" si="464"/>
        <v>4.3789490197957215E-3</v>
      </c>
      <c r="AH2480" s="150" t="str">
        <f t="shared" si="465"/>
        <v/>
      </c>
      <c r="AI2480" s="150" t="str">
        <f t="shared" si="460"/>
        <v/>
      </c>
      <c r="AJ2480" s="173">
        <f t="shared" si="461"/>
        <v>0</v>
      </c>
      <c r="AK2480" s="173" t="str">
        <f t="shared" si="462"/>
        <v/>
      </c>
      <c r="AL2480" s="173" t="str">
        <f t="shared" si="463"/>
        <v/>
      </c>
      <c r="AM2480" s="173"/>
      <c r="AN2480" s="173"/>
      <c r="AO2480" s="173"/>
      <c r="AP2480" s="173"/>
      <c r="AQ2480" s="173"/>
      <c r="AR2480" s="173"/>
      <c r="AS2480" s="173"/>
      <c r="AT2480" s="153"/>
      <c r="AU2480" s="154"/>
      <c r="AV2480" s="153"/>
      <c r="AW2480" s="177"/>
      <c r="AX2480" s="178"/>
      <c r="AY2480" s="179"/>
      <c r="AZ2480" s="179"/>
      <c r="BA2480" s="180"/>
      <c r="BB2480" s="180"/>
      <c r="BC2480" s="155"/>
      <c r="BE2480" s="156">
        <v>1728</v>
      </c>
      <c r="BF2480" s="181">
        <f t="shared" si="453"/>
        <v>11.052799999999827</v>
      </c>
      <c r="BG2480" s="182">
        <f t="shared" si="454"/>
        <v>0.13633243519259847</v>
      </c>
      <c r="BH2480" s="183">
        <f t="shared" si="455"/>
        <v>2.7492485223271079E-4</v>
      </c>
      <c r="BI2480" s="184" t="str">
        <f t="shared" si="456"/>
        <v/>
      </c>
      <c r="BJ2480" s="184" t="str">
        <f t="shared" si="452"/>
        <v/>
      </c>
    </row>
    <row r="2481" spans="3:62" ht="20.100000000000001" customHeight="1" x14ac:dyDescent="0.25">
      <c r="C2481" s="12"/>
      <c r="E2481" s="141"/>
      <c r="F2481" s="141"/>
      <c r="P2481" s="156"/>
      <c r="R2481" s="174"/>
      <c r="S2481" s="174"/>
      <c r="W2481" s="175"/>
      <c r="X2481" s="173"/>
      <c r="AC2481" s="156">
        <v>1752</v>
      </c>
      <c r="AD2481" s="150">
        <f t="shared" si="457"/>
        <v>3.008</v>
      </c>
      <c r="AE2481" s="174">
        <f t="shared" si="458"/>
        <v>4.3266118185949169E-3</v>
      </c>
      <c r="AF2481" s="174">
        <f t="shared" si="459"/>
        <v>0.99868513431011463</v>
      </c>
      <c r="AG2481" s="150">
        <f t="shared" si="464"/>
        <v>4.3266118185949169E-3</v>
      </c>
      <c r="AH2481" s="150" t="str">
        <f t="shared" si="465"/>
        <v/>
      </c>
      <c r="AI2481" s="150" t="str">
        <f t="shared" si="460"/>
        <v/>
      </c>
      <c r="AJ2481" s="173">
        <f t="shared" si="461"/>
        <v>0</v>
      </c>
      <c r="AK2481" s="173" t="str">
        <f t="shared" si="462"/>
        <v/>
      </c>
      <c r="AL2481" s="173" t="str">
        <f t="shared" si="463"/>
        <v/>
      </c>
      <c r="AM2481" s="173"/>
      <c r="AN2481" s="173"/>
      <c r="AO2481" s="173"/>
      <c r="AP2481" s="173"/>
      <c r="AQ2481" s="173"/>
      <c r="AR2481" s="173"/>
      <c r="AS2481" s="173"/>
      <c r="AT2481" s="153"/>
      <c r="AU2481" s="154"/>
      <c r="AV2481" s="153"/>
      <c r="AW2481" s="177"/>
      <c r="AX2481" s="178"/>
      <c r="AY2481" s="179"/>
      <c r="AZ2481" s="179"/>
      <c r="BA2481" s="180"/>
      <c r="BB2481" s="180"/>
      <c r="BC2481" s="155"/>
      <c r="BE2481" s="156">
        <v>1729</v>
      </c>
      <c r="BF2481" s="181">
        <f t="shared" si="453"/>
        <v>11.059199999999827</v>
      </c>
      <c r="BG2481" s="182">
        <f t="shared" si="454"/>
        <v>0.13605751034036576</v>
      </c>
      <c r="BH2481" s="183">
        <f t="shared" si="455"/>
        <v>2.7444326512940376E-4</v>
      </c>
      <c r="BI2481" s="184" t="str">
        <f t="shared" si="456"/>
        <v/>
      </c>
      <c r="BJ2481" s="184" t="str">
        <f t="shared" ref="BJ2481:BJ2544" si="466">IF($BG2481&lt;(1-$BC$765),$BH2481,"")</f>
        <v/>
      </c>
    </row>
    <row r="2482" spans="3:62" ht="20.100000000000001" customHeight="1" x14ac:dyDescent="0.25">
      <c r="C2482" s="12"/>
      <c r="E2482" s="141"/>
      <c r="F2482" s="141"/>
      <c r="P2482" s="156"/>
      <c r="R2482" s="174"/>
      <c r="S2482" s="174"/>
      <c r="W2482" s="175"/>
      <c r="X2482" s="173"/>
      <c r="AC2482" s="156">
        <v>1753</v>
      </c>
      <c r="AD2482" s="150">
        <f t="shared" si="457"/>
        <v>3.0120000000000005</v>
      </c>
      <c r="AE2482" s="174">
        <f t="shared" si="458"/>
        <v>4.274831753797682E-3</v>
      </c>
      <c r="AF2482" s="174">
        <f t="shared" si="459"/>
        <v>0.9987023370123862</v>
      </c>
      <c r="AG2482" s="150">
        <f t="shared" si="464"/>
        <v>4.274831753797682E-3</v>
      </c>
      <c r="AH2482" s="150" t="str">
        <f t="shared" si="465"/>
        <v/>
      </c>
      <c r="AI2482" s="150" t="str">
        <f t="shared" si="460"/>
        <v/>
      </c>
      <c r="AJ2482" s="173">
        <f t="shared" si="461"/>
        <v>0</v>
      </c>
      <c r="AK2482" s="173" t="str">
        <f t="shared" si="462"/>
        <v/>
      </c>
      <c r="AL2482" s="173" t="str">
        <f t="shared" si="463"/>
        <v/>
      </c>
      <c r="AM2482" s="173"/>
      <c r="AN2482" s="173"/>
      <c r="AO2482" s="173"/>
      <c r="AP2482" s="173"/>
      <c r="AQ2482" s="173"/>
      <c r="AR2482" s="173"/>
      <c r="AS2482" s="173"/>
      <c r="AT2482" s="153"/>
      <c r="AU2482" s="154"/>
      <c r="AV2482" s="153"/>
      <c r="AW2482" s="177"/>
      <c r="AX2482" s="178"/>
      <c r="AY2482" s="179"/>
      <c r="AZ2482" s="179"/>
      <c r="BA2482" s="180"/>
      <c r="BB2482" s="180"/>
      <c r="BC2482" s="155"/>
      <c r="BE2482" s="156">
        <v>1730</v>
      </c>
      <c r="BF2482" s="181">
        <f t="shared" ref="BF2482:BF2545" si="467">BF2481+$BI$750</f>
        <v>11.065599999999826</v>
      </c>
      <c r="BG2482" s="182">
        <f t="shared" ref="BG2482:BG2545" si="468">_xlfn.CHISQ.DIST.RT(BF2482,7)</f>
        <v>0.13578306707523635</v>
      </c>
      <c r="BH2482" s="183">
        <f t="shared" ref="BH2482:BH2545" si="469">BG2482-BG2483</f>
        <v>2.739622923831897E-4</v>
      </c>
      <c r="BI2482" s="184" t="str">
        <f t="shared" ref="BI2482:BI2545" si="470">IF(BG2482&lt;(1-$BC$757),BH2482,"")</f>
        <v/>
      </c>
      <c r="BJ2482" s="184" t="str">
        <f t="shared" si="466"/>
        <v/>
      </c>
    </row>
    <row r="2483" spans="3:62" ht="20.100000000000001" customHeight="1" x14ac:dyDescent="0.25">
      <c r="C2483" s="12"/>
      <c r="E2483" s="141"/>
      <c r="F2483" s="141"/>
      <c r="P2483" s="156"/>
      <c r="R2483" s="174"/>
      <c r="S2483" s="174"/>
      <c r="W2483" s="175"/>
      <c r="X2483" s="173"/>
      <c r="AC2483" s="156">
        <v>1754</v>
      </c>
      <c r="AD2483" s="150">
        <f t="shared" si="457"/>
        <v>3.016</v>
      </c>
      <c r="AE2483" s="174">
        <f t="shared" si="458"/>
        <v>4.2236038047356534E-3</v>
      </c>
      <c r="AF2483" s="174">
        <f t="shared" si="459"/>
        <v>0.99871933370029786</v>
      </c>
      <c r="AG2483" s="150">
        <f t="shared" si="464"/>
        <v>4.2236038047356534E-3</v>
      </c>
      <c r="AH2483" s="150" t="str">
        <f t="shared" si="465"/>
        <v/>
      </c>
      <c r="AI2483" s="150" t="str">
        <f t="shared" si="460"/>
        <v/>
      </c>
      <c r="AJ2483" s="173">
        <f t="shared" si="461"/>
        <v>0</v>
      </c>
      <c r="AK2483" s="173" t="str">
        <f t="shared" si="462"/>
        <v/>
      </c>
      <c r="AL2483" s="173" t="str">
        <f t="shared" si="463"/>
        <v/>
      </c>
      <c r="AM2483" s="173"/>
      <c r="AN2483" s="173"/>
      <c r="AO2483" s="173"/>
      <c r="AP2483" s="173"/>
      <c r="AQ2483" s="173"/>
      <c r="AR2483" s="173"/>
      <c r="AS2483" s="173"/>
      <c r="AT2483" s="153"/>
      <c r="AU2483" s="154"/>
      <c r="AV2483" s="153"/>
      <c r="AW2483" s="177"/>
      <c r="AX2483" s="178"/>
      <c r="AY2483" s="179"/>
      <c r="AZ2483" s="179"/>
      <c r="BA2483" s="180"/>
      <c r="BB2483" s="180"/>
      <c r="BC2483" s="155"/>
      <c r="BE2483" s="156">
        <v>1731</v>
      </c>
      <c r="BF2483" s="181">
        <f t="shared" si="467"/>
        <v>11.071999999999825</v>
      </c>
      <c r="BG2483" s="182">
        <f t="shared" si="468"/>
        <v>0.13550910478285316</v>
      </c>
      <c r="BH2483" s="183">
        <f t="shared" si="469"/>
        <v>2.7348193398649134E-4</v>
      </c>
      <c r="BI2483" s="184" t="str">
        <f t="shared" si="470"/>
        <v/>
      </c>
      <c r="BJ2483" s="184" t="str">
        <f t="shared" si="466"/>
        <v/>
      </c>
    </row>
    <row r="2484" spans="3:62" ht="20.100000000000001" customHeight="1" x14ac:dyDescent="0.25">
      <c r="C2484" s="12"/>
      <c r="E2484" s="141"/>
      <c r="F2484" s="141"/>
      <c r="P2484" s="156"/>
      <c r="R2484" s="174"/>
      <c r="S2484" s="174"/>
      <c r="W2484" s="175"/>
      <c r="X2484" s="173"/>
      <c r="AC2484" s="156">
        <v>1755</v>
      </c>
      <c r="AD2484" s="150">
        <f t="shared" si="457"/>
        <v>3.0200000000000005</v>
      </c>
      <c r="AE2484" s="174">
        <f t="shared" si="458"/>
        <v>4.1729229845239545E-3</v>
      </c>
      <c r="AF2484" s="174">
        <f t="shared" si="459"/>
        <v>0.99873612657232769</v>
      </c>
      <c r="AG2484" s="150">
        <f t="shared" si="464"/>
        <v>4.1729229845239545E-3</v>
      </c>
      <c r="AH2484" s="150" t="str">
        <f t="shared" si="465"/>
        <v/>
      </c>
      <c r="AI2484" s="150" t="str">
        <f t="shared" si="460"/>
        <v/>
      </c>
      <c r="AJ2484" s="173">
        <f t="shared" si="461"/>
        <v>0</v>
      </c>
      <c r="AK2484" s="173" t="str">
        <f t="shared" si="462"/>
        <v/>
      </c>
      <c r="AL2484" s="173" t="str">
        <f t="shared" si="463"/>
        <v/>
      </c>
      <c r="AM2484" s="173"/>
      <c r="AN2484" s="173"/>
      <c r="AO2484" s="173"/>
      <c r="AP2484" s="173"/>
      <c r="AQ2484" s="173"/>
      <c r="AR2484" s="173"/>
      <c r="AS2484" s="173"/>
      <c r="AT2484" s="153"/>
      <c r="AU2484" s="154"/>
      <c r="AV2484" s="153"/>
      <c r="AW2484" s="177"/>
      <c r="AX2484" s="178"/>
      <c r="AY2484" s="179"/>
      <c r="AZ2484" s="179"/>
      <c r="BA2484" s="180"/>
      <c r="BB2484" s="180"/>
      <c r="BC2484" s="155"/>
      <c r="BE2484" s="156">
        <v>1732</v>
      </c>
      <c r="BF2484" s="181">
        <f t="shared" si="467"/>
        <v>11.078399999999824</v>
      </c>
      <c r="BG2484" s="182">
        <f t="shared" si="468"/>
        <v>0.13523562284886667</v>
      </c>
      <c r="BH2484" s="183">
        <f t="shared" si="469"/>
        <v>2.7300218992773462E-4</v>
      </c>
      <c r="BI2484" s="184" t="str">
        <f t="shared" si="470"/>
        <v/>
      </c>
      <c r="BJ2484" s="184" t="str">
        <f t="shared" si="466"/>
        <v/>
      </c>
    </row>
    <row r="2485" spans="3:62" ht="20.100000000000001" customHeight="1" x14ac:dyDescent="0.25">
      <c r="C2485" s="12"/>
      <c r="E2485" s="141"/>
      <c r="F2485" s="141"/>
      <c r="P2485" s="156"/>
      <c r="R2485" s="174"/>
      <c r="S2485" s="174"/>
      <c r="W2485" s="175"/>
      <c r="X2485" s="173"/>
      <c r="AC2485" s="156">
        <v>1756</v>
      </c>
      <c r="AD2485" s="150">
        <f t="shared" si="457"/>
        <v>3.024</v>
      </c>
      <c r="AE2485" s="174">
        <f t="shared" si="458"/>
        <v>4.122784339973702E-3</v>
      </c>
      <c r="AF2485" s="174">
        <f t="shared" si="459"/>
        <v>0.99875271780707342</v>
      </c>
      <c r="AG2485" s="150">
        <f t="shared" si="464"/>
        <v>4.122784339973702E-3</v>
      </c>
      <c r="AH2485" s="150" t="str">
        <f t="shared" si="465"/>
        <v/>
      </c>
      <c r="AI2485" s="150" t="str">
        <f t="shared" si="460"/>
        <v/>
      </c>
      <c r="AJ2485" s="173">
        <f t="shared" si="461"/>
        <v>0</v>
      </c>
      <c r="AK2485" s="173" t="str">
        <f t="shared" si="462"/>
        <v/>
      </c>
      <c r="AL2485" s="173" t="str">
        <f t="shared" si="463"/>
        <v/>
      </c>
      <c r="AM2485" s="173"/>
      <c r="AN2485" s="173"/>
      <c r="AO2485" s="173"/>
      <c r="AP2485" s="173"/>
      <c r="AQ2485" s="173"/>
      <c r="AR2485" s="173"/>
      <c r="AS2485" s="173"/>
      <c r="AT2485" s="153"/>
      <c r="AU2485" s="154"/>
      <c r="AV2485" s="153"/>
      <c r="AW2485" s="177"/>
      <c r="AX2485" s="178"/>
      <c r="AY2485" s="179"/>
      <c r="AZ2485" s="179"/>
      <c r="BA2485" s="180"/>
      <c r="BB2485" s="180"/>
      <c r="BC2485" s="155"/>
      <c r="BE2485" s="156">
        <v>1733</v>
      </c>
      <c r="BF2485" s="181">
        <f t="shared" si="467"/>
        <v>11.084799999999824</v>
      </c>
      <c r="BG2485" s="182">
        <f t="shared" si="468"/>
        <v>0.13496262065893894</v>
      </c>
      <c r="BH2485" s="183">
        <f t="shared" si="469"/>
        <v>2.7252306019248662E-4</v>
      </c>
      <c r="BI2485" s="184" t="str">
        <f t="shared" si="470"/>
        <v/>
      </c>
      <c r="BJ2485" s="184" t="str">
        <f t="shared" si="466"/>
        <v/>
      </c>
    </row>
    <row r="2486" spans="3:62" ht="20.100000000000001" customHeight="1" x14ac:dyDescent="0.25">
      <c r="C2486" s="12"/>
      <c r="E2486" s="141"/>
      <c r="F2486" s="141"/>
      <c r="P2486" s="156"/>
      <c r="R2486" s="174"/>
      <c r="S2486" s="174"/>
      <c r="W2486" s="175"/>
      <c r="X2486" s="173"/>
      <c r="AC2486" s="156">
        <v>1757</v>
      </c>
      <c r="AD2486" s="150">
        <f t="shared" si="457"/>
        <v>3.0280000000000005</v>
      </c>
      <c r="AE2486" s="174">
        <f t="shared" si="458"/>
        <v>4.0731829515026638E-3</v>
      </c>
      <c r="AF2486" s="174">
        <f t="shared" si="459"/>
        <v>0.99876910956338749</v>
      </c>
      <c r="AG2486" s="150">
        <f t="shared" si="464"/>
        <v>4.0731829515026638E-3</v>
      </c>
      <c r="AH2486" s="150" t="str">
        <f t="shared" si="465"/>
        <v/>
      </c>
      <c r="AI2486" s="150" t="str">
        <f t="shared" si="460"/>
        <v/>
      </c>
      <c r="AJ2486" s="173">
        <f t="shared" si="461"/>
        <v>0</v>
      </c>
      <c r="AK2486" s="173" t="str">
        <f t="shared" si="462"/>
        <v/>
      </c>
      <c r="AL2486" s="173" t="str">
        <f t="shared" si="463"/>
        <v/>
      </c>
      <c r="AM2486" s="173"/>
      <c r="AN2486" s="173"/>
      <c r="AO2486" s="173"/>
      <c r="AP2486" s="173"/>
      <c r="AQ2486" s="173"/>
      <c r="AR2486" s="173"/>
      <c r="AS2486" s="173"/>
      <c r="AT2486" s="153"/>
      <c r="AU2486" s="154"/>
      <c r="AV2486" s="153"/>
      <c r="AW2486" s="177"/>
      <c r="AX2486" s="178"/>
      <c r="AY2486" s="179"/>
      <c r="AZ2486" s="179"/>
      <c r="BA2486" s="180"/>
      <c r="BB2486" s="180"/>
      <c r="BC2486" s="155"/>
      <c r="BE2486" s="156">
        <v>1734</v>
      </c>
      <c r="BF2486" s="181">
        <f t="shared" si="467"/>
        <v>11.091199999999823</v>
      </c>
      <c r="BG2486" s="182">
        <f t="shared" si="468"/>
        <v>0.13469009759874645</v>
      </c>
      <c r="BH2486" s="183">
        <f t="shared" si="469"/>
        <v>2.7204454476242867E-4</v>
      </c>
      <c r="BI2486" s="184" t="str">
        <f t="shared" si="470"/>
        <v/>
      </c>
      <c r="BJ2486" s="184" t="str">
        <f t="shared" si="466"/>
        <v/>
      </c>
    </row>
    <row r="2487" spans="3:62" ht="20.100000000000001" customHeight="1" x14ac:dyDescent="0.25">
      <c r="C2487" s="12"/>
      <c r="E2487" s="141"/>
      <c r="F2487" s="141"/>
      <c r="P2487" s="156"/>
      <c r="R2487" s="174"/>
      <c r="S2487" s="174"/>
      <c r="W2487" s="175"/>
      <c r="X2487" s="173"/>
      <c r="AC2487" s="156">
        <v>1758</v>
      </c>
      <c r="AD2487" s="150">
        <f t="shared" si="457"/>
        <v>3.032</v>
      </c>
      <c r="AE2487" s="174">
        <f t="shared" si="458"/>
        <v>4.0241139330445116E-3</v>
      </c>
      <c r="AF2487" s="174">
        <f t="shared" si="459"/>
        <v>0.99878530398051069</v>
      </c>
      <c r="AG2487" s="150">
        <f t="shared" si="464"/>
        <v>4.0241139330445116E-3</v>
      </c>
      <c r="AH2487" s="150" t="str">
        <f t="shared" si="465"/>
        <v/>
      </c>
      <c r="AI2487" s="150" t="str">
        <f t="shared" si="460"/>
        <v/>
      </c>
      <c r="AJ2487" s="173">
        <f t="shared" si="461"/>
        <v>0</v>
      </c>
      <c r="AK2487" s="173" t="str">
        <f t="shared" si="462"/>
        <v/>
      </c>
      <c r="AL2487" s="173" t="str">
        <f t="shared" si="463"/>
        <v/>
      </c>
      <c r="AM2487" s="173"/>
      <c r="AN2487" s="173"/>
      <c r="AO2487" s="173"/>
      <c r="AP2487" s="173"/>
      <c r="AQ2487" s="173"/>
      <c r="AR2487" s="173"/>
      <c r="AS2487" s="173"/>
      <c r="AT2487" s="153"/>
      <c r="AU2487" s="154"/>
      <c r="AV2487" s="153"/>
      <c r="AW2487" s="177"/>
      <c r="AX2487" s="178"/>
      <c r="AY2487" s="179"/>
      <c r="AZ2487" s="179"/>
      <c r="BA2487" s="180"/>
      <c r="BB2487" s="180"/>
      <c r="BC2487" s="155"/>
      <c r="BE2487" s="156">
        <v>1735</v>
      </c>
      <c r="BF2487" s="181">
        <f t="shared" si="467"/>
        <v>11.097599999999822</v>
      </c>
      <c r="BG2487" s="182">
        <f t="shared" si="468"/>
        <v>0.13441805305398402</v>
      </c>
      <c r="BH2487" s="183">
        <f t="shared" si="469"/>
        <v>2.7156664361668859E-4</v>
      </c>
      <c r="BI2487" s="184" t="str">
        <f t="shared" si="470"/>
        <v/>
      </c>
      <c r="BJ2487" s="184" t="str">
        <f t="shared" si="466"/>
        <v/>
      </c>
    </row>
    <row r="2488" spans="3:62" ht="20.100000000000001" customHeight="1" x14ac:dyDescent="0.25">
      <c r="C2488" s="12"/>
      <c r="E2488" s="141"/>
      <c r="F2488" s="141"/>
      <c r="P2488" s="156"/>
      <c r="R2488" s="174"/>
      <c r="S2488" s="174"/>
      <c r="W2488" s="175"/>
      <c r="X2488" s="173"/>
      <c r="AC2488" s="156">
        <v>1759</v>
      </c>
      <c r="AD2488" s="150">
        <f t="shared" si="457"/>
        <v>3.0360000000000005</v>
      </c>
      <c r="AE2488" s="174">
        <f t="shared" si="458"/>
        <v>3.9755724319563372E-3</v>
      </c>
      <c r="AF2488" s="174">
        <f t="shared" si="459"/>
        <v>0.99880130317820681</v>
      </c>
      <c r="AG2488" s="150">
        <f t="shared" si="464"/>
        <v>3.9755724319563372E-3</v>
      </c>
      <c r="AH2488" s="150" t="str">
        <f t="shared" si="465"/>
        <v/>
      </c>
      <c r="AI2488" s="150" t="str">
        <f t="shared" si="460"/>
        <v/>
      </c>
      <c r="AJ2488" s="173">
        <f t="shared" si="461"/>
        <v>0</v>
      </c>
      <c r="AK2488" s="173" t="str">
        <f t="shared" si="462"/>
        <v/>
      </c>
      <c r="AL2488" s="173" t="str">
        <f t="shared" si="463"/>
        <v/>
      </c>
      <c r="AM2488" s="173"/>
      <c r="AN2488" s="173"/>
      <c r="AO2488" s="173"/>
      <c r="AP2488" s="173"/>
      <c r="AQ2488" s="173"/>
      <c r="AR2488" s="173"/>
      <c r="AS2488" s="173"/>
      <c r="AT2488" s="153"/>
      <c r="AU2488" s="154"/>
      <c r="AV2488" s="153"/>
      <c r="AW2488" s="177"/>
      <c r="AX2488" s="178"/>
      <c r="AY2488" s="179"/>
      <c r="AZ2488" s="179"/>
      <c r="BA2488" s="180"/>
      <c r="BB2488" s="180"/>
      <c r="BC2488" s="155"/>
      <c r="BE2488" s="156">
        <v>1736</v>
      </c>
      <c r="BF2488" s="181">
        <f t="shared" si="467"/>
        <v>11.103999999999822</v>
      </c>
      <c r="BG2488" s="182">
        <f t="shared" si="468"/>
        <v>0.13414648641036733</v>
      </c>
      <c r="BH2488" s="183">
        <f t="shared" si="469"/>
        <v>2.7108935673000878E-4</v>
      </c>
      <c r="BI2488" s="184" t="str">
        <f t="shared" si="470"/>
        <v/>
      </c>
      <c r="BJ2488" s="184" t="str">
        <f t="shared" si="466"/>
        <v/>
      </c>
    </row>
    <row r="2489" spans="3:62" ht="20.100000000000001" customHeight="1" x14ac:dyDescent="0.25">
      <c r="C2489" s="12"/>
      <c r="E2489" s="141"/>
      <c r="F2489" s="141"/>
      <c r="P2489" s="156"/>
      <c r="R2489" s="174"/>
      <c r="S2489" s="174"/>
      <c r="W2489" s="175"/>
      <c r="X2489" s="173"/>
      <c r="AC2489" s="156">
        <v>1760</v>
      </c>
      <c r="AD2489" s="150">
        <f t="shared" si="457"/>
        <v>3.04</v>
      </c>
      <c r="AE2489" s="174">
        <f t="shared" si="458"/>
        <v>3.9275536289247789E-3</v>
      </c>
      <c r="AF2489" s="174">
        <f t="shared" si="459"/>
        <v>0.9988171092568956</v>
      </c>
      <c r="AG2489" s="150">
        <f t="shared" si="464"/>
        <v>3.9275536289247789E-3</v>
      </c>
      <c r="AH2489" s="150" t="str">
        <f t="shared" si="465"/>
        <v/>
      </c>
      <c r="AI2489" s="150" t="str">
        <f t="shared" si="460"/>
        <v/>
      </c>
      <c r="AJ2489" s="173">
        <f t="shared" si="461"/>
        <v>0</v>
      </c>
      <c r="AK2489" s="173" t="str">
        <f t="shared" si="462"/>
        <v/>
      </c>
      <c r="AL2489" s="173" t="str">
        <f t="shared" si="463"/>
        <v/>
      </c>
      <c r="AM2489" s="173"/>
      <c r="AN2489" s="173"/>
      <c r="AO2489" s="173"/>
      <c r="AP2489" s="173"/>
      <c r="AQ2489" s="173"/>
      <c r="AR2489" s="173"/>
      <c r="AS2489" s="173"/>
      <c r="AT2489" s="153"/>
      <c r="AU2489" s="154"/>
      <c r="AV2489" s="153"/>
      <c r="AW2489" s="177"/>
      <c r="AX2489" s="178"/>
      <c r="AY2489" s="179"/>
      <c r="AZ2489" s="179"/>
      <c r="BA2489" s="180"/>
      <c r="BB2489" s="180"/>
      <c r="BC2489" s="155"/>
      <c r="BE2489" s="156">
        <v>1737</v>
      </c>
      <c r="BF2489" s="181">
        <f t="shared" si="467"/>
        <v>11.110399999999821</v>
      </c>
      <c r="BG2489" s="182">
        <f t="shared" si="468"/>
        <v>0.13387539705363732</v>
      </c>
      <c r="BH2489" s="183">
        <f t="shared" si="469"/>
        <v>2.7061268407507777E-4</v>
      </c>
      <c r="BI2489" s="184" t="str">
        <f t="shared" si="470"/>
        <v/>
      </c>
      <c r="BJ2489" s="184" t="str">
        <f t="shared" si="466"/>
        <v/>
      </c>
    </row>
    <row r="2490" spans="3:62" ht="20.100000000000001" customHeight="1" x14ac:dyDescent="0.25">
      <c r="C2490" s="12"/>
      <c r="E2490" s="141"/>
      <c r="F2490" s="141"/>
      <c r="P2490" s="156"/>
      <c r="R2490" s="174"/>
      <c r="S2490" s="174"/>
      <c r="W2490" s="175"/>
      <c r="X2490" s="173"/>
      <c r="AC2490" s="156">
        <v>1761</v>
      </c>
      <c r="AD2490" s="150">
        <f t="shared" si="457"/>
        <v>3.0440000000000005</v>
      </c>
      <c r="AE2490" s="174">
        <f t="shared" si="458"/>
        <v>3.880052737870458E-3</v>
      </c>
      <c r="AF2490" s="174">
        <f t="shared" si="459"/>
        <v>0.99883272429778602</v>
      </c>
      <c r="AG2490" s="150">
        <f t="shared" si="464"/>
        <v>3.880052737870458E-3</v>
      </c>
      <c r="AH2490" s="150" t="str">
        <f t="shared" si="465"/>
        <v/>
      </c>
      <c r="AI2490" s="150" t="str">
        <f t="shared" si="460"/>
        <v/>
      </c>
      <c r="AJ2490" s="173">
        <f t="shared" si="461"/>
        <v>0</v>
      </c>
      <c r="AK2490" s="173" t="str">
        <f t="shared" si="462"/>
        <v/>
      </c>
      <c r="AL2490" s="173" t="str">
        <f t="shared" si="463"/>
        <v/>
      </c>
      <c r="AM2490" s="173"/>
      <c r="AN2490" s="173"/>
      <c r="AO2490" s="173"/>
      <c r="AP2490" s="173"/>
      <c r="AQ2490" s="173"/>
      <c r="AR2490" s="173"/>
      <c r="AS2490" s="173"/>
      <c r="AT2490" s="153"/>
      <c r="AU2490" s="154"/>
      <c r="AV2490" s="153"/>
      <c r="AW2490" s="177"/>
      <c r="AX2490" s="178"/>
      <c r="AY2490" s="179"/>
      <c r="AZ2490" s="179"/>
      <c r="BA2490" s="180"/>
      <c r="BB2490" s="180"/>
      <c r="BC2490" s="155"/>
      <c r="BE2490" s="156">
        <v>1738</v>
      </c>
      <c r="BF2490" s="181">
        <f t="shared" si="467"/>
        <v>11.11679999999982</v>
      </c>
      <c r="BG2490" s="182">
        <f t="shared" si="468"/>
        <v>0.13360478436956225</v>
      </c>
      <c r="BH2490" s="183">
        <f t="shared" si="469"/>
        <v>2.7013662561994889E-4</v>
      </c>
      <c r="BI2490" s="184" t="str">
        <f t="shared" si="470"/>
        <v/>
      </c>
      <c r="BJ2490" s="184" t="str">
        <f t="shared" si="466"/>
        <v/>
      </c>
    </row>
    <row r="2491" spans="3:62" ht="20.100000000000001" customHeight="1" x14ac:dyDescent="0.25">
      <c r="C2491" s="12"/>
      <c r="E2491" s="141"/>
      <c r="F2491" s="141"/>
      <c r="P2491" s="156"/>
      <c r="R2491" s="174"/>
      <c r="S2491" s="174"/>
      <c r="W2491" s="175"/>
      <c r="X2491" s="173"/>
      <c r="AC2491" s="156">
        <v>1762</v>
      </c>
      <c r="AD2491" s="150">
        <f t="shared" si="457"/>
        <v>3.048</v>
      </c>
      <c r="AE2491" s="174">
        <f t="shared" si="458"/>
        <v>3.8330650058511109E-3</v>
      </c>
      <c r="AF2491" s="174">
        <f t="shared" si="459"/>
        <v>0.99884815036300911</v>
      </c>
      <c r="AG2491" s="150">
        <f t="shared" si="464"/>
        <v>3.8330650058511109E-3</v>
      </c>
      <c r="AH2491" s="150" t="str">
        <f t="shared" si="465"/>
        <v/>
      </c>
      <c r="AI2491" s="150" t="str">
        <f t="shared" si="460"/>
        <v/>
      </c>
      <c r="AJ2491" s="173">
        <f t="shared" si="461"/>
        <v>0</v>
      </c>
      <c r="AK2491" s="173" t="str">
        <f t="shared" si="462"/>
        <v/>
      </c>
      <c r="AL2491" s="173" t="str">
        <f t="shared" si="463"/>
        <v/>
      </c>
      <c r="AM2491" s="173"/>
      <c r="AN2491" s="173"/>
      <c r="AO2491" s="173"/>
      <c r="AP2491" s="173"/>
      <c r="AQ2491" s="173"/>
      <c r="AR2491" s="173"/>
      <c r="AS2491" s="173"/>
      <c r="AT2491" s="153"/>
      <c r="AU2491" s="154"/>
      <c r="AV2491" s="153"/>
      <c r="AW2491" s="177"/>
      <c r="AX2491" s="178"/>
      <c r="AY2491" s="179"/>
      <c r="AZ2491" s="179"/>
      <c r="BA2491" s="180"/>
      <c r="BB2491" s="180"/>
      <c r="BC2491" s="155"/>
      <c r="BE2491" s="156">
        <v>1739</v>
      </c>
      <c r="BF2491" s="181">
        <f t="shared" si="467"/>
        <v>11.123199999999819</v>
      </c>
      <c r="BG2491" s="182">
        <f t="shared" si="468"/>
        <v>0.1333346477439423</v>
      </c>
      <c r="BH2491" s="183">
        <f t="shared" si="469"/>
        <v>2.6966118133048278E-4</v>
      </c>
      <c r="BI2491" s="184" t="str">
        <f t="shared" si="470"/>
        <v/>
      </c>
      <c r="BJ2491" s="184" t="str">
        <f t="shared" si="466"/>
        <v/>
      </c>
    </row>
    <row r="2492" spans="3:62" ht="20.100000000000001" customHeight="1" x14ac:dyDescent="0.25">
      <c r="C2492" s="12"/>
      <c r="E2492" s="141"/>
      <c r="F2492" s="141"/>
      <c r="P2492" s="156"/>
      <c r="R2492" s="174"/>
      <c r="S2492" s="174"/>
      <c r="W2492" s="175"/>
      <c r="X2492" s="173"/>
      <c r="AC2492" s="156">
        <v>1763</v>
      </c>
      <c r="AD2492" s="150">
        <f t="shared" si="457"/>
        <v>3.0520000000000005</v>
      </c>
      <c r="AE2492" s="174">
        <f t="shared" si="458"/>
        <v>3.7865857129630734E-3</v>
      </c>
      <c r="AF2492" s="174">
        <f t="shared" si="459"/>
        <v>0.99886338949575026</v>
      </c>
      <c r="AG2492" s="150">
        <f t="shared" si="464"/>
        <v>3.7865857129630734E-3</v>
      </c>
      <c r="AH2492" s="150" t="str">
        <f t="shared" si="465"/>
        <v/>
      </c>
      <c r="AI2492" s="150" t="str">
        <f t="shared" si="460"/>
        <v/>
      </c>
      <c r="AJ2492" s="173">
        <f t="shared" si="461"/>
        <v>0</v>
      </c>
      <c r="AK2492" s="173" t="str">
        <f t="shared" si="462"/>
        <v/>
      </c>
      <c r="AL2492" s="173" t="str">
        <f t="shared" si="463"/>
        <v/>
      </c>
      <c r="AM2492" s="173"/>
      <c r="AN2492" s="173"/>
      <c r="AO2492" s="173"/>
      <c r="AP2492" s="173"/>
      <c r="AQ2492" s="173"/>
      <c r="AR2492" s="173"/>
      <c r="AS2492" s="173"/>
      <c r="AT2492" s="153"/>
      <c r="AU2492" s="154"/>
      <c r="AV2492" s="153"/>
      <c r="AW2492" s="177"/>
      <c r="AX2492" s="178"/>
      <c r="AY2492" s="179"/>
      <c r="AZ2492" s="179"/>
      <c r="BA2492" s="180"/>
      <c r="BB2492" s="180"/>
      <c r="BC2492" s="155"/>
      <c r="BE2492" s="156">
        <v>1740</v>
      </c>
      <c r="BF2492" s="181">
        <f t="shared" si="467"/>
        <v>11.129599999999819</v>
      </c>
      <c r="BG2492" s="182">
        <f t="shared" si="468"/>
        <v>0.13306498656261181</v>
      </c>
      <c r="BH2492" s="183">
        <f t="shared" si="469"/>
        <v>2.6918635116893186E-4</v>
      </c>
      <c r="BI2492" s="184" t="str">
        <f t="shared" si="470"/>
        <v/>
      </c>
      <c r="BJ2492" s="184" t="str">
        <f t="shared" si="466"/>
        <v/>
      </c>
    </row>
    <row r="2493" spans="3:62" ht="20.100000000000001" customHeight="1" x14ac:dyDescent="0.25">
      <c r="C2493" s="12"/>
      <c r="E2493" s="141"/>
      <c r="F2493" s="141"/>
      <c r="P2493" s="156"/>
      <c r="R2493" s="174"/>
      <c r="S2493" s="174"/>
      <c r="W2493" s="175"/>
      <c r="X2493" s="173"/>
      <c r="AC2493" s="156">
        <v>1764</v>
      </c>
      <c r="AD2493" s="150">
        <f t="shared" si="457"/>
        <v>3.056</v>
      </c>
      <c r="AE2493" s="174">
        <f t="shared" si="458"/>
        <v>3.7406101722415024E-3</v>
      </c>
      <c r="AF2493" s="174">
        <f t="shared" si="459"/>
        <v>0.99887844372038093</v>
      </c>
      <c r="AG2493" s="150">
        <f t="shared" si="464"/>
        <v>3.7406101722415024E-3</v>
      </c>
      <c r="AH2493" s="150" t="str">
        <f t="shared" si="465"/>
        <v/>
      </c>
      <c r="AI2493" s="150" t="str">
        <f t="shared" si="460"/>
        <v/>
      </c>
      <c r="AJ2493" s="173">
        <f t="shared" si="461"/>
        <v>0</v>
      </c>
      <c r="AK2493" s="173" t="str">
        <f t="shared" si="462"/>
        <v/>
      </c>
      <c r="AL2493" s="173" t="str">
        <f t="shared" si="463"/>
        <v/>
      </c>
      <c r="AM2493" s="173"/>
      <c r="AN2493" s="173"/>
      <c r="AO2493" s="173"/>
      <c r="AP2493" s="173"/>
      <c r="AQ2493" s="173"/>
      <c r="AR2493" s="173"/>
      <c r="AS2493" s="173"/>
      <c r="AT2493" s="153"/>
      <c r="AU2493" s="154"/>
      <c r="AV2493" s="153"/>
      <c r="AW2493" s="177"/>
      <c r="AX2493" s="178"/>
      <c r="AY2493" s="179"/>
      <c r="AZ2493" s="179"/>
      <c r="BA2493" s="180"/>
      <c r="BB2493" s="180"/>
      <c r="BC2493" s="155"/>
      <c r="BE2493" s="156">
        <v>1741</v>
      </c>
      <c r="BF2493" s="181">
        <f t="shared" si="467"/>
        <v>11.135999999999818</v>
      </c>
      <c r="BG2493" s="182">
        <f t="shared" si="468"/>
        <v>0.13279580021144288</v>
      </c>
      <c r="BH2493" s="183">
        <f t="shared" si="469"/>
        <v>2.687121350940791E-4</v>
      </c>
      <c r="BI2493" s="184" t="str">
        <f t="shared" si="470"/>
        <v/>
      </c>
      <c r="BJ2493" s="184" t="str">
        <f t="shared" si="466"/>
        <v/>
      </c>
    </row>
    <row r="2494" spans="3:62" ht="20.100000000000001" customHeight="1" x14ac:dyDescent="0.25">
      <c r="C2494" s="12"/>
      <c r="E2494" s="141"/>
      <c r="F2494" s="141"/>
      <c r="P2494" s="156"/>
      <c r="R2494" s="174"/>
      <c r="S2494" s="174"/>
      <c r="W2494" s="175"/>
      <c r="X2494" s="173"/>
      <c r="AC2494" s="156">
        <v>1765</v>
      </c>
      <c r="AD2494" s="150">
        <f t="shared" si="457"/>
        <v>3.0600000000000005</v>
      </c>
      <c r="AE2494" s="174">
        <f t="shared" si="458"/>
        <v>3.6951337295590284E-3</v>
      </c>
      <c r="AF2494" s="174">
        <f t="shared" si="459"/>
        <v>0.99889331504259071</v>
      </c>
      <c r="AG2494" s="150">
        <f t="shared" si="464"/>
        <v>3.6951337295590284E-3</v>
      </c>
      <c r="AH2494" s="150" t="str">
        <f t="shared" si="465"/>
        <v/>
      </c>
      <c r="AI2494" s="150" t="str">
        <f t="shared" si="460"/>
        <v/>
      </c>
      <c r="AJ2494" s="173">
        <f t="shared" si="461"/>
        <v>0</v>
      </c>
      <c r="AK2494" s="173" t="str">
        <f t="shared" si="462"/>
        <v/>
      </c>
      <c r="AL2494" s="173" t="str">
        <f t="shared" si="463"/>
        <v/>
      </c>
      <c r="AM2494" s="173"/>
      <c r="AN2494" s="173"/>
      <c r="AO2494" s="173"/>
      <c r="AP2494" s="173"/>
      <c r="AQ2494" s="173"/>
      <c r="AR2494" s="173"/>
      <c r="AS2494" s="173"/>
      <c r="AT2494" s="153"/>
      <c r="AU2494" s="154"/>
      <c r="AV2494" s="153"/>
      <c r="AW2494" s="177"/>
      <c r="AX2494" s="178"/>
      <c r="AY2494" s="179"/>
      <c r="AZ2494" s="179"/>
      <c r="BA2494" s="180"/>
      <c r="BB2494" s="180"/>
      <c r="BC2494" s="155"/>
      <c r="BE2494" s="156">
        <v>1742</v>
      </c>
      <c r="BF2494" s="181">
        <f t="shared" si="467"/>
        <v>11.142399999999817</v>
      </c>
      <c r="BG2494" s="182">
        <f t="shared" si="468"/>
        <v>0.1325270880763488</v>
      </c>
      <c r="BH2494" s="183">
        <f t="shared" si="469"/>
        <v>2.6823853306148782E-4</v>
      </c>
      <c r="BI2494" s="184" t="str">
        <f t="shared" si="470"/>
        <v/>
      </c>
      <c r="BJ2494" s="184" t="str">
        <f t="shared" si="466"/>
        <v/>
      </c>
    </row>
    <row r="2495" spans="3:62" ht="20.100000000000001" customHeight="1" x14ac:dyDescent="0.25">
      <c r="C2495" s="12"/>
      <c r="E2495" s="141"/>
      <c r="F2495" s="141"/>
      <c r="P2495" s="156"/>
      <c r="R2495" s="174"/>
      <c r="S2495" s="174"/>
      <c r="W2495" s="175"/>
      <c r="X2495" s="173"/>
      <c r="AC2495" s="156">
        <v>1766</v>
      </c>
      <c r="AD2495" s="150">
        <f t="shared" si="457"/>
        <v>3.0640000000000001</v>
      </c>
      <c r="AE2495" s="174">
        <f t="shared" si="458"/>
        <v>3.6501517635231869E-3</v>
      </c>
      <c r="AF2495" s="174">
        <f t="shared" si="459"/>
        <v>0.99890800544951819</v>
      </c>
      <c r="AG2495" s="150">
        <f t="shared" si="464"/>
        <v>3.6501517635231869E-3</v>
      </c>
      <c r="AH2495" s="150" t="str">
        <f t="shared" si="465"/>
        <v/>
      </c>
      <c r="AI2495" s="150" t="str">
        <f t="shared" si="460"/>
        <v/>
      </c>
      <c r="AJ2495" s="173">
        <f t="shared" si="461"/>
        <v>0</v>
      </c>
      <c r="AK2495" s="173" t="str">
        <f t="shared" si="462"/>
        <v/>
      </c>
      <c r="AL2495" s="173" t="str">
        <f t="shared" si="463"/>
        <v/>
      </c>
      <c r="AM2495" s="173"/>
      <c r="AN2495" s="173"/>
      <c r="AO2495" s="173"/>
      <c r="AP2495" s="173"/>
      <c r="AQ2495" s="173"/>
      <c r="AR2495" s="173"/>
      <c r="AS2495" s="173"/>
      <c r="AT2495" s="153"/>
      <c r="AU2495" s="154"/>
      <c r="AV2495" s="153"/>
      <c r="AW2495" s="177"/>
      <c r="AX2495" s="178"/>
      <c r="AY2495" s="179"/>
      <c r="AZ2495" s="179"/>
      <c r="BA2495" s="180"/>
      <c r="BB2495" s="180"/>
      <c r="BC2495" s="155"/>
      <c r="BE2495" s="156">
        <v>1743</v>
      </c>
      <c r="BF2495" s="181">
        <f t="shared" si="467"/>
        <v>11.148799999999817</v>
      </c>
      <c r="BG2495" s="182">
        <f t="shared" si="468"/>
        <v>0.13225884954328732</v>
      </c>
      <c r="BH2495" s="183">
        <f t="shared" si="469"/>
        <v>2.6776554502377925E-4</v>
      </c>
      <c r="BI2495" s="184" t="str">
        <f t="shared" si="470"/>
        <v/>
      </c>
      <c r="BJ2495" s="184" t="str">
        <f t="shared" si="466"/>
        <v/>
      </c>
    </row>
    <row r="2496" spans="3:62" ht="20.100000000000001" customHeight="1" x14ac:dyDescent="0.25">
      <c r="C2496" s="12"/>
      <c r="E2496" s="141"/>
      <c r="F2496" s="141"/>
      <c r="P2496" s="156"/>
      <c r="R2496" s="174"/>
      <c r="S2496" s="174"/>
      <c r="W2496" s="175"/>
      <c r="X2496" s="173"/>
      <c r="AC2496" s="156">
        <v>1767</v>
      </c>
      <c r="AD2496" s="150">
        <f t="shared" si="457"/>
        <v>3.0680000000000005</v>
      </c>
      <c r="AE2496" s="174">
        <f t="shared" si="458"/>
        <v>3.6056596853723233E-3</v>
      </c>
      <c r="AF2496" s="174">
        <f t="shared" si="459"/>
        <v>0.99892251690988132</v>
      </c>
      <c r="AG2496" s="150">
        <f t="shared" si="464"/>
        <v>3.6056596853723233E-3</v>
      </c>
      <c r="AH2496" s="150" t="str">
        <f t="shared" si="465"/>
        <v/>
      </c>
      <c r="AI2496" s="150" t="str">
        <f t="shared" si="460"/>
        <v/>
      </c>
      <c r="AJ2496" s="173">
        <f t="shared" si="461"/>
        <v>0</v>
      </c>
      <c r="AK2496" s="173" t="str">
        <f t="shared" si="462"/>
        <v/>
      </c>
      <c r="AL2496" s="173" t="str">
        <f t="shared" si="463"/>
        <v/>
      </c>
      <c r="AM2496" s="173"/>
      <c r="AN2496" s="173"/>
      <c r="AO2496" s="173"/>
      <c r="AP2496" s="173"/>
      <c r="AQ2496" s="173"/>
      <c r="AR2496" s="173"/>
      <c r="AS2496" s="173"/>
      <c r="AT2496" s="153"/>
      <c r="AU2496" s="154"/>
      <c r="AV2496" s="153"/>
      <c r="AW2496" s="177"/>
      <c r="AX2496" s="178"/>
      <c r="AY2496" s="179"/>
      <c r="AZ2496" s="179"/>
      <c r="BA2496" s="180"/>
      <c r="BB2496" s="180"/>
      <c r="BC2496" s="155"/>
      <c r="BE2496" s="156">
        <v>1744</v>
      </c>
      <c r="BF2496" s="181">
        <f t="shared" si="467"/>
        <v>11.155199999999816</v>
      </c>
      <c r="BG2496" s="182">
        <f t="shared" si="468"/>
        <v>0.13199108399826354</v>
      </c>
      <c r="BH2496" s="183">
        <f t="shared" si="469"/>
        <v>2.6729317093032723E-4</v>
      </c>
      <c r="BI2496" s="184" t="str">
        <f t="shared" si="470"/>
        <v/>
      </c>
      <c r="BJ2496" s="184" t="str">
        <f t="shared" si="466"/>
        <v/>
      </c>
    </row>
    <row r="2497" spans="3:62" ht="20.100000000000001" customHeight="1" x14ac:dyDescent="0.25">
      <c r="C2497" s="12"/>
      <c r="E2497" s="141"/>
      <c r="F2497" s="141"/>
      <c r="P2497" s="156"/>
      <c r="R2497" s="174"/>
      <c r="S2497" s="174"/>
      <c r="W2497" s="175"/>
      <c r="X2497" s="173"/>
      <c r="AC2497" s="156">
        <v>1768</v>
      </c>
      <c r="AD2497" s="150">
        <f t="shared" si="457"/>
        <v>3.0720000000000001</v>
      </c>
      <c r="AE2497" s="174">
        <f t="shared" si="458"/>
        <v>3.5616529388703346E-3</v>
      </c>
      <c r="AF2497" s="174">
        <f t="shared" si="459"/>
        <v>0.99893685137410859</v>
      </c>
      <c r="AG2497" s="150">
        <f t="shared" si="464"/>
        <v>3.5616529388703346E-3</v>
      </c>
      <c r="AH2497" s="150" t="str">
        <f t="shared" si="465"/>
        <v/>
      </c>
      <c r="AI2497" s="150" t="str">
        <f t="shared" si="460"/>
        <v/>
      </c>
      <c r="AJ2497" s="173">
        <f t="shared" si="461"/>
        <v>0</v>
      </c>
      <c r="AK2497" s="173" t="str">
        <f t="shared" si="462"/>
        <v/>
      </c>
      <c r="AL2497" s="173" t="str">
        <f t="shared" si="463"/>
        <v/>
      </c>
      <c r="AM2497" s="173"/>
      <c r="AN2497" s="173"/>
      <c r="AO2497" s="173"/>
      <c r="AP2497" s="173"/>
      <c r="AQ2497" s="173"/>
      <c r="AR2497" s="173"/>
      <c r="AS2497" s="173"/>
      <c r="AT2497" s="153"/>
      <c r="AU2497" s="154"/>
      <c r="AV2497" s="153"/>
      <c r="AW2497" s="177"/>
      <c r="AX2497" s="178"/>
      <c r="AY2497" s="179"/>
      <c r="AZ2497" s="179"/>
      <c r="BA2497" s="180"/>
      <c r="BB2497" s="180"/>
      <c r="BC2497" s="155"/>
      <c r="BE2497" s="156">
        <v>1745</v>
      </c>
      <c r="BF2497" s="181">
        <f t="shared" si="467"/>
        <v>11.161599999999815</v>
      </c>
      <c r="BG2497" s="182">
        <f t="shared" si="468"/>
        <v>0.13172379082733321</v>
      </c>
      <c r="BH2497" s="183">
        <f t="shared" si="469"/>
        <v>2.6682141072678633E-4</v>
      </c>
      <c r="BI2497" s="184" t="str">
        <f t="shared" si="470"/>
        <v/>
      </c>
      <c r="BJ2497" s="184" t="str">
        <f t="shared" si="466"/>
        <v/>
      </c>
    </row>
    <row r="2498" spans="3:62" ht="20.100000000000001" customHeight="1" x14ac:dyDescent="0.25">
      <c r="C2498" s="12"/>
      <c r="E2498" s="141"/>
      <c r="F2498" s="141"/>
      <c r="P2498" s="156"/>
      <c r="R2498" s="174"/>
      <c r="S2498" s="174"/>
      <c r="W2498" s="175"/>
      <c r="X2498" s="173"/>
      <c r="AC2498" s="156">
        <v>1769</v>
      </c>
      <c r="AD2498" s="150">
        <f t="shared" si="457"/>
        <v>3.0760000000000005</v>
      </c>
      <c r="AE2498" s="174">
        <f t="shared" si="458"/>
        <v>3.5181270001999596E-3</v>
      </c>
      <c r="AF2498" s="174">
        <f t="shared" si="459"/>
        <v>0.99895101077446802</v>
      </c>
      <c r="AG2498" s="150">
        <f t="shared" si="464"/>
        <v>3.5181270001999596E-3</v>
      </c>
      <c r="AH2498" s="150" t="str">
        <f t="shared" si="465"/>
        <v/>
      </c>
      <c r="AI2498" s="150" t="str">
        <f t="shared" si="460"/>
        <v/>
      </c>
      <c r="AJ2498" s="173">
        <f t="shared" si="461"/>
        <v>0</v>
      </c>
      <c r="AK2498" s="173" t="str">
        <f t="shared" si="462"/>
        <v/>
      </c>
      <c r="AL2498" s="173" t="str">
        <f t="shared" si="463"/>
        <v/>
      </c>
      <c r="AM2498" s="173"/>
      <c r="AN2498" s="173"/>
      <c r="AO2498" s="173"/>
      <c r="AP2498" s="173"/>
      <c r="AQ2498" s="173"/>
      <c r="AR2498" s="173"/>
      <c r="AS2498" s="173"/>
      <c r="AT2498" s="153"/>
      <c r="AU2498" s="154"/>
      <c r="AV2498" s="153"/>
      <c r="AW2498" s="177"/>
      <c r="AX2498" s="178"/>
      <c r="AY2498" s="179"/>
      <c r="AZ2498" s="179"/>
      <c r="BA2498" s="180"/>
      <c r="BB2498" s="180"/>
      <c r="BC2498" s="155"/>
      <c r="BE2498" s="156">
        <v>1746</v>
      </c>
      <c r="BF2498" s="181">
        <f t="shared" si="467"/>
        <v>11.167999999999815</v>
      </c>
      <c r="BG2498" s="182">
        <f t="shared" si="468"/>
        <v>0.13145696941660642</v>
      </c>
      <c r="BH2498" s="183">
        <f t="shared" si="469"/>
        <v>2.6635026435672948E-4</v>
      </c>
      <c r="BI2498" s="184" t="str">
        <f t="shared" si="470"/>
        <v/>
      </c>
      <c r="BJ2498" s="184" t="str">
        <f t="shared" si="466"/>
        <v/>
      </c>
    </row>
    <row r="2499" spans="3:62" ht="20.100000000000001" customHeight="1" x14ac:dyDescent="0.25">
      <c r="C2499" s="12"/>
      <c r="E2499" s="141"/>
      <c r="F2499" s="141"/>
      <c r="P2499" s="156"/>
      <c r="R2499" s="174"/>
      <c r="S2499" s="174"/>
      <c r="W2499" s="175"/>
      <c r="X2499" s="173"/>
      <c r="AC2499" s="156">
        <v>1770</v>
      </c>
      <c r="AD2499" s="150">
        <f t="shared" si="457"/>
        <v>3.08</v>
      </c>
      <c r="AE2499" s="174">
        <f t="shared" si="458"/>
        <v>3.4750773778549375E-3</v>
      </c>
      <c r="AF2499" s="174">
        <f t="shared" si="459"/>
        <v>0.99896499702519714</v>
      </c>
      <c r="AG2499" s="150">
        <f t="shared" si="464"/>
        <v>3.4750773778549375E-3</v>
      </c>
      <c r="AH2499" s="150" t="str">
        <f t="shared" si="465"/>
        <v/>
      </c>
      <c r="AI2499" s="150" t="str">
        <f t="shared" si="460"/>
        <v/>
      </c>
      <c r="AJ2499" s="173">
        <f t="shared" si="461"/>
        <v>0</v>
      </c>
      <c r="AK2499" s="173" t="str">
        <f t="shared" si="462"/>
        <v/>
      </c>
      <c r="AL2499" s="173" t="str">
        <f t="shared" si="463"/>
        <v/>
      </c>
      <c r="AM2499" s="173"/>
      <c r="AN2499" s="173"/>
      <c r="AO2499" s="173"/>
      <c r="AP2499" s="173"/>
      <c r="AQ2499" s="173"/>
      <c r="AR2499" s="173"/>
      <c r="AS2499" s="173"/>
      <c r="AT2499" s="153"/>
      <c r="AU2499" s="154"/>
      <c r="AV2499" s="153"/>
      <c r="AW2499" s="177"/>
      <c r="AX2499" s="178"/>
      <c r="AY2499" s="179"/>
      <c r="AZ2499" s="179"/>
      <c r="BA2499" s="180"/>
      <c r="BB2499" s="180"/>
      <c r="BC2499" s="155"/>
      <c r="BE2499" s="156">
        <v>1747</v>
      </c>
      <c r="BF2499" s="181">
        <f t="shared" si="467"/>
        <v>11.174399999999814</v>
      </c>
      <c r="BG2499" s="182">
        <f t="shared" si="468"/>
        <v>0.13119061915224969</v>
      </c>
      <c r="BH2499" s="183">
        <f t="shared" si="469"/>
        <v>2.6587973175892787E-4</v>
      </c>
      <c r="BI2499" s="184" t="str">
        <f t="shared" si="470"/>
        <v/>
      </c>
      <c r="BJ2499" s="184" t="str">
        <f t="shared" si="466"/>
        <v/>
      </c>
    </row>
    <row r="2500" spans="3:62" ht="20.100000000000001" customHeight="1" x14ac:dyDescent="0.25">
      <c r="C2500" s="12"/>
      <c r="E2500" s="141"/>
      <c r="F2500" s="141"/>
      <c r="P2500" s="156"/>
      <c r="R2500" s="174"/>
      <c r="S2500" s="174"/>
      <c r="W2500" s="175"/>
      <c r="X2500" s="173"/>
      <c r="AC2500" s="156">
        <v>1771</v>
      </c>
      <c r="AD2500" s="150">
        <f t="shared" si="457"/>
        <v>3.0840000000000005</v>
      </c>
      <c r="AE2500" s="174">
        <f t="shared" si="458"/>
        <v>3.4324996125307495E-3</v>
      </c>
      <c r="AF2500" s="174">
        <f t="shared" si="459"/>
        <v>0.99897881202263206</v>
      </c>
      <c r="AG2500" s="150">
        <f t="shared" si="464"/>
        <v>3.4324996125307495E-3</v>
      </c>
      <c r="AH2500" s="150" t="str">
        <f t="shared" si="465"/>
        <v/>
      </c>
      <c r="AI2500" s="150" t="str">
        <f t="shared" si="460"/>
        <v/>
      </c>
      <c r="AJ2500" s="173">
        <f t="shared" si="461"/>
        <v>0</v>
      </c>
      <c r="AK2500" s="173" t="str">
        <f t="shared" si="462"/>
        <v/>
      </c>
      <c r="AL2500" s="173" t="str">
        <f t="shared" si="463"/>
        <v/>
      </c>
      <c r="AM2500" s="173"/>
      <c r="AN2500" s="173"/>
      <c r="AO2500" s="173"/>
      <c r="AP2500" s="173"/>
      <c r="AQ2500" s="173"/>
      <c r="AR2500" s="173"/>
      <c r="AS2500" s="173"/>
      <c r="AT2500" s="153"/>
      <c r="AU2500" s="154"/>
      <c r="AV2500" s="153"/>
      <c r="AW2500" s="177"/>
      <c r="AX2500" s="178"/>
      <c r="AY2500" s="179"/>
      <c r="AZ2500" s="179"/>
      <c r="BA2500" s="180"/>
      <c r="BB2500" s="180"/>
      <c r="BC2500" s="155"/>
      <c r="BE2500" s="156">
        <v>1748</v>
      </c>
      <c r="BF2500" s="181">
        <f t="shared" si="467"/>
        <v>11.180799999999813</v>
      </c>
      <c r="BG2500" s="182">
        <f t="shared" si="468"/>
        <v>0.13092473942049077</v>
      </c>
      <c r="BH2500" s="183">
        <f t="shared" si="469"/>
        <v>2.6540981287051513E-4</v>
      </c>
      <c r="BI2500" s="184" t="str">
        <f t="shared" si="470"/>
        <v/>
      </c>
      <c r="BJ2500" s="184" t="str">
        <f t="shared" si="466"/>
        <v/>
      </c>
    </row>
    <row r="2501" spans="3:62" ht="20.100000000000001" customHeight="1" x14ac:dyDescent="0.25">
      <c r="C2501" s="12"/>
      <c r="E2501" s="141"/>
      <c r="F2501" s="141"/>
      <c r="P2501" s="156"/>
      <c r="R2501" s="174"/>
      <c r="S2501" s="174"/>
      <c r="W2501" s="175"/>
      <c r="X2501" s="173"/>
      <c r="AC2501" s="156">
        <v>1772</v>
      </c>
      <c r="AD2501" s="150">
        <f t="shared" si="457"/>
        <v>3.0880000000000001</v>
      </c>
      <c r="AE2501" s="174">
        <f t="shared" si="458"/>
        <v>3.3903892770143253E-3</v>
      </c>
      <c r="AF2501" s="174">
        <f t="shared" si="459"/>
        <v>0.99899245764533573</v>
      </c>
      <c r="AG2501" s="150">
        <f t="shared" si="464"/>
        <v>3.3903892770143253E-3</v>
      </c>
      <c r="AH2501" s="150" t="str">
        <f t="shared" si="465"/>
        <v/>
      </c>
      <c r="AI2501" s="150" t="str">
        <f t="shared" si="460"/>
        <v/>
      </c>
      <c r="AJ2501" s="173">
        <f t="shared" si="461"/>
        <v>0</v>
      </c>
      <c r="AK2501" s="173" t="str">
        <f t="shared" si="462"/>
        <v/>
      </c>
      <c r="AL2501" s="173" t="str">
        <f t="shared" si="463"/>
        <v/>
      </c>
      <c r="AM2501" s="173"/>
      <c r="AN2501" s="173"/>
      <c r="AO2501" s="173"/>
      <c r="AP2501" s="173"/>
      <c r="AQ2501" s="173"/>
      <c r="AR2501" s="173"/>
      <c r="AS2501" s="173"/>
      <c r="AT2501" s="153"/>
      <c r="AU2501" s="154"/>
      <c r="AV2501" s="153"/>
      <c r="AW2501" s="177"/>
      <c r="AX2501" s="178"/>
      <c r="AY2501" s="179"/>
      <c r="AZ2501" s="179"/>
      <c r="BA2501" s="180"/>
      <c r="BB2501" s="180"/>
      <c r="BC2501" s="155"/>
      <c r="BE2501" s="156">
        <v>1749</v>
      </c>
      <c r="BF2501" s="181">
        <f t="shared" si="467"/>
        <v>11.187199999999812</v>
      </c>
      <c r="BG2501" s="182">
        <f t="shared" si="468"/>
        <v>0.13065932960762025</v>
      </c>
      <c r="BH2501" s="183">
        <f t="shared" si="469"/>
        <v>2.6494050762482235E-4</v>
      </c>
      <c r="BI2501" s="184" t="str">
        <f t="shared" si="470"/>
        <v/>
      </c>
      <c r="BJ2501" s="184" t="str">
        <f t="shared" si="466"/>
        <v/>
      </c>
    </row>
    <row r="2502" spans="3:62" ht="20.100000000000001" customHeight="1" x14ac:dyDescent="0.25">
      <c r="C2502" s="12"/>
      <c r="E2502" s="141"/>
      <c r="F2502" s="141"/>
      <c r="P2502" s="156"/>
      <c r="R2502" s="174"/>
      <c r="S2502" s="174"/>
      <c r="W2502" s="175"/>
      <c r="X2502" s="173"/>
      <c r="AC2502" s="156">
        <v>1773</v>
      </c>
      <c r="AD2502" s="150">
        <f t="shared" si="457"/>
        <v>3.0920000000000005</v>
      </c>
      <c r="AE2502" s="174">
        <f t="shared" si="458"/>
        <v>3.3487419760723546E-3</v>
      </c>
      <c r="AF2502" s="174">
        <f t="shared" si="459"/>
        <v>0.99900593575422625</v>
      </c>
      <c r="AG2502" s="150">
        <f t="shared" si="464"/>
        <v>3.3487419760723546E-3</v>
      </c>
      <c r="AH2502" s="150" t="str">
        <f t="shared" si="465"/>
        <v/>
      </c>
      <c r="AI2502" s="150" t="str">
        <f t="shared" si="460"/>
        <v/>
      </c>
      <c r="AJ2502" s="173">
        <f t="shared" si="461"/>
        <v>0</v>
      </c>
      <c r="AK2502" s="173" t="str">
        <f t="shared" si="462"/>
        <v/>
      </c>
      <c r="AL2502" s="173" t="str">
        <f t="shared" si="463"/>
        <v/>
      </c>
      <c r="AM2502" s="173"/>
      <c r="AN2502" s="173"/>
      <c r="AO2502" s="173"/>
      <c r="AP2502" s="173"/>
      <c r="AQ2502" s="173"/>
      <c r="AR2502" s="173"/>
      <c r="AS2502" s="173"/>
      <c r="AT2502" s="153"/>
      <c r="AU2502" s="154"/>
      <c r="AV2502" s="153"/>
      <c r="AW2502" s="177"/>
      <c r="AX2502" s="178"/>
      <c r="AY2502" s="179"/>
      <c r="AZ2502" s="179"/>
      <c r="BA2502" s="180"/>
      <c r="BB2502" s="180"/>
      <c r="BC2502" s="155"/>
      <c r="BE2502" s="156">
        <v>1750</v>
      </c>
      <c r="BF2502" s="181">
        <f t="shared" si="467"/>
        <v>11.193599999999812</v>
      </c>
      <c r="BG2502" s="182">
        <f t="shared" si="468"/>
        <v>0.13039438909999543</v>
      </c>
      <c r="BH2502" s="183">
        <f t="shared" si="469"/>
        <v>2.6447181595204428E-4</v>
      </c>
      <c r="BI2502" s="184" t="str">
        <f t="shared" si="470"/>
        <v/>
      </c>
      <c r="BJ2502" s="184" t="str">
        <f t="shared" si="466"/>
        <v/>
      </c>
    </row>
    <row r="2503" spans="3:62" ht="20.100000000000001" customHeight="1" x14ac:dyDescent="0.25">
      <c r="C2503" s="12"/>
      <c r="E2503" s="141"/>
      <c r="F2503" s="141"/>
      <c r="P2503" s="156"/>
      <c r="R2503" s="174"/>
      <c r="S2503" s="174"/>
      <c r="W2503" s="175"/>
      <c r="X2503" s="173"/>
      <c r="AC2503" s="156">
        <v>1774</v>
      </c>
      <c r="AD2503" s="150">
        <f t="shared" si="457"/>
        <v>3.0960000000000001</v>
      </c>
      <c r="AE2503" s="174">
        <f t="shared" si="458"/>
        <v>3.3075533463386006E-3</v>
      </c>
      <c r="AF2503" s="174">
        <f t="shared" si="459"/>
        <v>0.99901924819270449</v>
      </c>
      <c r="AG2503" s="150">
        <f t="shared" si="464"/>
        <v>3.3075533463386006E-3</v>
      </c>
      <c r="AH2503" s="150" t="str">
        <f t="shared" si="465"/>
        <v/>
      </c>
      <c r="AI2503" s="150" t="str">
        <f t="shared" si="460"/>
        <v/>
      </c>
      <c r="AJ2503" s="173">
        <f t="shared" si="461"/>
        <v>0</v>
      </c>
      <c r="AK2503" s="173" t="str">
        <f t="shared" si="462"/>
        <v/>
      </c>
      <c r="AL2503" s="173" t="str">
        <f t="shared" si="463"/>
        <v/>
      </c>
      <c r="AM2503" s="173"/>
      <c r="AN2503" s="173"/>
      <c r="AO2503" s="173"/>
      <c r="AP2503" s="173"/>
      <c r="AQ2503" s="173"/>
      <c r="AR2503" s="173"/>
      <c r="AS2503" s="173"/>
      <c r="AT2503" s="153"/>
      <c r="AU2503" s="154"/>
      <c r="AV2503" s="153"/>
      <c r="AW2503" s="177"/>
      <c r="AX2503" s="178"/>
      <c r="AY2503" s="179"/>
      <c r="AZ2503" s="179"/>
      <c r="BA2503" s="180"/>
      <c r="BB2503" s="180"/>
      <c r="BC2503" s="155"/>
      <c r="BE2503" s="156">
        <v>1751</v>
      </c>
      <c r="BF2503" s="181">
        <f t="shared" si="467"/>
        <v>11.199999999999811</v>
      </c>
      <c r="BG2503" s="182">
        <f t="shared" si="468"/>
        <v>0.13012991728404338</v>
      </c>
      <c r="BH2503" s="183">
        <f t="shared" si="469"/>
        <v>2.6400373777923924E-4</v>
      </c>
      <c r="BI2503" s="184" t="str">
        <f t="shared" si="470"/>
        <v/>
      </c>
      <c r="BJ2503" s="184" t="str">
        <f t="shared" si="466"/>
        <v/>
      </c>
    </row>
    <row r="2504" spans="3:62" ht="20.100000000000001" customHeight="1" x14ac:dyDescent="0.25">
      <c r="C2504" s="12"/>
      <c r="E2504" s="141"/>
      <c r="F2504" s="141"/>
      <c r="P2504" s="156"/>
      <c r="R2504" s="174"/>
      <c r="S2504" s="174"/>
      <c r="W2504" s="175"/>
      <c r="X2504" s="173"/>
      <c r="AC2504" s="156">
        <v>1775</v>
      </c>
      <c r="AD2504" s="150">
        <f t="shared" si="457"/>
        <v>3.1000000000000005</v>
      </c>
      <c r="AE2504" s="174">
        <f t="shared" si="458"/>
        <v>3.2668190561999156E-3</v>
      </c>
      <c r="AF2504" s="174">
        <f t="shared" si="459"/>
        <v>0.99903239678678168</v>
      </c>
      <c r="AG2504" s="150">
        <f t="shared" si="464"/>
        <v>3.2668190561999156E-3</v>
      </c>
      <c r="AH2504" s="150" t="str">
        <f t="shared" si="465"/>
        <v/>
      </c>
      <c r="AI2504" s="150" t="str">
        <f t="shared" si="460"/>
        <v/>
      </c>
      <c r="AJ2504" s="173">
        <f t="shared" si="461"/>
        <v>0</v>
      </c>
      <c r="AK2504" s="173" t="str">
        <f t="shared" si="462"/>
        <v/>
      </c>
      <c r="AL2504" s="173" t="str">
        <f t="shared" si="463"/>
        <v/>
      </c>
      <c r="AM2504" s="173"/>
      <c r="AN2504" s="173"/>
      <c r="AO2504" s="173"/>
      <c r="AP2504" s="173"/>
      <c r="AQ2504" s="173"/>
      <c r="AR2504" s="173"/>
      <c r="AS2504" s="173"/>
      <c r="AT2504" s="153"/>
      <c r="AU2504" s="154"/>
      <c r="AV2504" s="153"/>
      <c r="AW2504" s="177"/>
      <c r="AX2504" s="178"/>
      <c r="AY2504" s="179"/>
      <c r="AZ2504" s="179"/>
      <c r="BA2504" s="180"/>
      <c r="BB2504" s="180"/>
      <c r="BC2504" s="155"/>
      <c r="BE2504" s="156">
        <v>1752</v>
      </c>
      <c r="BF2504" s="181">
        <f t="shared" si="467"/>
        <v>11.20639999999981</v>
      </c>
      <c r="BG2504" s="182">
        <f t="shared" si="468"/>
        <v>0.12986591354626414</v>
      </c>
      <c r="BH2504" s="183">
        <f t="shared" si="469"/>
        <v>2.6353627303049576E-4</v>
      </c>
      <c r="BI2504" s="184" t="str">
        <f t="shared" si="470"/>
        <v/>
      </c>
      <c r="BJ2504" s="184" t="str">
        <f t="shared" si="466"/>
        <v/>
      </c>
    </row>
    <row r="2505" spans="3:62" ht="20.100000000000001" customHeight="1" x14ac:dyDescent="0.25">
      <c r="C2505" s="12"/>
      <c r="E2505" s="141"/>
      <c r="F2505" s="141"/>
      <c r="P2505" s="156"/>
      <c r="R2505" s="174"/>
      <c r="S2505" s="174"/>
      <c r="W2505" s="175"/>
      <c r="X2505" s="173"/>
      <c r="AC2505" s="156">
        <v>1776</v>
      </c>
      <c r="AD2505" s="150">
        <f t="shared" si="457"/>
        <v>3.1040000000000001</v>
      </c>
      <c r="AE2505" s="174">
        <f t="shared" si="458"/>
        <v>3.2265348056812601E-3</v>
      </c>
      <c r="AF2505" s="174">
        <f t="shared" si="459"/>
        <v>0.99904538334520554</v>
      </c>
      <c r="AG2505" s="150">
        <f t="shared" si="464"/>
        <v>3.2265348056812601E-3</v>
      </c>
      <c r="AH2505" s="150" t="str">
        <f t="shared" si="465"/>
        <v/>
      </c>
      <c r="AI2505" s="150" t="str">
        <f t="shared" si="460"/>
        <v/>
      </c>
      <c r="AJ2505" s="173">
        <f t="shared" si="461"/>
        <v>0</v>
      </c>
      <c r="AK2505" s="173" t="str">
        <f t="shared" si="462"/>
        <v/>
      </c>
      <c r="AL2505" s="173" t="str">
        <f t="shared" si="463"/>
        <v/>
      </c>
      <c r="AM2505" s="173"/>
      <c r="AN2505" s="173"/>
      <c r="AO2505" s="173"/>
      <c r="AP2505" s="173"/>
      <c r="AQ2505" s="173"/>
      <c r="AR2505" s="173"/>
      <c r="AS2505" s="173"/>
      <c r="AT2505" s="153"/>
      <c r="AU2505" s="154"/>
      <c r="AV2505" s="153"/>
      <c r="AW2505" s="177"/>
      <c r="AX2505" s="178"/>
      <c r="AY2505" s="179"/>
      <c r="AZ2505" s="179"/>
      <c r="BA2505" s="180"/>
      <c r="BB2505" s="180"/>
      <c r="BC2505" s="155"/>
      <c r="BE2505" s="156">
        <v>1753</v>
      </c>
      <c r="BF2505" s="181">
        <f t="shared" si="467"/>
        <v>11.21279999999981</v>
      </c>
      <c r="BG2505" s="182">
        <f t="shared" si="468"/>
        <v>0.12960237727323365</v>
      </c>
      <c r="BH2505" s="183">
        <f t="shared" si="469"/>
        <v>2.6306942162668268E-4</v>
      </c>
      <c r="BI2505" s="184" t="str">
        <f t="shared" si="470"/>
        <v/>
      </c>
      <c r="BJ2505" s="184" t="str">
        <f t="shared" si="466"/>
        <v/>
      </c>
    </row>
    <row r="2506" spans="3:62" ht="20.100000000000001" customHeight="1" x14ac:dyDescent="0.25">
      <c r="C2506" s="12"/>
      <c r="E2506" s="141"/>
      <c r="F2506" s="141"/>
      <c r="P2506" s="156"/>
      <c r="R2506" s="174"/>
      <c r="S2506" s="174"/>
      <c r="W2506" s="175"/>
      <c r="X2506" s="173"/>
      <c r="AC2506" s="156">
        <v>1777</v>
      </c>
      <c r="AD2506" s="150">
        <f t="shared" si="457"/>
        <v>3.1080000000000005</v>
      </c>
      <c r="AE2506" s="174">
        <f t="shared" si="458"/>
        <v>3.1866963263295039E-3</v>
      </c>
      <c r="AF2506" s="174">
        <f t="shared" si="459"/>
        <v>0.99905820965958725</v>
      </c>
      <c r="AG2506" s="150">
        <f t="shared" si="464"/>
        <v>3.1866963263295039E-3</v>
      </c>
      <c r="AH2506" s="150" t="str">
        <f t="shared" si="465"/>
        <v/>
      </c>
      <c r="AI2506" s="150" t="str">
        <f t="shared" si="460"/>
        <v/>
      </c>
      <c r="AJ2506" s="173">
        <f t="shared" si="461"/>
        <v>0</v>
      </c>
      <c r="AK2506" s="173" t="str">
        <f t="shared" si="462"/>
        <v/>
      </c>
      <c r="AL2506" s="173" t="str">
        <f t="shared" si="463"/>
        <v/>
      </c>
      <c r="AM2506" s="173"/>
      <c r="AN2506" s="173"/>
      <c r="AO2506" s="173"/>
      <c r="AP2506" s="173"/>
      <c r="AQ2506" s="173"/>
      <c r="AR2506" s="173"/>
      <c r="AS2506" s="173"/>
      <c r="AT2506" s="153"/>
      <c r="AU2506" s="154"/>
      <c r="AV2506" s="153"/>
      <c r="AW2506" s="177"/>
      <c r="AX2506" s="178"/>
      <c r="AY2506" s="179"/>
      <c r="AZ2506" s="179"/>
      <c r="BA2506" s="180"/>
      <c r="BB2506" s="180"/>
      <c r="BC2506" s="155"/>
      <c r="BE2506" s="156">
        <v>1754</v>
      </c>
      <c r="BF2506" s="181">
        <f t="shared" si="467"/>
        <v>11.219199999999809</v>
      </c>
      <c r="BG2506" s="182">
        <f t="shared" si="468"/>
        <v>0.12933930785160697</v>
      </c>
      <c r="BH2506" s="183">
        <f t="shared" si="469"/>
        <v>2.62603183485699E-4</v>
      </c>
      <c r="BI2506" s="184" t="str">
        <f t="shared" si="470"/>
        <v/>
      </c>
      <c r="BJ2506" s="184" t="str">
        <f t="shared" si="466"/>
        <v/>
      </c>
    </row>
    <row r="2507" spans="3:62" ht="20.100000000000001" customHeight="1" x14ac:dyDescent="0.25">
      <c r="C2507" s="12"/>
      <c r="E2507" s="141"/>
      <c r="F2507" s="141"/>
      <c r="P2507" s="156"/>
      <c r="R2507" s="174"/>
      <c r="S2507" s="174"/>
      <c r="W2507" s="175"/>
      <c r="X2507" s="173"/>
      <c r="AC2507" s="156">
        <v>1778</v>
      </c>
      <c r="AD2507" s="150">
        <f t="shared" si="457"/>
        <v>3.1120000000000001</v>
      </c>
      <c r="AE2507" s="174">
        <f t="shared" si="458"/>
        <v>3.1472993810962671E-3</v>
      </c>
      <c r="AF2507" s="174">
        <f t="shared" si="459"/>
        <v>0.99907087750452694</v>
      </c>
      <c r="AG2507" s="150">
        <f t="shared" si="464"/>
        <v>3.1472993810962671E-3</v>
      </c>
      <c r="AH2507" s="150" t="str">
        <f t="shared" si="465"/>
        <v/>
      </c>
      <c r="AI2507" s="150" t="str">
        <f t="shared" si="460"/>
        <v/>
      </c>
      <c r="AJ2507" s="173">
        <f t="shared" si="461"/>
        <v>0</v>
      </c>
      <c r="AK2507" s="173" t="str">
        <f t="shared" si="462"/>
        <v/>
      </c>
      <c r="AL2507" s="173" t="str">
        <f t="shared" si="463"/>
        <v/>
      </c>
      <c r="AM2507" s="173"/>
      <c r="AN2507" s="173"/>
      <c r="AO2507" s="173"/>
      <c r="AP2507" s="173"/>
      <c r="AQ2507" s="173"/>
      <c r="AR2507" s="173"/>
      <c r="AS2507" s="173"/>
      <c r="AT2507" s="153"/>
      <c r="AU2507" s="154"/>
      <c r="AV2507" s="153"/>
      <c r="AW2507" s="177"/>
      <c r="AX2507" s="178"/>
      <c r="AY2507" s="179"/>
      <c r="AZ2507" s="179"/>
      <c r="BA2507" s="180"/>
      <c r="BB2507" s="180"/>
      <c r="BC2507" s="155"/>
      <c r="BE2507" s="156">
        <v>1755</v>
      </c>
      <c r="BF2507" s="181">
        <f t="shared" si="467"/>
        <v>11.225599999999808</v>
      </c>
      <c r="BG2507" s="182">
        <f t="shared" si="468"/>
        <v>0.12907670466812127</v>
      </c>
      <c r="BH2507" s="183">
        <f t="shared" si="469"/>
        <v>2.6213755852241838E-4</v>
      </c>
      <c r="BI2507" s="184" t="str">
        <f t="shared" si="470"/>
        <v/>
      </c>
      <c r="BJ2507" s="184" t="str">
        <f t="shared" si="466"/>
        <v/>
      </c>
    </row>
    <row r="2508" spans="3:62" ht="20.100000000000001" customHeight="1" x14ac:dyDescent="0.25">
      <c r="C2508" s="12"/>
      <c r="E2508" s="141"/>
      <c r="F2508" s="141"/>
      <c r="P2508" s="156"/>
      <c r="R2508" s="174"/>
      <c r="S2508" s="174"/>
      <c r="W2508" s="175"/>
      <c r="X2508" s="173"/>
      <c r="AC2508" s="156">
        <v>1779</v>
      </c>
      <c r="AD2508" s="150">
        <f t="shared" si="457"/>
        <v>3.1160000000000005</v>
      </c>
      <c r="AE2508" s="174">
        <f t="shared" si="458"/>
        <v>3.1083397642195994E-3</v>
      </c>
      <c r="AF2508" s="174">
        <f t="shared" si="459"/>
        <v>0.99908338863773916</v>
      </c>
      <c r="AG2508" s="150">
        <f t="shared" si="464"/>
        <v>3.1083397642195994E-3</v>
      </c>
      <c r="AH2508" s="150" t="str">
        <f t="shared" si="465"/>
        <v/>
      </c>
      <c r="AI2508" s="150" t="str">
        <f t="shared" si="460"/>
        <v/>
      </c>
      <c r="AJ2508" s="173">
        <f t="shared" si="461"/>
        <v>0</v>
      </c>
      <c r="AK2508" s="173" t="str">
        <f t="shared" si="462"/>
        <v/>
      </c>
      <c r="AL2508" s="173" t="str">
        <f t="shared" si="463"/>
        <v/>
      </c>
      <c r="AM2508" s="173"/>
      <c r="AN2508" s="173"/>
      <c r="AO2508" s="173"/>
      <c r="AP2508" s="173"/>
      <c r="AQ2508" s="173"/>
      <c r="AR2508" s="173"/>
      <c r="AS2508" s="173"/>
      <c r="AT2508" s="153"/>
      <c r="AU2508" s="154"/>
      <c r="AV2508" s="153"/>
      <c r="AW2508" s="177"/>
      <c r="AX2508" s="178"/>
      <c r="AY2508" s="179"/>
      <c r="AZ2508" s="179"/>
      <c r="BA2508" s="180"/>
      <c r="BB2508" s="180"/>
      <c r="BC2508" s="155"/>
      <c r="BE2508" s="156">
        <v>1756</v>
      </c>
      <c r="BF2508" s="181">
        <f t="shared" si="467"/>
        <v>11.231999999999807</v>
      </c>
      <c r="BG2508" s="182">
        <f t="shared" si="468"/>
        <v>0.12881456710959885</v>
      </c>
      <c r="BH2508" s="183">
        <f t="shared" si="469"/>
        <v>2.6167254664843931E-4</v>
      </c>
      <c r="BI2508" s="184" t="str">
        <f t="shared" si="470"/>
        <v/>
      </c>
      <c r="BJ2508" s="184" t="str">
        <f t="shared" si="466"/>
        <v/>
      </c>
    </row>
    <row r="2509" spans="3:62" ht="20.100000000000001" customHeight="1" x14ac:dyDescent="0.25">
      <c r="C2509" s="12"/>
      <c r="E2509" s="141"/>
      <c r="F2509" s="141"/>
      <c r="P2509" s="156"/>
      <c r="R2509" s="174"/>
      <c r="S2509" s="174"/>
      <c r="W2509" s="175"/>
      <c r="X2509" s="173"/>
      <c r="AC2509" s="156">
        <v>1780</v>
      </c>
      <c r="AD2509" s="150">
        <f t="shared" si="457"/>
        <v>3.12</v>
      </c>
      <c r="AE2509" s="174">
        <f t="shared" si="458"/>
        <v>3.0698133011047403E-3</v>
      </c>
      <c r="AF2509" s="174">
        <f t="shared" si="459"/>
        <v>0.99909574480017771</v>
      </c>
      <c r="AG2509" s="150">
        <f t="shared" si="464"/>
        <v>3.0698133011047403E-3</v>
      </c>
      <c r="AH2509" s="150" t="str">
        <f t="shared" si="465"/>
        <v/>
      </c>
      <c r="AI2509" s="150" t="str">
        <f t="shared" si="460"/>
        <v/>
      </c>
      <c r="AJ2509" s="173">
        <f t="shared" si="461"/>
        <v>0</v>
      </c>
      <c r="AK2509" s="173" t="str">
        <f t="shared" si="462"/>
        <v/>
      </c>
      <c r="AL2509" s="173" t="str">
        <f t="shared" si="463"/>
        <v/>
      </c>
      <c r="AM2509" s="173"/>
      <c r="AN2509" s="173"/>
      <c r="AO2509" s="173"/>
      <c r="AP2509" s="173"/>
      <c r="AQ2509" s="173"/>
      <c r="AR2509" s="173"/>
      <c r="AS2509" s="173"/>
      <c r="AT2509" s="153"/>
      <c r="AU2509" s="154"/>
      <c r="AV2509" s="153"/>
      <c r="AW2509" s="177"/>
      <c r="AX2509" s="178"/>
      <c r="AY2509" s="179"/>
      <c r="AZ2509" s="179"/>
      <c r="BA2509" s="180"/>
      <c r="BB2509" s="180"/>
      <c r="BC2509" s="155"/>
      <c r="BE2509" s="156">
        <v>1757</v>
      </c>
      <c r="BF2509" s="181">
        <f t="shared" si="467"/>
        <v>11.238399999999807</v>
      </c>
      <c r="BG2509" s="182">
        <f t="shared" si="468"/>
        <v>0.12855289456295041</v>
      </c>
      <c r="BH2509" s="183">
        <f t="shared" si="469"/>
        <v>2.6120814777255696E-4</v>
      </c>
      <c r="BI2509" s="184" t="str">
        <f t="shared" si="470"/>
        <v/>
      </c>
      <c r="BJ2509" s="184" t="str">
        <f t="shared" si="466"/>
        <v/>
      </c>
    </row>
    <row r="2510" spans="3:62" ht="20.100000000000001" customHeight="1" x14ac:dyDescent="0.25">
      <c r="C2510" s="12"/>
      <c r="E2510" s="141"/>
      <c r="F2510" s="141"/>
      <c r="P2510" s="156"/>
      <c r="R2510" s="174"/>
      <c r="S2510" s="174"/>
      <c r="W2510" s="175"/>
      <c r="X2510" s="173"/>
      <c r="AC2510" s="156">
        <v>1781</v>
      </c>
      <c r="AD2510" s="150">
        <f t="shared" si="457"/>
        <v>3.1240000000000006</v>
      </c>
      <c r="AE2510" s="174">
        <f t="shared" si="458"/>
        <v>3.0317158482037732E-3</v>
      </c>
      <c r="AF2510" s="174">
        <f t="shared" si="459"/>
        <v>0.99910794771616018</v>
      </c>
      <c r="AG2510" s="150">
        <f t="shared" si="464"/>
        <v>3.0317158482037732E-3</v>
      </c>
      <c r="AH2510" s="150" t="str">
        <f t="shared" si="465"/>
        <v/>
      </c>
      <c r="AI2510" s="150" t="str">
        <f t="shared" si="460"/>
        <v/>
      </c>
      <c r="AJ2510" s="173">
        <f t="shared" si="461"/>
        <v>0</v>
      </c>
      <c r="AK2510" s="173" t="str">
        <f t="shared" si="462"/>
        <v/>
      </c>
      <c r="AL2510" s="173" t="str">
        <f t="shared" si="463"/>
        <v/>
      </c>
      <c r="AM2510" s="173"/>
      <c r="AN2510" s="173"/>
      <c r="AO2510" s="173"/>
      <c r="AP2510" s="173"/>
      <c r="AQ2510" s="173"/>
      <c r="AR2510" s="173"/>
      <c r="AS2510" s="173"/>
      <c r="AT2510" s="153"/>
      <c r="AU2510" s="154"/>
      <c r="AV2510" s="153"/>
      <c r="AW2510" s="177"/>
      <c r="AX2510" s="178"/>
      <c r="AY2510" s="179"/>
      <c r="AZ2510" s="179"/>
      <c r="BA2510" s="180"/>
      <c r="BB2510" s="180"/>
      <c r="BC2510" s="155"/>
      <c r="BE2510" s="156">
        <v>1758</v>
      </c>
      <c r="BF2510" s="181">
        <f t="shared" si="467"/>
        <v>11.244799999999806</v>
      </c>
      <c r="BG2510" s="182">
        <f t="shared" si="468"/>
        <v>0.12829168641517785</v>
      </c>
      <c r="BH2510" s="183">
        <f t="shared" si="469"/>
        <v>2.607443618002081E-4</v>
      </c>
      <c r="BI2510" s="184" t="str">
        <f t="shared" si="470"/>
        <v/>
      </c>
      <c r="BJ2510" s="184" t="str">
        <f t="shared" si="466"/>
        <v/>
      </c>
    </row>
    <row r="2511" spans="3:62" ht="20.100000000000001" customHeight="1" x14ac:dyDescent="0.25">
      <c r="C2511" s="12"/>
      <c r="E2511" s="141"/>
      <c r="F2511" s="141"/>
      <c r="P2511" s="156"/>
      <c r="R2511" s="174"/>
      <c r="S2511" s="174"/>
      <c r="W2511" s="175"/>
      <c r="X2511" s="173"/>
      <c r="AC2511" s="156">
        <v>1782</v>
      </c>
      <c r="AD2511" s="150">
        <f t="shared" si="457"/>
        <v>3.1280000000000001</v>
      </c>
      <c r="AE2511" s="174">
        <f t="shared" si="458"/>
        <v>2.9940432928944037E-3</v>
      </c>
      <c r="AF2511" s="174">
        <f t="shared" si="459"/>
        <v>0.99911999909349203</v>
      </c>
      <c r="AG2511" s="150">
        <f t="shared" si="464"/>
        <v>2.9940432928944037E-3</v>
      </c>
      <c r="AH2511" s="150" t="str">
        <f t="shared" si="465"/>
        <v/>
      </c>
      <c r="AI2511" s="150" t="str">
        <f t="shared" si="460"/>
        <v/>
      </c>
      <c r="AJ2511" s="173">
        <f t="shared" si="461"/>
        <v>0</v>
      </c>
      <c r="AK2511" s="173" t="str">
        <f t="shared" si="462"/>
        <v/>
      </c>
      <c r="AL2511" s="173" t="str">
        <f t="shared" si="463"/>
        <v/>
      </c>
      <c r="AM2511" s="173"/>
      <c r="AN2511" s="173"/>
      <c r="AO2511" s="173"/>
      <c r="AP2511" s="173"/>
      <c r="AQ2511" s="173"/>
      <c r="AR2511" s="173"/>
      <c r="AS2511" s="173"/>
      <c r="AT2511" s="153"/>
      <c r="AU2511" s="154"/>
      <c r="AV2511" s="153"/>
      <c r="AW2511" s="177"/>
      <c r="AX2511" s="178"/>
      <c r="AY2511" s="179"/>
      <c r="AZ2511" s="179"/>
      <c r="BA2511" s="180"/>
      <c r="BB2511" s="180"/>
      <c r="BC2511" s="155"/>
      <c r="BE2511" s="156">
        <v>1759</v>
      </c>
      <c r="BF2511" s="181">
        <f t="shared" si="467"/>
        <v>11.251199999999805</v>
      </c>
      <c r="BG2511" s="182">
        <f t="shared" si="468"/>
        <v>0.12803094205337764</v>
      </c>
      <c r="BH2511" s="183">
        <f t="shared" si="469"/>
        <v>2.6028118863427596E-4</v>
      </c>
      <c r="BI2511" s="184" t="str">
        <f t="shared" si="470"/>
        <v/>
      </c>
      <c r="BJ2511" s="184" t="str">
        <f t="shared" si="466"/>
        <v/>
      </c>
    </row>
    <row r="2512" spans="3:62" ht="20.100000000000001" customHeight="1" x14ac:dyDescent="0.25">
      <c r="C2512" s="12"/>
      <c r="E2512" s="141"/>
      <c r="F2512" s="141"/>
      <c r="P2512" s="156"/>
      <c r="R2512" s="174"/>
      <c r="S2512" s="174"/>
      <c r="W2512" s="175"/>
      <c r="X2512" s="173"/>
      <c r="AC2512" s="156">
        <v>1783</v>
      </c>
      <c r="AD2512" s="150">
        <f t="shared" si="457"/>
        <v>3.1320000000000006</v>
      </c>
      <c r="AE2512" s="174">
        <f t="shared" si="458"/>
        <v>2.9567915533576803E-3</v>
      </c>
      <c r="AF2512" s="174">
        <f t="shared" si="459"/>
        <v>0.9991319006235897</v>
      </c>
      <c r="AG2512" s="150">
        <f t="shared" si="464"/>
        <v>2.9567915533576803E-3</v>
      </c>
      <c r="AH2512" s="150" t="str">
        <f t="shared" si="465"/>
        <v/>
      </c>
      <c r="AI2512" s="150" t="str">
        <f t="shared" si="460"/>
        <v/>
      </c>
      <c r="AJ2512" s="173">
        <f t="shared" si="461"/>
        <v>0</v>
      </c>
      <c r="AK2512" s="173" t="str">
        <f t="shared" si="462"/>
        <v/>
      </c>
      <c r="AL2512" s="173" t="str">
        <f t="shared" si="463"/>
        <v/>
      </c>
      <c r="AM2512" s="173"/>
      <c r="AN2512" s="173"/>
      <c r="AO2512" s="173"/>
      <c r="AP2512" s="173"/>
      <c r="AQ2512" s="173"/>
      <c r="AR2512" s="173"/>
      <c r="AS2512" s="173"/>
      <c r="AT2512" s="153"/>
      <c r="AU2512" s="154"/>
      <c r="AV2512" s="153"/>
      <c r="AW2512" s="177"/>
      <c r="AX2512" s="178"/>
      <c r="AY2512" s="179"/>
      <c r="AZ2512" s="179"/>
      <c r="BA2512" s="180"/>
      <c r="BB2512" s="180"/>
      <c r="BC2512" s="155"/>
      <c r="BE2512" s="156">
        <v>1760</v>
      </c>
      <c r="BF2512" s="181">
        <f t="shared" si="467"/>
        <v>11.257599999999805</v>
      </c>
      <c r="BG2512" s="182">
        <f t="shared" si="468"/>
        <v>0.12777066086474337</v>
      </c>
      <c r="BH2512" s="183">
        <f t="shared" si="469"/>
        <v>2.5981862817439638E-4</v>
      </c>
      <c r="BI2512" s="184" t="str">
        <f t="shared" si="470"/>
        <v/>
      </c>
      <c r="BJ2512" s="184" t="str">
        <f t="shared" si="466"/>
        <v/>
      </c>
    </row>
    <row r="2513" spans="3:62" ht="20.100000000000001" customHeight="1" x14ac:dyDescent="0.25">
      <c r="C2513" s="12"/>
      <c r="E2513" s="141"/>
      <c r="F2513" s="141"/>
      <c r="P2513" s="156"/>
      <c r="R2513" s="174"/>
      <c r="S2513" s="174"/>
      <c r="W2513" s="175"/>
      <c r="X2513" s="173"/>
      <c r="AC2513" s="156">
        <v>1784</v>
      </c>
      <c r="AD2513" s="150">
        <f t="shared" si="457"/>
        <v>3.1360000000000001</v>
      </c>
      <c r="AE2513" s="174">
        <f t="shared" si="458"/>
        <v>2.9199565784548891E-3</v>
      </c>
      <c r="AF2513" s="174">
        <f t="shared" si="459"/>
        <v>0.99914365398160376</v>
      </c>
      <c r="AG2513" s="150">
        <f t="shared" si="464"/>
        <v>2.9199565784548891E-3</v>
      </c>
      <c r="AH2513" s="150" t="str">
        <f t="shared" si="465"/>
        <v/>
      </c>
      <c r="AI2513" s="150" t="str">
        <f t="shared" si="460"/>
        <v/>
      </c>
      <c r="AJ2513" s="173">
        <f t="shared" si="461"/>
        <v>0</v>
      </c>
      <c r="AK2513" s="173" t="str">
        <f t="shared" si="462"/>
        <v/>
      </c>
      <c r="AL2513" s="173" t="str">
        <f t="shared" si="463"/>
        <v/>
      </c>
      <c r="AM2513" s="173"/>
      <c r="AN2513" s="173"/>
      <c r="AO2513" s="173"/>
      <c r="AP2513" s="173"/>
      <c r="AQ2513" s="173"/>
      <c r="AR2513" s="173"/>
      <c r="AS2513" s="173"/>
      <c r="AT2513" s="153"/>
      <c r="AU2513" s="154"/>
      <c r="AV2513" s="153"/>
      <c r="AW2513" s="177"/>
      <c r="AX2513" s="178"/>
      <c r="AY2513" s="179"/>
      <c r="AZ2513" s="179"/>
      <c r="BA2513" s="180"/>
      <c r="BB2513" s="180"/>
      <c r="BC2513" s="155"/>
      <c r="BE2513" s="156">
        <v>1761</v>
      </c>
      <c r="BF2513" s="181">
        <f t="shared" si="467"/>
        <v>11.263999999999804</v>
      </c>
      <c r="BG2513" s="182">
        <f t="shared" si="468"/>
        <v>0.12751084223656897</v>
      </c>
      <c r="BH2513" s="183">
        <f t="shared" si="469"/>
        <v>2.593566803169578E-4</v>
      </c>
      <c r="BI2513" s="184" t="str">
        <f t="shared" si="470"/>
        <v/>
      </c>
      <c r="BJ2513" s="184" t="str">
        <f t="shared" si="466"/>
        <v/>
      </c>
    </row>
    <row r="2514" spans="3:62" ht="20.100000000000001" customHeight="1" x14ac:dyDescent="0.25">
      <c r="C2514" s="12"/>
      <c r="E2514" s="141"/>
      <c r="F2514" s="141"/>
      <c r="P2514" s="156"/>
      <c r="R2514" s="174"/>
      <c r="S2514" s="174"/>
      <c r="W2514" s="175"/>
      <c r="X2514" s="173"/>
      <c r="AC2514" s="156">
        <v>1785</v>
      </c>
      <c r="AD2514" s="150">
        <f t="shared" si="457"/>
        <v>3.1400000000000006</v>
      </c>
      <c r="AE2514" s="174">
        <f t="shared" si="458"/>
        <v>2.883534347603434E-3</v>
      </c>
      <c r="AF2514" s="174">
        <f t="shared" si="459"/>
        <v>0.99915526082654138</v>
      </c>
      <c r="AG2514" s="150">
        <f t="shared" si="464"/>
        <v>2.883534347603434E-3</v>
      </c>
      <c r="AH2514" s="150" t="str">
        <f t="shared" si="465"/>
        <v/>
      </c>
      <c r="AI2514" s="150" t="str">
        <f t="shared" si="460"/>
        <v/>
      </c>
      <c r="AJ2514" s="173">
        <f t="shared" si="461"/>
        <v>0</v>
      </c>
      <c r="AK2514" s="173" t="str">
        <f t="shared" si="462"/>
        <v/>
      </c>
      <c r="AL2514" s="173" t="str">
        <f t="shared" si="463"/>
        <v/>
      </c>
      <c r="AM2514" s="173"/>
      <c r="AN2514" s="173"/>
      <c r="AO2514" s="173"/>
      <c r="AP2514" s="173"/>
      <c r="AQ2514" s="173"/>
      <c r="AR2514" s="173"/>
      <c r="AS2514" s="173"/>
      <c r="AT2514" s="153"/>
      <c r="AU2514" s="154"/>
      <c r="AV2514" s="153"/>
      <c r="AW2514" s="177"/>
      <c r="AX2514" s="178"/>
      <c r="AY2514" s="179"/>
      <c r="AZ2514" s="179"/>
      <c r="BA2514" s="180"/>
      <c r="BB2514" s="180"/>
      <c r="BC2514" s="155"/>
      <c r="BE2514" s="156">
        <v>1762</v>
      </c>
      <c r="BF2514" s="181">
        <f t="shared" si="467"/>
        <v>11.270399999999803</v>
      </c>
      <c r="BG2514" s="182">
        <f t="shared" si="468"/>
        <v>0.12725148555625201</v>
      </c>
      <c r="BH2514" s="183">
        <f t="shared" si="469"/>
        <v>2.5889534495585065E-4</v>
      </c>
      <c r="BI2514" s="184" t="str">
        <f t="shared" si="470"/>
        <v/>
      </c>
      <c r="BJ2514" s="184" t="str">
        <f t="shared" si="466"/>
        <v/>
      </c>
    </row>
    <row r="2515" spans="3:62" ht="20.100000000000001" customHeight="1" x14ac:dyDescent="0.25">
      <c r="C2515" s="12"/>
      <c r="E2515" s="141"/>
      <c r="F2515" s="141"/>
      <c r="P2515" s="156"/>
      <c r="R2515" s="174"/>
      <c r="S2515" s="174"/>
      <c r="W2515" s="175"/>
      <c r="X2515" s="173"/>
      <c r="AC2515" s="156">
        <v>1786</v>
      </c>
      <c r="AD2515" s="150">
        <f t="shared" si="457"/>
        <v>3.1440000000000001</v>
      </c>
      <c r="AE2515" s="174">
        <f t="shared" si="458"/>
        <v>2.8475208706519421E-3</v>
      </c>
      <c r="AF2515" s="174">
        <f t="shared" si="459"/>
        <v>0.99916672280138841</v>
      </c>
      <c r="AG2515" s="150">
        <f t="shared" si="464"/>
        <v>2.8475208706519421E-3</v>
      </c>
      <c r="AH2515" s="150" t="str">
        <f t="shared" si="465"/>
        <v/>
      </c>
      <c r="AI2515" s="150" t="str">
        <f t="shared" si="460"/>
        <v/>
      </c>
      <c r="AJ2515" s="173">
        <f t="shared" si="461"/>
        <v>0</v>
      </c>
      <c r="AK2515" s="173" t="str">
        <f t="shared" si="462"/>
        <v/>
      </c>
      <c r="AL2515" s="173" t="str">
        <f t="shared" si="463"/>
        <v/>
      </c>
      <c r="AM2515" s="173"/>
      <c r="AN2515" s="173"/>
      <c r="AO2515" s="173"/>
      <c r="AP2515" s="173"/>
      <c r="AQ2515" s="173"/>
      <c r="AR2515" s="173"/>
      <c r="AS2515" s="173"/>
      <c r="AT2515" s="153"/>
      <c r="AU2515" s="154"/>
      <c r="AV2515" s="153"/>
      <c r="AW2515" s="177"/>
      <c r="AX2515" s="178"/>
      <c r="AY2515" s="179"/>
      <c r="AZ2515" s="179"/>
      <c r="BA2515" s="180"/>
      <c r="BB2515" s="180"/>
      <c r="BC2515" s="155"/>
      <c r="BE2515" s="156">
        <v>1763</v>
      </c>
      <c r="BF2515" s="181">
        <f t="shared" si="467"/>
        <v>11.276799999999803</v>
      </c>
      <c r="BG2515" s="182">
        <f t="shared" si="468"/>
        <v>0.12699259021129616</v>
      </c>
      <c r="BH2515" s="183">
        <f t="shared" si="469"/>
        <v>2.5843462198188449E-4</v>
      </c>
      <c r="BI2515" s="184" t="str">
        <f t="shared" si="470"/>
        <v/>
      </c>
      <c r="BJ2515" s="184" t="str">
        <f t="shared" si="466"/>
        <v/>
      </c>
    </row>
    <row r="2516" spans="3:62" ht="20.100000000000001" customHeight="1" x14ac:dyDescent="0.25">
      <c r="C2516" s="12"/>
      <c r="E2516" s="141"/>
      <c r="F2516" s="141"/>
      <c r="P2516" s="156"/>
      <c r="R2516" s="174"/>
      <c r="S2516" s="174"/>
      <c r="W2516" s="175"/>
      <c r="X2516" s="173"/>
      <c r="AC2516" s="156">
        <v>1787</v>
      </c>
      <c r="AD2516" s="150">
        <f t="shared" si="457"/>
        <v>3.1480000000000006</v>
      </c>
      <c r="AE2516" s="174">
        <f t="shared" si="458"/>
        <v>2.8119121877543856E-3</v>
      </c>
      <c r="AF2516" s="174">
        <f t="shared" si="459"/>
        <v>0.99917804153323064</v>
      </c>
      <c r="AG2516" s="150">
        <f t="shared" si="464"/>
        <v>2.8119121877543856E-3</v>
      </c>
      <c r="AH2516" s="150" t="str">
        <f t="shared" si="465"/>
        <v/>
      </c>
      <c r="AI2516" s="150" t="str">
        <f t="shared" si="460"/>
        <v/>
      </c>
      <c r="AJ2516" s="173">
        <f t="shared" si="461"/>
        <v>0</v>
      </c>
      <c r="AK2516" s="173" t="str">
        <f t="shared" si="462"/>
        <v/>
      </c>
      <c r="AL2516" s="173" t="str">
        <f t="shared" si="463"/>
        <v/>
      </c>
      <c r="AM2516" s="173"/>
      <c r="AN2516" s="173"/>
      <c r="AO2516" s="173"/>
      <c r="AP2516" s="173"/>
      <c r="AQ2516" s="173"/>
      <c r="AR2516" s="173"/>
      <c r="AS2516" s="173"/>
      <c r="AT2516" s="153"/>
      <c r="AU2516" s="154"/>
      <c r="AV2516" s="153"/>
      <c r="AW2516" s="177"/>
      <c r="AX2516" s="178"/>
      <c r="AY2516" s="179"/>
      <c r="AZ2516" s="179"/>
      <c r="BA2516" s="180"/>
      <c r="BB2516" s="180"/>
      <c r="BC2516" s="155"/>
      <c r="BE2516" s="156">
        <v>1764</v>
      </c>
      <c r="BF2516" s="181">
        <f t="shared" si="467"/>
        <v>11.283199999999802</v>
      </c>
      <c r="BG2516" s="182">
        <f t="shared" si="468"/>
        <v>0.12673415558931428</v>
      </c>
      <c r="BH2516" s="183">
        <f t="shared" si="469"/>
        <v>2.5797451128251048E-4</v>
      </c>
      <c r="BI2516" s="184" t="str">
        <f t="shared" si="470"/>
        <v/>
      </c>
      <c r="BJ2516" s="184" t="str">
        <f t="shared" si="466"/>
        <v/>
      </c>
    </row>
    <row r="2517" spans="3:62" ht="20.100000000000001" customHeight="1" x14ac:dyDescent="0.25">
      <c r="C2517" s="12"/>
      <c r="E2517" s="141"/>
      <c r="F2517" s="141"/>
      <c r="P2517" s="156"/>
      <c r="R2517" s="174"/>
      <c r="S2517" s="174"/>
      <c r="W2517" s="175"/>
      <c r="X2517" s="173"/>
      <c r="AC2517" s="156">
        <v>1788</v>
      </c>
      <c r="AD2517" s="150">
        <f t="shared" si="457"/>
        <v>3.1520000000000001</v>
      </c>
      <c r="AE2517" s="174">
        <f t="shared" si="458"/>
        <v>2.7767043692435104E-3</v>
      </c>
      <c r="AF2517" s="174">
        <f t="shared" si="459"/>
        <v>0.99918921863337495</v>
      </c>
      <c r="AG2517" s="150">
        <f t="shared" si="464"/>
        <v>2.7767043692435104E-3</v>
      </c>
      <c r="AH2517" s="150" t="str">
        <f t="shared" si="465"/>
        <v/>
      </c>
      <c r="AI2517" s="150" t="str">
        <f t="shared" si="460"/>
        <v/>
      </c>
      <c r="AJ2517" s="173">
        <f t="shared" si="461"/>
        <v>0</v>
      </c>
      <c r="AK2517" s="173" t="str">
        <f t="shared" si="462"/>
        <v/>
      </c>
      <c r="AL2517" s="173" t="str">
        <f t="shared" si="463"/>
        <v/>
      </c>
      <c r="AM2517" s="173"/>
      <c r="AN2517" s="173"/>
      <c r="AO2517" s="173"/>
      <c r="AP2517" s="173"/>
      <c r="AQ2517" s="173"/>
      <c r="AR2517" s="173"/>
      <c r="AS2517" s="173"/>
      <c r="AT2517" s="153"/>
      <c r="AU2517" s="154"/>
      <c r="AV2517" s="153"/>
      <c r="AW2517" s="177"/>
      <c r="AX2517" s="178"/>
      <c r="AY2517" s="179"/>
      <c r="AZ2517" s="179"/>
      <c r="BA2517" s="180"/>
      <c r="BB2517" s="180"/>
      <c r="BC2517" s="155"/>
      <c r="BE2517" s="156">
        <v>1765</v>
      </c>
      <c r="BF2517" s="181">
        <f t="shared" si="467"/>
        <v>11.289599999999801</v>
      </c>
      <c r="BG2517" s="182">
        <f t="shared" si="468"/>
        <v>0.12647618107803177</v>
      </c>
      <c r="BH2517" s="183">
        <f t="shared" si="469"/>
        <v>2.5751501274273725E-4</v>
      </c>
      <c r="BI2517" s="184" t="str">
        <f t="shared" si="470"/>
        <v/>
      </c>
      <c r="BJ2517" s="184" t="str">
        <f t="shared" si="466"/>
        <v/>
      </c>
    </row>
    <row r="2518" spans="3:62" ht="20.100000000000001" customHeight="1" x14ac:dyDescent="0.25">
      <c r="C2518" s="12"/>
      <c r="E2518" s="141"/>
      <c r="F2518" s="141"/>
      <c r="P2518" s="156"/>
      <c r="R2518" s="174"/>
      <c r="S2518" s="174"/>
      <c r="W2518" s="175"/>
      <c r="X2518" s="173"/>
      <c r="AC2518" s="156">
        <v>1789</v>
      </c>
      <c r="AD2518" s="150">
        <f t="shared" si="457"/>
        <v>3.1560000000000006</v>
      </c>
      <c r="AE2518" s="174">
        <f t="shared" si="458"/>
        <v>2.7418935155032816E-3</v>
      </c>
      <c r="AF2518" s="174">
        <f t="shared" si="459"/>
        <v>0.99920025569746962</v>
      </c>
      <c r="AG2518" s="150">
        <f t="shared" si="464"/>
        <v>2.7418935155032816E-3</v>
      </c>
      <c r="AH2518" s="150" t="str">
        <f t="shared" si="465"/>
        <v/>
      </c>
      <c r="AI2518" s="150" t="str">
        <f t="shared" si="460"/>
        <v/>
      </c>
      <c r="AJ2518" s="173">
        <f t="shared" si="461"/>
        <v>0</v>
      </c>
      <c r="AK2518" s="173" t="str">
        <f t="shared" si="462"/>
        <v/>
      </c>
      <c r="AL2518" s="173" t="str">
        <f t="shared" si="463"/>
        <v/>
      </c>
      <c r="AM2518" s="173"/>
      <c r="AN2518" s="173"/>
      <c r="AO2518" s="173"/>
      <c r="AP2518" s="173"/>
      <c r="AQ2518" s="173"/>
      <c r="AR2518" s="173"/>
      <c r="AS2518" s="173"/>
      <c r="AT2518" s="153"/>
      <c r="AU2518" s="154"/>
      <c r="AV2518" s="153"/>
      <c r="AW2518" s="177"/>
      <c r="AX2518" s="178"/>
      <c r="AY2518" s="179"/>
      <c r="AZ2518" s="179"/>
      <c r="BA2518" s="180"/>
      <c r="BB2518" s="180"/>
      <c r="BC2518" s="155"/>
      <c r="BE2518" s="156">
        <v>1766</v>
      </c>
      <c r="BF2518" s="181">
        <f t="shared" si="467"/>
        <v>11.2959999999998</v>
      </c>
      <c r="BG2518" s="182">
        <f t="shared" si="468"/>
        <v>0.12621866606528903</v>
      </c>
      <c r="BH2518" s="183">
        <f t="shared" si="469"/>
        <v>2.5705612624443708E-4</v>
      </c>
      <c r="BI2518" s="184" t="str">
        <f t="shared" si="470"/>
        <v/>
      </c>
      <c r="BJ2518" s="184" t="str">
        <f t="shared" si="466"/>
        <v/>
      </c>
    </row>
    <row r="2519" spans="3:62" ht="20.100000000000001" customHeight="1" x14ac:dyDescent="0.25">
      <c r="C2519" s="12"/>
      <c r="E2519" s="141"/>
      <c r="F2519" s="141"/>
      <c r="P2519" s="156"/>
      <c r="R2519" s="174"/>
      <c r="S2519" s="174"/>
      <c r="W2519" s="175"/>
      <c r="X2519" s="173"/>
      <c r="AC2519" s="156">
        <v>1790</v>
      </c>
      <c r="AD2519" s="150">
        <f t="shared" si="457"/>
        <v>3.16</v>
      </c>
      <c r="AE2519" s="174">
        <f t="shared" si="458"/>
        <v>2.7074757568406999E-3</v>
      </c>
      <c r="AF2519" s="174">
        <f t="shared" si="459"/>
        <v>0.99921115430562446</v>
      </c>
      <c r="AG2519" s="150">
        <f t="shared" si="464"/>
        <v>2.7074757568406999E-3</v>
      </c>
      <c r="AH2519" s="150" t="str">
        <f t="shared" si="465"/>
        <v/>
      </c>
      <c r="AI2519" s="150" t="str">
        <f t="shared" si="460"/>
        <v/>
      </c>
      <c r="AJ2519" s="173">
        <f t="shared" si="461"/>
        <v>0</v>
      </c>
      <c r="AK2519" s="173" t="str">
        <f t="shared" si="462"/>
        <v/>
      </c>
      <c r="AL2519" s="173" t="str">
        <f t="shared" si="463"/>
        <v/>
      </c>
      <c r="AM2519" s="173"/>
      <c r="AN2519" s="173"/>
      <c r="AO2519" s="173"/>
      <c r="AP2519" s="173"/>
      <c r="AQ2519" s="173"/>
      <c r="AR2519" s="173"/>
      <c r="AS2519" s="173"/>
      <c r="AT2519" s="153"/>
      <c r="AU2519" s="154"/>
      <c r="AV2519" s="153"/>
      <c r="AW2519" s="177"/>
      <c r="AX2519" s="178"/>
      <c r="AY2519" s="179"/>
      <c r="AZ2519" s="179"/>
      <c r="BA2519" s="180"/>
      <c r="BB2519" s="180"/>
      <c r="BC2519" s="155"/>
      <c r="BE2519" s="156">
        <v>1767</v>
      </c>
      <c r="BF2519" s="181">
        <f t="shared" si="467"/>
        <v>11.3023999999998</v>
      </c>
      <c r="BG2519" s="182">
        <f t="shared" si="468"/>
        <v>0.12596160993904459</v>
      </c>
      <c r="BH2519" s="183">
        <f t="shared" si="469"/>
        <v>2.5659785166670668E-4</v>
      </c>
      <c r="BI2519" s="184" t="str">
        <f t="shared" si="470"/>
        <v/>
      </c>
      <c r="BJ2519" s="184" t="str">
        <f t="shared" si="466"/>
        <v/>
      </c>
    </row>
    <row r="2520" spans="3:62" ht="20.100000000000001" customHeight="1" x14ac:dyDescent="0.25">
      <c r="C2520" s="12"/>
      <c r="E2520" s="141"/>
      <c r="F2520" s="141"/>
      <c r="P2520" s="156"/>
      <c r="R2520" s="174"/>
      <c r="S2520" s="174"/>
      <c r="W2520" s="175"/>
      <c r="X2520" s="173"/>
      <c r="AC2520" s="156">
        <v>1791</v>
      </c>
      <c r="AD2520" s="150">
        <f t="shared" si="457"/>
        <v>3.1640000000000006</v>
      </c>
      <c r="AE2520" s="174">
        <f t="shared" si="458"/>
        <v>2.6734472533567061E-3</v>
      </c>
      <c r="AF2520" s="174">
        <f t="shared" si="459"/>
        <v>0.99922191602252997</v>
      </c>
      <c r="AG2520" s="150">
        <f t="shared" si="464"/>
        <v>2.6734472533567061E-3</v>
      </c>
      <c r="AH2520" s="150" t="str">
        <f t="shared" si="465"/>
        <v/>
      </c>
      <c r="AI2520" s="150" t="str">
        <f t="shared" si="460"/>
        <v/>
      </c>
      <c r="AJ2520" s="173">
        <f t="shared" si="461"/>
        <v>0</v>
      </c>
      <c r="AK2520" s="173" t="str">
        <f t="shared" si="462"/>
        <v/>
      </c>
      <c r="AL2520" s="173" t="str">
        <f t="shared" si="463"/>
        <v/>
      </c>
      <c r="AM2520" s="173"/>
      <c r="AN2520" s="173"/>
      <c r="AO2520" s="173"/>
      <c r="AP2520" s="173"/>
      <c r="AQ2520" s="173"/>
      <c r="AR2520" s="173"/>
      <c r="AS2520" s="173"/>
      <c r="AT2520" s="153"/>
      <c r="AU2520" s="154"/>
      <c r="AV2520" s="153"/>
      <c r="AW2520" s="177"/>
      <c r="AX2520" s="178"/>
      <c r="AY2520" s="179"/>
      <c r="AZ2520" s="179"/>
      <c r="BA2520" s="180"/>
      <c r="BB2520" s="180"/>
      <c r="BC2520" s="155"/>
      <c r="BE2520" s="156">
        <v>1768</v>
      </c>
      <c r="BF2520" s="181">
        <f t="shared" si="467"/>
        <v>11.308799999999799</v>
      </c>
      <c r="BG2520" s="182">
        <f t="shared" si="468"/>
        <v>0.12570501208737789</v>
      </c>
      <c r="BH2520" s="183">
        <f t="shared" si="469"/>
        <v>2.5614018888531209E-4</v>
      </c>
      <c r="BI2520" s="184" t="str">
        <f t="shared" si="470"/>
        <v/>
      </c>
      <c r="BJ2520" s="184" t="str">
        <f t="shared" si="466"/>
        <v/>
      </c>
    </row>
    <row r="2521" spans="3:62" ht="20.100000000000001" customHeight="1" x14ac:dyDescent="0.25">
      <c r="C2521" s="12"/>
      <c r="E2521" s="141"/>
      <c r="F2521" s="141"/>
      <c r="P2521" s="156"/>
      <c r="R2521" s="174"/>
      <c r="S2521" s="174"/>
      <c r="W2521" s="175"/>
      <c r="X2521" s="173"/>
      <c r="AC2521" s="156">
        <v>1792</v>
      </c>
      <c r="AD2521" s="150">
        <f t="shared" ref="AD2521:AD2584" si="471">AD$723+(AC2521*AD$726)</f>
        <v>3.1680000000000001</v>
      </c>
      <c r="AE2521" s="174">
        <f t="shared" ref="AE2521:AE2584" si="472">_xlfn.NORM.DIST(AD2521,AD$720,AD$721,0)</f>
        <v>2.6398041948164515E-3</v>
      </c>
      <c r="AF2521" s="174">
        <f t="shared" ref="AF2521:AF2584" si="473">_xlfn.NORM.DIST(AD2521,AD$720,AD$721,1)</f>
        <v>0.99923254239757653</v>
      </c>
      <c r="AG2521" s="150">
        <f t="shared" si="464"/>
        <v>2.6398041948164515E-3</v>
      </c>
      <c r="AH2521" s="150" t="str">
        <f t="shared" si="465"/>
        <v/>
      </c>
      <c r="AI2521" s="150" t="str">
        <f t="shared" ref="AI2521:AI2584" si="474">IF(AE2521=MAX(AE$729:AE$2729),AE2521,"")</f>
        <v/>
      </c>
      <c r="AJ2521" s="173">
        <f t="shared" ref="AJ2521:AJ2584" si="475">_xlfn.NORM.DIST(AC2521,AH$721,AH$722,0)</f>
        <v>0</v>
      </c>
      <c r="AK2521" s="173" t="str">
        <f t="shared" ref="AK2521:AK2584" si="476">IF(AJ2521=MAX(AJ$729:AJ$2729),AE2521,"")</f>
        <v/>
      </c>
      <c r="AL2521" s="173" t="str">
        <f t="shared" ref="AL2521:AL2584" si="477">IF(AK2521=MIN(AK$729:AK$2729),AK2521,"")</f>
        <v/>
      </c>
      <c r="AM2521" s="173"/>
      <c r="AN2521" s="173"/>
      <c r="AO2521" s="173"/>
      <c r="AP2521" s="173"/>
      <c r="AQ2521" s="173"/>
      <c r="AR2521" s="173"/>
      <c r="AS2521" s="173"/>
      <c r="AT2521" s="153"/>
      <c r="AU2521" s="154"/>
      <c r="AV2521" s="153"/>
      <c r="AW2521" s="177"/>
      <c r="AX2521" s="178"/>
      <c r="AY2521" s="179"/>
      <c r="AZ2521" s="179"/>
      <c r="BA2521" s="180"/>
      <c r="BB2521" s="180"/>
      <c r="BC2521" s="155"/>
      <c r="BE2521" s="156">
        <v>1769</v>
      </c>
      <c r="BF2521" s="181">
        <f t="shared" si="467"/>
        <v>11.315199999999798</v>
      </c>
      <c r="BG2521" s="182">
        <f t="shared" si="468"/>
        <v>0.12544887189849258</v>
      </c>
      <c r="BH2521" s="183">
        <f t="shared" si="469"/>
        <v>2.5568313777360463E-4</v>
      </c>
      <c r="BI2521" s="184" t="str">
        <f t="shared" si="470"/>
        <v/>
      </c>
      <c r="BJ2521" s="184" t="str">
        <f t="shared" si="466"/>
        <v/>
      </c>
    </row>
    <row r="2522" spans="3:62" ht="20.100000000000001" customHeight="1" x14ac:dyDescent="0.25">
      <c r="C2522" s="12"/>
      <c r="E2522" s="141"/>
      <c r="F2522" s="141"/>
      <c r="P2522" s="156"/>
      <c r="R2522" s="174"/>
      <c r="S2522" s="174"/>
      <c r="W2522" s="175"/>
      <c r="X2522" s="173"/>
      <c r="AC2522" s="156">
        <v>1793</v>
      </c>
      <c r="AD2522" s="150">
        <f t="shared" si="471"/>
        <v>3.1719999999999997</v>
      </c>
      <c r="AE2522" s="174">
        <f t="shared" si="472"/>
        <v>2.6065428005187358E-3</v>
      </c>
      <c r="AF2522" s="174">
        <f t="shared" si="473"/>
        <v>0.9992430349649728</v>
      </c>
      <c r="AG2522" s="150">
        <f t="shared" ref="AG2522:AG2585" si="478">IF(OR(AF2522&lt;$AH$725,AF2522&gt;$AH$726),AE2522,"")</f>
        <v>2.6065428005187358E-3</v>
      </c>
      <c r="AH2522" s="150" t="str">
        <f t="shared" ref="AH2522:AH2585" si="479">IF(AND(AF2522&gt;$AH$725,AF2522&lt;$AH$726),AE2522,"")</f>
        <v/>
      </c>
      <c r="AI2522" s="150" t="str">
        <f t="shared" si="474"/>
        <v/>
      </c>
      <c r="AJ2522" s="173">
        <f t="shared" si="475"/>
        <v>0</v>
      </c>
      <c r="AK2522" s="173" t="str">
        <f t="shared" si="476"/>
        <v/>
      </c>
      <c r="AL2522" s="173" t="str">
        <f t="shared" si="477"/>
        <v/>
      </c>
      <c r="AM2522" s="173"/>
      <c r="AN2522" s="173"/>
      <c r="AO2522" s="173"/>
      <c r="AP2522" s="173"/>
      <c r="AQ2522" s="173"/>
      <c r="AR2522" s="173"/>
      <c r="AS2522" s="173"/>
      <c r="AT2522" s="153"/>
      <c r="AU2522" s="154"/>
      <c r="AV2522" s="153"/>
      <c r="AW2522" s="177"/>
      <c r="AX2522" s="178"/>
      <c r="AY2522" s="179"/>
      <c r="AZ2522" s="179"/>
      <c r="BA2522" s="180"/>
      <c r="BB2522" s="180"/>
      <c r="BC2522" s="155"/>
      <c r="BE2522" s="156">
        <v>1770</v>
      </c>
      <c r="BF2522" s="181">
        <f t="shared" si="467"/>
        <v>11.321599999999798</v>
      </c>
      <c r="BG2522" s="182">
        <f t="shared" si="468"/>
        <v>0.12519318876071897</v>
      </c>
      <c r="BH2522" s="183">
        <f t="shared" si="469"/>
        <v>2.552266982020629E-4</v>
      </c>
      <c r="BI2522" s="184" t="str">
        <f t="shared" si="470"/>
        <v/>
      </c>
      <c r="BJ2522" s="184" t="str">
        <f t="shared" si="466"/>
        <v/>
      </c>
    </row>
    <row r="2523" spans="3:62" ht="20.100000000000001" customHeight="1" x14ac:dyDescent="0.25">
      <c r="C2523" s="12"/>
      <c r="E2523" s="141"/>
      <c r="F2523" s="141"/>
      <c r="P2523" s="156"/>
      <c r="R2523" s="174"/>
      <c r="S2523" s="174"/>
      <c r="W2523" s="175"/>
      <c r="X2523" s="173"/>
      <c r="AC2523" s="156">
        <v>1794</v>
      </c>
      <c r="AD2523" s="150">
        <f t="shared" si="471"/>
        <v>3.1760000000000002</v>
      </c>
      <c r="AE2523" s="174">
        <f t="shared" si="472"/>
        <v>2.5736593191648164E-3</v>
      </c>
      <c r="AF2523" s="174">
        <f t="shared" si="473"/>
        <v>0.99925339524386336</v>
      </c>
      <c r="AG2523" s="150">
        <f t="shared" si="478"/>
        <v>2.5736593191648164E-3</v>
      </c>
      <c r="AH2523" s="150" t="str">
        <f t="shared" si="479"/>
        <v/>
      </c>
      <c r="AI2523" s="150" t="str">
        <f t="shared" si="474"/>
        <v/>
      </c>
      <c r="AJ2523" s="173">
        <f t="shared" si="475"/>
        <v>0</v>
      </c>
      <c r="AK2523" s="173" t="str">
        <f t="shared" si="476"/>
        <v/>
      </c>
      <c r="AL2523" s="173" t="str">
        <f t="shared" si="477"/>
        <v/>
      </c>
      <c r="AM2523" s="173"/>
      <c r="AN2523" s="173"/>
      <c r="AO2523" s="173"/>
      <c r="AP2523" s="173"/>
      <c r="AQ2523" s="173"/>
      <c r="AR2523" s="173"/>
      <c r="AS2523" s="173"/>
      <c r="AT2523" s="153"/>
      <c r="AU2523" s="154"/>
      <c r="AV2523" s="153"/>
      <c r="AW2523" s="177"/>
      <c r="AX2523" s="178"/>
      <c r="AY2523" s="179"/>
      <c r="AZ2523" s="179"/>
      <c r="BA2523" s="180"/>
      <c r="BB2523" s="180"/>
      <c r="BC2523" s="155"/>
      <c r="BE2523" s="156">
        <v>1771</v>
      </c>
      <c r="BF2523" s="181">
        <f t="shared" si="467"/>
        <v>11.327999999999797</v>
      </c>
      <c r="BG2523" s="182">
        <f t="shared" si="468"/>
        <v>0.12493796206251691</v>
      </c>
      <c r="BH2523" s="183">
        <f t="shared" si="469"/>
        <v>2.5477087003789034E-4</v>
      </c>
      <c r="BI2523" s="184" t="str">
        <f t="shared" si="470"/>
        <v/>
      </c>
      <c r="BJ2523" s="184" t="str">
        <f t="shared" si="466"/>
        <v/>
      </c>
    </row>
    <row r="2524" spans="3:62" ht="20.100000000000001" customHeight="1" x14ac:dyDescent="0.25">
      <c r="C2524" s="12"/>
      <c r="E2524" s="141"/>
      <c r="F2524" s="141"/>
      <c r="P2524" s="156"/>
      <c r="R2524" s="174"/>
      <c r="S2524" s="174"/>
      <c r="W2524" s="175"/>
      <c r="X2524" s="173"/>
      <c r="AC2524" s="156">
        <v>1795</v>
      </c>
      <c r="AD2524" s="150">
        <f t="shared" si="471"/>
        <v>3.1799999999999997</v>
      </c>
      <c r="AE2524" s="174">
        <f t="shared" si="472"/>
        <v>2.5411500287265262E-3</v>
      </c>
      <c r="AF2524" s="174">
        <f t="shared" si="473"/>
        <v>0.9992636247384461</v>
      </c>
      <c r="AG2524" s="150">
        <f t="shared" si="478"/>
        <v>2.5411500287265262E-3</v>
      </c>
      <c r="AH2524" s="150" t="str">
        <f t="shared" si="479"/>
        <v/>
      </c>
      <c r="AI2524" s="150" t="str">
        <f t="shared" si="474"/>
        <v/>
      </c>
      <c r="AJ2524" s="173">
        <f t="shared" si="475"/>
        <v>0</v>
      </c>
      <c r="AK2524" s="173" t="str">
        <f t="shared" si="476"/>
        <v/>
      </c>
      <c r="AL2524" s="173" t="str">
        <f t="shared" si="477"/>
        <v/>
      </c>
      <c r="AM2524" s="173"/>
      <c r="AN2524" s="173"/>
      <c r="AO2524" s="173"/>
      <c r="AP2524" s="173"/>
      <c r="AQ2524" s="173"/>
      <c r="AR2524" s="173"/>
      <c r="AS2524" s="173"/>
      <c r="AT2524" s="153"/>
      <c r="AU2524" s="154"/>
      <c r="AV2524" s="153"/>
      <c r="AW2524" s="177"/>
      <c r="AX2524" s="178"/>
      <c r="AY2524" s="179"/>
      <c r="AZ2524" s="179"/>
      <c r="BA2524" s="180"/>
      <c r="BB2524" s="180"/>
      <c r="BC2524" s="155"/>
      <c r="BE2524" s="156">
        <v>1772</v>
      </c>
      <c r="BF2524" s="181">
        <f t="shared" si="467"/>
        <v>11.334399999999796</v>
      </c>
      <c r="BG2524" s="182">
        <f t="shared" si="468"/>
        <v>0.12468319119247902</v>
      </c>
      <c r="BH2524" s="183">
        <f t="shared" si="469"/>
        <v>2.5431565314583404E-4</v>
      </c>
      <c r="BI2524" s="184" t="str">
        <f t="shared" si="470"/>
        <v/>
      </c>
      <c r="BJ2524" s="184" t="str">
        <f t="shared" si="466"/>
        <v/>
      </c>
    </row>
    <row r="2525" spans="3:62" ht="20.100000000000001" customHeight="1" x14ac:dyDescent="0.25">
      <c r="C2525" s="12"/>
      <c r="E2525" s="141"/>
      <c r="F2525" s="141"/>
      <c r="P2525" s="156"/>
      <c r="R2525" s="174"/>
      <c r="S2525" s="174"/>
      <c r="W2525" s="175"/>
      <c r="X2525" s="173"/>
      <c r="AC2525" s="156">
        <v>1796</v>
      </c>
      <c r="AD2525" s="150">
        <f t="shared" si="471"/>
        <v>3.1840000000000002</v>
      </c>
      <c r="AE2525" s="174">
        <f t="shared" si="472"/>
        <v>2.5090112363136451E-3</v>
      </c>
      <c r="AF2525" s="174">
        <f t="shared" si="473"/>
        <v>0.99927372493808919</v>
      </c>
      <c r="AG2525" s="150">
        <f t="shared" si="478"/>
        <v>2.5090112363136451E-3</v>
      </c>
      <c r="AH2525" s="150" t="str">
        <f t="shared" si="479"/>
        <v/>
      </c>
      <c r="AI2525" s="150" t="str">
        <f t="shared" si="474"/>
        <v/>
      </c>
      <c r="AJ2525" s="173">
        <f t="shared" si="475"/>
        <v>0</v>
      </c>
      <c r="AK2525" s="173" t="str">
        <f t="shared" si="476"/>
        <v/>
      </c>
      <c r="AL2525" s="173" t="str">
        <f t="shared" si="477"/>
        <v/>
      </c>
      <c r="AM2525" s="173"/>
      <c r="AN2525" s="173"/>
      <c r="AO2525" s="173"/>
      <c r="AP2525" s="173"/>
      <c r="AQ2525" s="173"/>
      <c r="AR2525" s="173"/>
      <c r="AS2525" s="173"/>
      <c r="AT2525" s="153"/>
      <c r="AU2525" s="154"/>
      <c r="AV2525" s="153"/>
      <c r="AW2525" s="177"/>
      <c r="AX2525" s="178"/>
      <c r="AY2525" s="179"/>
      <c r="AZ2525" s="179"/>
      <c r="BA2525" s="180"/>
      <c r="BB2525" s="180"/>
      <c r="BC2525" s="155"/>
      <c r="BE2525" s="156">
        <v>1773</v>
      </c>
      <c r="BF2525" s="181">
        <f t="shared" si="467"/>
        <v>11.340799999999795</v>
      </c>
      <c r="BG2525" s="182">
        <f t="shared" si="468"/>
        <v>0.12442887553933318</v>
      </c>
      <c r="BH2525" s="183">
        <f t="shared" si="469"/>
        <v>2.5386104738753246E-4</v>
      </c>
      <c r="BI2525" s="184" t="str">
        <f t="shared" si="470"/>
        <v/>
      </c>
      <c r="BJ2525" s="184" t="str">
        <f t="shared" si="466"/>
        <v/>
      </c>
    </row>
    <row r="2526" spans="3:62" ht="20.100000000000001" customHeight="1" x14ac:dyDescent="0.25">
      <c r="C2526" s="12"/>
      <c r="E2526" s="141"/>
      <c r="F2526" s="141"/>
      <c r="P2526" s="156"/>
      <c r="R2526" s="174"/>
      <c r="S2526" s="174"/>
      <c r="W2526" s="175"/>
      <c r="X2526" s="173"/>
      <c r="AC2526" s="156">
        <v>1797</v>
      </c>
      <c r="AD2526" s="150">
        <f t="shared" si="471"/>
        <v>3.1879999999999997</v>
      </c>
      <c r="AE2526" s="174">
        <f t="shared" si="472"/>
        <v>2.4772392780407684E-3</v>
      </c>
      <c r="AF2526" s="174">
        <f t="shared" si="473"/>
        <v>0.99928369731744748</v>
      </c>
      <c r="AG2526" s="150">
        <f t="shared" si="478"/>
        <v>2.4772392780407684E-3</v>
      </c>
      <c r="AH2526" s="150" t="str">
        <f t="shared" si="479"/>
        <v/>
      </c>
      <c r="AI2526" s="150" t="str">
        <f t="shared" si="474"/>
        <v/>
      </c>
      <c r="AJ2526" s="173">
        <f t="shared" si="475"/>
        <v>0</v>
      </c>
      <c r="AK2526" s="173" t="str">
        <f t="shared" si="476"/>
        <v/>
      </c>
      <c r="AL2526" s="173" t="str">
        <f t="shared" si="477"/>
        <v/>
      </c>
      <c r="AM2526" s="173"/>
      <c r="AN2526" s="173"/>
      <c r="AO2526" s="173"/>
      <c r="AP2526" s="173"/>
      <c r="AQ2526" s="173"/>
      <c r="AR2526" s="173"/>
      <c r="AS2526" s="173"/>
      <c r="AT2526" s="153"/>
      <c r="AU2526" s="154"/>
      <c r="AV2526" s="153"/>
      <c r="AW2526" s="177"/>
      <c r="AX2526" s="178"/>
      <c r="AY2526" s="179"/>
      <c r="AZ2526" s="179"/>
      <c r="BA2526" s="180"/>
      <c r="BB2526" s="180"/>
      <c r="BC2526" s="155"/>
      <c r="BE2526" s="156">
        <v>1774</v>
      </c>
      <c r="BF2526" s="181">
        <f t="shared" si="467"/>
        <v>11.347199999999795</v>
      </c>
      <c r="BG2526" s="182">
        <f t="shared" si="468"/>
        <v>0.12417501449194565</v>
      </c>
      <c r="BH2526" s="183">
        <f t="shared" si="469"/>
        <v>2.5340705262205665E-4</v>
      </c>
      <c r="BI2526" s="184" t="str">
        <f t="shared" si="470"/>
        <v/>
      </c>
      <c r="BJ2526" s="184" t="str">
        <f t="shared" si="466"/>
        <v/>
      </c>
    </row>
    <row r="2527" spans="3:62" ht="20.100000000000001" customHeight="1" x14ac:dyDescent="0.25">
      <c r="C2527" s="12"/>
      <c r="E2527" s="141"/>
      <c r="F2527" s="141"/>
      <c r="P2527" s="156"/>
      <c r="R2527" s="174"/>
      <c r="S2527" s="174"/>
      <c r="W2527" s="175"/>
      <c r="X2527" s="173"/>
      <c r="AC2527" s="156">
        <v>1798</v>
      </c>
      <c r="AD2527" s="150">
        <f t="shared" si="471"/>
        <v>3.1920000000000002</v>
      </c>
      <c r="AE2527" s="174">
        <f t="shared" si="472"/>
        <v>2.4458305188934013E-3</v>
      </c>
      <c r="AF2527" s="174">
        <f t="shared" si="473"/>
        <v>0.99929354333657783</v>
      </c>
      <c r="AG2527" s="150">
        <f t="shared" si="478"/>
        <v>2.4458305188934013E-3</v>
      </c>
      <c r="AH2527" s="150" t="str">
        <f t="shared" si="479"/>
        <v/>
      </c>
      <c r="AI2527" s="150" t="str">
        <f t="shared" si="474"/>
        <v/>
      </c>
      <c r="AJ2527" s="173">
        <f t="shared" si="475"/>
        <v>0</v>
      </c>
      <c r="AK2527" s="173" t="str">
        <f t="shared" si="476"/>
        <v/>
      </c>
      <c r="AL2527" s="173" t="str">
        <f t="shared" si="477"/>
        <v/>
      </c>
      <c r="AM2527" s="173"/>
      <c r="AN2527" s="173"/>
      <c r="AO2527" s="173"/>
      <c r="AP2527" s="173"/>
      <c r="AQ2527" s="173"/>
      <c r="AR2527" s="173"/>
      <c r="AS2527" s="173"/>
      <c r="AT2527" s="153"/>
      <c r="AU2527" s="154"/>
      <c r="AV2527" s="153"/>
      <c r="AW2527" s="177"/>
      <c r="AX2527" s="178"/>
      <c r="AY2527" s="179"/>
      <c r="AZ2527" s="179"/>
      <c r="BA2527" s="180"/>
      <c r="BB2527" s="180"/>
      <c r="BC2527" s="155"/>
      <c r="BE2527" s="156">
        <v>1775</v>
      </c>
      <c r="BF2527" s="181">
        <f t="shared" si="467"/>
        <v>11.353599999999794</v>
      </c>
      <c r="BG2527" s="182">
        <f t="shared" si="468"/>
        <v>0.12392160743932359</v>
      </c>
      <c r="BH2527" s="183">
        <f t="shared" si="469"/>
        <v>2.5295366870543845E-4</v>
      </c>
      <c r="BI2527" s="184" t="str">
        <f t="shared" si="470"/>
        <v/>
      </c>
      <c r="BJ2527" s="184" t="str">
        <f t="shared" si="466"/>
        <v/>
      </c>
    </row>
    <row r="2528" spans="3:62" ht="20.100000000000001" customHeight="1" x14ac:dyDescent="0.25">
      <c r="C2528" s="12"/>
      <c r="E2528" s="141"/>
      <c r="F2528" s="141"/>
      <c r="P2528" s="156"/>
      <c r="R2528" s="174"/>
      <c r="S2528" s="174"/>
      <c r="W2528" s="175"/>
      <c r="X2528" s="173"/>
      <c r="AC2528" s="156">
        <v>1799</v>
      </c>
      <c r="AD2528" s="150">
        <f t="shared" si="471"/>
        <v>3.1959999999999997</v>
      </c>
      <c r="AE2528" s="174">
        <f t="shared" si="472"/>
        <v>2.4147813525935867E-3</v>
      </c>
      <c r="AF2528" s="174">
        <f t="shared" si="473"/>
        <v>0.99930326444105444</v>
      </c>
      <c r="AG2528" s="150">
        <f t="shared" si="478"/>
        <v>2.4147813525935867E-3</v>
      </c>
      <c r="AH2528" s="150" t="str">
        <f t="shared" si="479"/>
        <v/>
      </c>
      <c r="AI2528" s="150" t="str">
        <f t="shared" si="474"/>
        <v/>
      </c>
      <c r="AJ2528" s="173">
        <f t="shared" si="475"/>
        <v>0</v>
      </c>
      <c r="AK2528" s="173" t="str">
        <f t="shared" si="476"/>
        <v/>
      </c>
      <c r="AL2528" s="173" t="str">
        <f t="shared" si="477"/>
        <v/>
      </c>
      <c r="AM2528" s="173"/>
      <c r="AN2528" s="173"/>
      <c r="AO2528" s="173"/>
      <c r="AP2528" s="173"/>
      <c r="AQ2528" s="173"/>
      <c r="AR2528" s="173"/>
      <c r="AS2528" s="173"/>
      <c r="AT2528" s="153"/>
      <c r="AU2528" s="154"/>
      <c r="AV2528" s="153"/>
      <c r="AW2528" s="177"/>
      <c r="AX2528" s="178"/>
      <c r="AY2528" s="179"/>
      <c r="AZ2528" s="179"/>
      <c r="BA2528" s="180"/>
      <c r="BB2528" s="180"/>
      <c r="BC2528" s="155"/>
      <c r="BE2528" s="156">
        <v>1776</v>
      </c>
      <c r="BF2528" s="181">
        <f t="shared" si="467"/>
        <v>11.359999999999793</v>
      </c>
      <c r="BG2528" s="182">
        <f t="shared" si="468"/>
        <v>0.12366865377061816</v>
      </c>
      <c r="BH2528" s="183">
        <f t="shared" si="469"/>
        <v>2.5250089549104515E-4</v>
      </c>
      <c r="BI2528" s="184" t="str">
        <f t="shared" si="470"/>
        <v/>
      </c>
      <c r="BJ2528" s="184" t="str">
        <f t="shared" si="466"/>
        <v/>
      </c>
    </row>
    <row r="2529" spans="3:62" ht="20.100000000000001" customHeight="1" x14ac:dyDescent="0.25">
      <c r="C2529" s="12"/>
      <c r="E2529" s="141"/>
      <c r="F2529" s="141"/>
      <c r="P2529" s="156"/>
      <c r="R2529" s="174"/>
      <c r="S2529" s="174"/>
      <c r="W2529" s="175"/>
      <c r="X2529" s="173"/>
      <c r="AC2529" s="156">
        <v>1800</v>
      </c>
      <c r="AD2529" s="150">
        <f t="shared" si="471"/>
        <v>3.2</v>
      </c>
      <c r="AE2529" s="174">
        <f t="shared" si="472"/>
        <v>2.3840882014648404E-3</v>
      </c>
      <c r="AF2529" s="174">
        <f t="shared" si="473"/>
        <v>0.99931286206208414</v>
      </c>
      <c r="AG2529" s="150">
        <f t="shared" si="478"/>
        <v>2.3840882014648404E-3</v>
      </c>
      <c r="AH2529" s="150" t="str">
        <f t="shared" si="479"/>
        <v/>
      </c>
      <c r="AI2529" s="150" t="str">
        <f t="shared" si="474"/>
        <v/>
      </c>
      <c r="AJ2529" s="173">
        <f t="shared" si="475"/>
        <v>0</v>
      </c>
      <c r="AK2529" s="173" t="str">
        <f t="shared" si="476"/>
        <v/>
      </c>
      <c r="AL2529" s="173" t="str">
        <f t="shared" si="477"/>
        <v/>
      </c>
      <c r="AM2529" s="173"/>
      <c r="AN2529" s="173"/>
      <c r="AO2529" s="173"/>
      <c r="AP2529" s="173"/>
      <c r="AQ2529" s="173"/>
      <c r="AR2529" s="173"/>
      <c r="AS2529" s="173"/>
      <c r="AT2529" s="153"/>
      <c r="AU2529" s="154"/>
      <c r="AV2529" s="153"/>
      <c r="AW2529" s="177"/>
      <c r="AX2529" s="178"/>
      <c r="AY2529" s="179"/>
      <c r="AZ2529" s="179"/>
      <c r="BA2529" s="180"/>
      <c r="BB2529" s="180"/>
      <c r="BC2529" s="155"/>
      <c r="BE2529" s="156">
        <v>1777</v>
      </c>
      <c r="BF2529" s="181">
        <f t="shared" si="467"/>
        <v>11.366399999999793</v>
      </c>
      <c r="BG2529" s="182">
        <f t="shared" si="468"/>
        <v>0.12341615287512711</v>
      </c>
      <c r="BH2529" s="183">
        <f t="shared" si="469"/>
        <v>2.52048732829524E-4</v>
      </c>
      <c r="BI2529" s="184" t="str">
        <f t="shared" si="470"/>
        <v/>
      </c>
      <c r="BJ2529" s="184" t="str">
        <f t="shared" si="466"/>
        <v/>
      </c>
    </row>
    <row r="2530" spans="3:62" ht="20.100000000000001" customHeight="1" x14ac:dyDescent="0.25">
      <c r="C2530" s="12"/>
      <c r="E2530" s="141"/>
      <c r="F2530" s="141"/>
      <c r="P2530" s="156"/>
      <c r="R2530" s="174"/>
      <c r="S2530" s="174"/>
      <c r="W2530" s="175"/>
      <c r="X2530" s="173"/>
      <c r="AC2530" s="156">
        <v>1801</v>
      </c>
      <c r="AD2530" s="150">
        <f t="shared" si="471"/>
        <v>3.2039999999999997</v>
      </c>
      <c r="AE2530" s="174">
        <f t="shared" si="472"/>
        <v>2.3537475162966311E-3</v>
      </c>
      <c r="AF2530" s="174">
        <f t="shared" si="473"/>
        <v>0.99932233761661959</v>
      </c>
      <c r="AG2530" s="150">
        <f t="shared" si="478"/>
        <v>2.3537475162966311E-3</v>
      </c>
      <c r="AH2530" s="150" t="str">
        <f t="shared" si="479"/>
        <v/>
      </c>
      <c r="AI2530" s="150" t="str">
        <f t="shared" si="474"/>
        <v/>
      </c>
      <c r="AJ2530" s="173">
        <f t="shared" si="475"/>
        <v>0</v>
      </c>
      <c r="AK2530" s="173" t="str">
        <f t="shared" si="476"/>
        <v/>
      </c>
      <c r="AL2530" s="173" t="str">
        <f t="shared" si="477"/>
        <v/>
      </c>
      <c r="AM2530" s="173"/>
      <c r="AN2530" s="173"/>
      <c r="AO2530" s="173"/>
      <c r="AP2530" s="173"/>
      <c r="AQ2530" s="173"/>
      <c r="AR2530" s="173"/>
      <c r="AS2530" s="173"/>
      <c r="AT2530" s="153"/>
      <c r="AU2530" s="154"/>
      <c r="AV2530" s="153"/>
      <c r="AW2530" s="177"/>
      <c r="AX2530" s="178"/>
      <c r="AY2530" s="179"/>
      <c r="AZ2530" s="179"/>
      <c r="BA2530" s="180"/>
      <c r="BB2530" s="180"/>
      <c r="BC2530" s="155"/>
      <c r="BE2530" s="156">
        <v>1778</v>
      </c>
      <c r="BF2530" s="181">
        <f t="shared" si="467"/>
        <v>11.372799999999792</v>
      </c>
      <c r="BG2530" s="182">
        <f t="shared" si="468"/>
        <v>0.12316410414229759</v>
      </c>
      <c r="BH2530" s="183">
        <f t="shared" si="469"/>
        <v>2.5159718056826097E-4</v>
      </c>
      <c r="BI2530" s="184" t="str">
        <f t="shared" si="470"/>
        <v/>
      </c>
      <c r="BJ2530" s="184" t="str">
        <f t="shared" si="466"/>
        <v/>
      </c>
    </row>
    <row r="2531" spans="3:62" ht="20.100000000000001" customHeight="1" x14ac:dyDescent="0.25">
      <c r="C2531" s="12"/>
      <c r="E2531" s="141"/>
      <c r="F2531" s="141"/>
      <c r="P2531" s="156"/>
      <c r="R2531" s="174"/>
      <c r="S2531" s="174"/>
      <c r="W2531" s="175"/>
      <c r="X2531" s="173"/>
      <c r="AC2531" s="156">
        <v>1802</v>
      </c>
      <c r="AD2531" s="150">
        <f t="shared" si="471"/>
        <v>3.2080000000000002</v>
      </c>
      <c r="AE2531" s="174">
        <f t="shared" si="472"/>
        <v>2.3237557762082004E-3</v>
      </c>
      <c r="AF2531" s="174">
        <f t="shared" si="473"/>
        <v>0.99933169250747333</v>
      </c>
      <c r="AG2531" s="150">
        <f t="shared" si="478"/>
        <v>2.3237557762082004E-3</v>
      </c>
      <c r="AH2531" s="150" t="str">
        <f t="shared" si="479"/>
        <v/>
      </c>
      <c r="AI2531" s="150" t="str">
        <f t="shared" si="474"/>
        <v/>
      </c>
      <c r="AJ2531" s="173">
        <f t="shared" si="475"/>
        <v>0</v>
      </c>
      <c r="AK2531" s="173" t="str">
        <f t="shared" si="476"/>
        <v/>
      </c>
      <c r="AL2531" s="173" t="str">
        <f t="shared" si="477"/>
        <v/>
      </c>
      <c r="AM2531" s="173"/>
      <c r="AN2531" s="173"/>
      <c r="AO2531" s="173"/>
      <c r="AP2531" s="173"/>
      <c r="AQ2531" s="173"/>
      <c r="AR2531" s="173"/>
      <c r="AS2531" s="173"/>
      <c r="AT2531" s="153"/>
      <c r="AU2531" s="154"/>
      <c r="AV2531" s="153"/>
      <c r="AW2531" s="177"/>
      <c r="AX2531" s="178"/>
      <c r="AY2531" s="179"/>
      <c r="AZ2531" s="179"/>
      <c r="BA2531" s="180"/>
      <c r="BB2531" s="180"/>
      <c r="BC2531" s="155"/>
      <c r="BE2531" s="156">
        <v>1779</v>
      </c>
      <c r="BF2531" s="181">
        <f t="shared" si="467"/>
        <v>11.379199999999791</v>
      </c>
      <c r="BG2531" s="182">
        <f t="shared" si="468"/>
        <v>0.12291250696172933</v>
      </c>
      <c r="BH2531" s="183">
        <f t="shared" si="469"/>
        <v>2.5114623855256035E-4</v>
      </c>
      <c r="BI2531" s="184" t="str">
        <f t="shared" si="470"/>
        <v/>
      </c>
      <c r="BJ2531" s="184" t="str">
        <f t="shared" si="466"/>
        <v/>
      </c>
    </row>
    <row r="2532" spans="3:62" ht="20.100000000000001" customHeight="1" x14ac:dyDescent="0.25">
      <c r="C2532" s="12"/>
      <c r="E2532" s="141"/>
      <c r="F2532" s="141"/>
      <c r="P2532" s="156"/>
      <c r="R2532" s="174"/>
      <c r="S2532" s="174"/>
      <c r="W2532" s="175"/>
      <c r="X2532" s="173"/>
      <c r="AC2532" s="156">
        <v>1803</v>
      </c>
      <c r="AD2532" s="150">
        <f t="shared" si="471"/>
        <v>3.2119999999999997</v>
      </c>
      <c r="AE2532" s="174">
        <f t="shared" si="472"/>
        <v>2.2941094885119994E-3</v>
      </c>
      <c r="AF2532" s="174">
        <f t="shared" si="473"/>
        <v>0.99934092812343112</v>
      </c>
      <c r="AG2532" s="150">
        <f t="shared" si="478"/>
        <v>2.2941094885119994E-3</v>
      </c>
      <c r="AH2532" s="150" t="str">
        <f t="shared" si="479"/>
        <v/>
      </c>
      <c r="AI2532" s="150" t="str">
        <f t="shared" si="474"/>
        <v/>
      </c>
      <c r="AJ2532" s="173">
        <f t="shared" si="475"/>
        <v>0</v>
      </c>
      <c r="AK2532" s="173" t="str">
        <f t="shared" si="476"/>
        <v/>
      </c>
      <c r="AL2532" s="173" t="str">
        <f t="shared" si="477"/>
        <v/>
      </c>
      <c r="AM2532" s="173"/>
      <c r="AN2532" s="173"/>
      <c r="AO2532" s="173"/>
      <c r="AP2532" s="173"/>
      <c r="AQ2532" s="173"/>
      <c r="AR2532" s="173"/>
      <c r="AS2532" s="173"/>
      <c r="AT2532" s="153"/>
      <c r="AU2532" s="154"/>
      <c r="AV2532" s="153"/>
      <c r="AW2532" s="177"/>
      <c r="AX2532" s="178"/>
      <c r="AY2532" s="179"/>
      <c r="AZ2532" s="179"/>
      <c r="BA2532" s="180"/>
      <c r="BB2532" s="180"/>
      <c r="BC2532" s="155"/>
      <c r="BE2532" s="156">
        <v>1780</v>
      </c>
      <c r="BF2532" s="181">
        <f t="shared" si="467"/>
        <v>11.385599999999791</v>
      </c>
      <c r="BG2532" s="182">
        <f t="shared" si="468"/>
        <v>0.12266136072317677</v>
      </c>
      <c r="BH2532" s="183">
        <f t="shared" si="469"/>
        <v>2.5069590662468721E-4</v>
      </c>
      <c r="BI2532" s="184" t="str">
        <f t="shared" si="470"/>
        <v/>
      </c>
      <c r="BJ2532" s="184" t="str">
        <f t="shared" si="466"/>
        <v/>
      </c>
    </row>
    <row r="2533" spans="3:62" ht="20.100000000000001" customHeight="1" x14ac:dyDescent="0.25">
      <c r="C2533" s="12"/>
      <c r="E2533" s="141"/>
      <c r="F2533" s="141"/>
      <c r="P2533" s="156"/>
      <c r="R2533" s="174"/>
      <c r="S2533" s="174"/>
      <c r="W2533" s="175"/>
      <c r="X2533" s="173"/>
      <c r="AC2533" s="156">
        <v>1804</v>
      </c>
      <c r="AD2533" s="150">
        <f t="shared" si="471"/>
        <v>3.2160000000000002</v>
      </c>
      <c r="AE2533" s="174">
        <f t="shared" si="472"/>
        <v>2.264805188576479E-3</v>
      </c>
      <c r="AF2533" s="174">
        <f t="shared" si="473"/>
        <v>0.99935004583936393</v>
      </c>
      <c r="AG2533" s="150">
        <f t="shared" si="478"/>
        <v>2.264805188576479E-3</v>
      </c>
      <c r="AH2533" s="150" t="str">
        <f t="shared" si="479"/>
        <v/>
      </c>
      <c r="AI2533" s="150" t="str">
        <f t="shared" si="474"/>
        <v/>
      </c>
      <c r="AJ2533" s="173">
        <f t="shared" si="475"/>
        <v>0</v>
      </c>
      <c r="AK2533" s="173" t="str">
        <f t="shared" si="476"/>
        <v/>
      </c>
      <c r="AL2533" s="173" t="str">
        <f t="shared" si="477"/>
        <v/>
      </c>
      <c r="AM2533" s="173"/>
      <c r="AN2533" s="173"/>
      <c r="AO2533" s="173"/>
      <c r="AP2533" s="173"/>
      <c r="AQ2533" s="173"/>
      <c r="AR2533" s="173"/>
      <c r="AS2533" s="173"/>
      <c r="AT2533" s="153"/>
      <c r="AU2533" s="154"/>
      <c r="AV2533" s="153"/>
      <c r="AW2533" s="177"/>
      <c r="AX2533" s="178"/>
      <c r="AY2533" s="179"/>
      <c r="AZ2533" s="179"/>
      <c r="BA2533" s="180"/>
      <c r="BB2533" s="180"/>
      <c r="BC2533" s="155"/>
      <c r="BE2533" s="156">
        <v>1781</v>
      </c>
      <c r="BF2533" s="181">
        <f t="shared" si="467"/>
        <v>11.39199999999979</v>
      </c>
      <c r="BG2533" s="182">
        <f t="shared" si="468"/>
        <v>0.12241066481655208</v>
      </c>
      <c r="BH2533" s="183">
        <f t="shared" si="469"/>
        <v>2.5024618462414494E-4</v>
      </c>
      <c r="BI2533" s="184" t="str">
        <f t="shared" si="470"/>
        <v/>
      </c>
      <c r="BJ2533" s="184" t="str">
        <f t="shared" si="466"/>
        <v/>
      </c>
    </row>
    <row r="2534" spans="3:62" ht="20.100000000000001" customHeight="1" x14ac:dyDescent="0.25">
      <c r="C2534" s="12"/>
      <c r="E2534" s="141"/>
      <c r="F2534" s="141"/>
      <c r="P2534" s="156"/>
      <c r="R2534" s="174"/>
      <c r="S2534" s="174"/>
      <c r="W2534" s="175"/>
      <c r="X2534" s="173"/>
      <c r="AC2534" s="156">
        <v>1805</v>
      </c>
      <c r="AD2534" s="150">
        <f t="shared" si="471"/>
        <v>3.2199999999999998</v>
      </c>
      <c r="AE2534" s="174">
        <f t="shared" si="472"/>
        <v>2.2358394396885424E-3</v>
      </c>
      <c r="AF2534" s="174">
        <f t="shared" si="473"/>
        <v>0.99935904701633993</v>
      </c>
      <c r="AG2534" s="150">
        <f t="shared" si="478"/>
        <v>2.2358394396885424E-3</v>
      </c>
      <c r="AH2534" s="150" t="str">
        <f t="shared" si="479"/>
        <v/>
      </c>
      <c r="AI2534" s="150" t="str">
        <f t="shared" si="474"/>
        <v/>
      </c>
      <c r="AJ2534" s="173">
        <f t="shared" si="475"/>
        <v>0</v>
      </c>
      <c r="AK2534" s="173" t="str">
        <f t="shared" si="476"/>
        <v/>
      </c>
      <c r="AL2534" s="173" t="str">
        <f t="shared" si="477"/>
        <v/>
      </c>
      <c r="AM2534" s="173"/>
      <c r="AN2534" s="173"/>
      <c r="AO2534" s="173"/>
      <c r="AP2534" s="173"/>
      <c r="AQ2534" s="173"/>
      <c r="AR2534" s="173"/>
      <c r="AS2534" s="173"/>
      <c r="AT2534" s="153"/>
      <c r="AU2534" s="154"/>
      <c r="AV2534" s="153"/>
      <c r="AW2534" s="177"/>
      <c r="AX2534" s="178"/>
      <c r="AY2534" s="179"/>
      <c r="AZ2534" s="179"/>
      <c r="BA2534" s="180"/>
      <c r="BB2534" s="180"/>
      <c r="BC2534" s="155"/>
      <c r="BE2534" s="156">
        <v>1782</v>
      </c>
      <c r="BF2534" s="181">
        <f t="shared" si="467"/>
        <v>11.398399999999789</v>
      </c>
      <c r="BG2534" s="182">
        <f t="shared" si="468"/>
        <v>0.12216041863192793</v>
      </c>
      <c r="BH2534" s="183">
        <f t="shared" si="469"/>
        <v>2.4979707238732829E-4</v>
      </c>
      <c r="BI2534" s="184" t="str">
        <f t="shared" si="470"/>
        <v/>
      </c>
      <c r="BJ2534" s="184" t="str">
        <f t="shared" si="466"/>
        <v/>
      </c>
    </row>
    <row r="2535" spans="3:62" ht="20.100000000000001" customHeight="1" x14ac:dyDescent="0.25">
      <c r="C2535" s="12"/>
      <c r="E2535" s="141"/>
      <c r="F2535" s="141"/>
      <c r="P2535" s="156"/>
      <c r="R2535" s="174"/>
      <c r="S2535" s="174"/>
      <c r="W2535" s="175"/>
      <c r="X2535" s="173"/>
      <c r="AC2535" s="156">
        <v>1806</v>
      </c>
      <c r="AD2535" s="150">
        <f t="shared" si="471"/>
        <v>3.2240000000000002</v>
      </c>
      <c r="AE2535" s="174">
        <f t="shared" si="472"/>
        <v>2.2072088329153942E-3</v>
      </c>
      <c r="AF2535" s="174">
        <f t="shared" si="473"/>
        <v>0.99936793300173632</v>
      </c>
      <c r="AG2535" s="150">
        <f t="shared" si="478"/>
        <v>2.2072088329153942E-3</v>
      </c>
      <c r="AH2535" s="150" t="str">
        <f t="shared" si="479"/>
        <v/>
      </c>
      <c r="AI2535" s="150" t="str">
        <f t="shared" si="474"/>
        <v/>
      </c>
      <c r="AJ2535" s="173">
        <f t="shared" si="475"/>
        <v>0</v>
      </c>
      <c r="AK2535" s="173" t="str">
        <f t="shared" si="476"/>
        <v/>
      </c>
      <c r="AL2535" s="173" t="str">
        <f t="shared" si="477"/>
        <v/>
      </c>
      <c r="AM2535" s="173"/>
      <c r="AN2535" s="173"/>
      <c r="AO2535" s="173"/>
      <c r="AP2535" s="173"/>
      <c r="AQ2535" s="173"/>
      <c r="AR2535" s="173"/>
      <c r="AS2535" s="173"/>
      <c r="AT2535" s="153"/>
      <c r="AU2535" s="154"/>
      <c r="AV2535" s="153"/>
      <c r="AW2535" s="177"/>
      <c r="AX2535" s="178"/>
      <c r="AY2535" s="179"/>
      <c r="AZ2535" s="179"/>
      <c r="BA2535" s="180"/>
      <c r="BB2535" s="180"/>
      <c r="BC2535" s="155"/>
      <c r="BE2535" s="156">
        <v>1783</v>
      </c>
      <c r="BF2535" s="181">
        <f t="shared" si="467"/>
        <v>11.404799999999788</v>
      </c>
      <c r="BG2535" s="182">
        <f t="shared" si="468"/>
        <v>0.12191062155954061</v>
      </c>
      <c r="BH2535" s="183">
        <f t="shared" si="469"/>
        <v>2.4934856974882791E-4</v>
      </c>
      <c r="BI2535" s="184" t="str">
        <f t="shared" si="470"/>
        <v/>
      </c>
      <c r="BJ2535" s="184" t="str">
        <f t="shared" si="466"/>
        <v/>
      </c>
    </row>
    <row r="2536" spans="3:62" ht="20.100000000000001" customHeight="1" x14ac:dyDescent="0.25">
      <c r="C2536" s="12"/>
      <c r="E2536" s="141"/>
      <c r="F2536" s="141"/>
      <c r="P2536" s="156"/>
      <c r="R2536" s="174"/>
      <c r="S2536" s="174"/>
      <c r="W2536" s="175"/>
      <c r="X2536" s="173"/>
      <c r="AC2536" s="156">
        <v>1807</v>
      </c>
      <c r="AD2536" s="150">
        <f t="shared" si="471"/>
        <v>3.2279999999999998</v>
      </c>
      <c r="AE2536" s="174">
        <f t="shared" si="472"/>
        <v>2.1789099869660876E-3</v>
      </c>
      <c r="AF2536" s="174">
        <f t="shared" si="473"/>
        <v>0.99937670512934984</v>
      </c>
      <c r="AG2536" s="150">
        <f t="shared" si="478"/>
        <v>2.1789099869660876E-3</v>
      </c>
      <c r="AH2536" s="150" t="str">
        <f t="shared" si="479"/>
        <v/>
      </c>
      <c r="AI2536" s="150" t="str">
        <f t="shared" si="474"/>
        <v/>
      </c>
      <c r="AJ2536" s="173">
        <f t="shared" si="475"/>
        <v>0</v>
      </c>
      <c r="AK2536" s="173" t="str">
        <f t="shared" si="476"/>
        <v/>
      </c>
      <c r="AL2536" s="173" t="str">
        <f t="shared" si="477"/>
        <v/>
      </c>
      <c r="AM2536" s="173"/>
      <c r="AN2536" s="173"/>
      <c r="AO2536" s="173"/>
      <c r="AP2536" s="173"/>
      <c r="AQ2536" s="173"/>
      <c r="AR2536" s="173"/>
      <c r="AS2536" s="173"/>
      <c r="AT2536" s="153"/>
      <c r="AU2536" s="154"/>
      <c r="AV2536" s="153"/>
      <c r="AW2536" s="177"/>
      <c r="AX2536" s="178"/>
      <c r="AY2536" s="179"/>
      <c r="AZ2536" s="179"/>
      <c r="BA2536" s="180"/>
      <c r="BB2536" s="180"/>
      <c r="BC2536" s="155"/>
      <c r="BE2536" s="156">
        <v>1784</v>
      </c>
      <c r="BF2536" s="181">
        <f t="shared" si="467"/>
        <v>11.411199999999788</v>
      </c>
      <c r="BG2536" s="182">
        <f t="shared" si="468"/>
        <v>0.12166127298979178</v>
      </c>
      <c r="BH2536" s="183">
        <f t="shared" si="469"/>
        <v>2.4890067653966785E-4</v>
      </c>
      <c r="BI2536" s="184" t="str">
        <f t="shared" si="470"/>
        <v/>
      </c>
      <c r="BJ2536" s="184" t="str">
        <f t="shared" si="466"/>
        <v/>
      </c>
    </row>
    <row r="2537" spans="3:62" ht="20.100000000000001" customHeight="1" x14ac:dyDescent="0.25">
      <c r="C2537" s="12"/>
      <c r="E2537" s="141"/>
      <c r="F2537" s="141"/>
      <c r="P2537" s="156"/>
      <c r="R2537" s="174"/>
      <c r="S2537" s="174"/>
      <c r="W2537" s="175"/>
      <c r="X2537" s="173"/>
      <c r="AC2537" s="156">
        <v>1808</v>
      </c>
      <c r="AD2537" s="150">
        <f t="shared" si="471"/>
        <v>3.2320000000000002</v>
      </c>
      <c r="AE2537" s="174">
        <f t="shared" si="472"/>
        <v>2.1509395480525033E-3</v>
      </c>
      <c r="AF2537" s="174">
        <f t="shared" si="473"/>
        <v>0.9993853647195069</v>
      </c>
      <c r="AG2537" s="150">
        <f t="shared" si="478"/>
        <v>2.1509395480525033E-3</v>
      </c>
      <c r="AH2537" s="150" t="str">
        <f t="shared" si="479"/>
        <v/>
      </c>
      <c r="AI2537" s="150" t="str">
        <f t="shared" si="474"/>
        <v/>
      </c>
      <c r="AJ2537" s="173">
        <f t="shared" si="475"/>
        <v>0</v>
      </c>
      <c r="AK2537" s="173" t="str">
        <f t="shared" si="476"/>
        <v/>
      </c>
      <c r="AL2537" s="173" t="str">
        <f t="shared" si="477"/>
        <v/>
      </c>
      <c r="AM2537" s="173"/>
      <c r="AN2537" s="173"/>
      <c r="AO2537" s="173"/>
      <c r="AP2537" s="173"/>
      <c r="AQ2537" s="173"/>
      <c r="AR2537" s="173"/>
      <c r="AS2537" s="173"/>
      <c r="AT2537" s="153"/>
      <c r="AU2537" s="154"/>
      <c r="AV2537" s="153"/>
      <c r="AW2537" s="177"/>
      <c r="AX2537" s="178"/>
      <c r="AY2537" s="179"/>
      <c r="AZ2537" s="179"/>
      <c r="BA2537" s="180"/>
      <c r="BB2537" s="180"/>
      <c r="BC2537" s="155"/>
      <c r="BE2537" s="156">
        <v>1785</v>
      </c>
      <c r="BF2537" s="181">
        <f t="shared" si="467"/>
        <v>11.417599999999787</v>
      </c>
      <c r="BG2537" s="182">
        <f t="shared" si="468"/>
        <v>0.12141237231325211</v>
      </c>
      <c r="BH2537" s="183">
        <f t="shared" si="469"/>
        <v>2.4845339258879051E-4</v>
      </c>
      <c r="BI2537" s="184" t="str">
        <f t="shared" si="470"/>
        <v/>
      </c>
      <c r="BJ2537" s="184" t="str">
        <f t="shared" si="466"/>
        <v/>
      </c>
    </row>
    <row r="2538" spans="3:62" ht="20.100000000000001" customHeight="1" x14ac:dyDescent="0.25">
      <c r="C2538" s="12"/>
      <c r="E2538" s="141"/>
      <c r="F2538" s="141"/>
      <c r="P2538" s="156"/>
      <c r="R2538" s="174"/>
      <c r="S2538" s="174"/>
      <c r="W2538" s="175"/>
      <c r="X2538" s="173"/>
      <c r="AC2538" s="156">
        <v>1809</v>
      </c>
      <c r="AD2538" s="150">
        <f t="shared" si="471"/>
        <v>3.2359999999999998</v>
      </c>
      <c r="AE2538" s="174">
        <f t="shared" si="472"/>
        <v>2.1232941897500681E-3</v>
      </c>
      <c r="AF2538" s="174">
        <f t="shared" si="473"/>
        <v>0.9993939130791738</v>
      </c>
      <c r="AG2538" s="150">
        <f t="shared" si="478"/>
        <v>2.1232941897500681E-3</v>
      </c>
      <c r="AH2538" s="150" t="str">
        <f t="shared" si="479"/>
        <v/>
      </c>
      <c r="AI2538" s="150" t="str">
        <f t="shared" si="474"/>
        <v/>
      </c>
      <c r="AJ2538" s="173">
        <f t="shared" si="475"/>
        <v>0</v>
      </c>
      <c r="AK2538" s="173" t="str">
        <f t="shared" si="476"/>
        <v/>
      </c>
      <c r="AL2538" s="173" t="str">
        <f t="shared" si="477"/>
        <v/>
      </c>
      <c r="AM2538" s="173"/>
      <c r="AN2538" s="173"/>
      <c r="AO2538" s="173"/>
      <c r="AP2538" s="173"/>
      <c r="AQ2538" s="173"/>
      <c r="AR2538" s="173"/>
      <c r="AS2538" s="173"/>
      <c r="AT2538" s="153"/>
      <c r="AU2538" s="154"/>
      <c r="AV2538" s="153"/>
      <c r="AW2538" s="177"/>
      <c r="AX2538" s="178"/>
      <c r="AY2538" s="179"/>
      <c r="AZ2538" s="179"/>
      <c r="BA2538" s="180"/>
      <c r="BB2538" s="180"/>
      <c r="BC2538" s="155"/>
      <c r="BE2538" s="156">
        <v>1786</v>
      </c>
      <c r="BF2538" s="181">
        <f t="shared" si="467"/>
        <v>11.423999999999786</v>
      </c>
      <c r="BG2538" s="182">
        <f t="shared" si="468"/>
        <v>0.12116391892066332</v>
      </c>
      <c r="BH2538" s="183">
        <f t="shared" si="469"/>
        <v>2.4800671772177985E-4</v>
      </c>
      <c r="BI2538" s="184" t="str">
        <f t="shared" si="470"/>
        <v/>
      </c>
      <c r="BJ2538" s="184" t="str">
        <f t="shared" si="466"/>
        <v/>
      </c>
    </row>
    <row r="2539" spans="3:62" ht="20.100000000000001" customHeight="1" x14ac:dyDescent="0.25">
      <c r="C2539" s="12"/>
      <c r="E2539" s="141"/>
      <c r="F2539" s="141"/>
      <c r="P2539" s="156"/>
      <c r="R2539" s="174"/>
      <c r="S2539" s="174"/>
      <c r="W2539" s="175"/>
      <c r="X2539" s="173"/>
      <c r="AC2539" s="156">
        <v>1810</v>
      </c>
      <c r="AD2539" s="150">
        <f t="shared" si="471"/>
        <v>3.24</v>
      </c>
      <c r="AE2539" s="174">
        <f t="shared" si="472"/>
        <v>2.0959706128579419E-3</v>
      </c>
      <c r="AF2539" s="174">
        <f t="shared" si="473"/>
        <v>0.99940235150206558</v>
      </c>
      <c r="AG2539" s="150">
        <f t="shared" si="478"/>
        <v>2.0959706128579419E-3</v>
      </c>
      <c r="AH2539" s="150" t="str">
        <f t="shared" si="479"/>
        <v/>
      </c>
      <c r="AI2539" s="150" t="str">
        <f t="shared" si="474"/>
        <v/>
      </c>
      <c r="AJ2539" s="173">
        <f t="shared" si="475"/>
        <v>0</v>
      </c>
      <c r="AK2539" s="173" t="str">
        <f t="shared" si="476"/>
        <v/>
      </c>
      <c r="AL2539" s="173" t="str">
        <f t="shared" si="477"/>
        <v/>
      </c>
      <c r="AM2539" s="173"/>
      <c r="AN2539" s="173"/>
      <c r="AO2539" s="173"/>
      <c r="AP2539" s="173"/>
      <c r="AQ2539" s="173"/>
      <c r="AR2539" s="173"/>
      <c r="AS2539" s="173"/>
      <c r="AT2539" s="153"/>
      <c r="AU2539" s="154"/>
      <c r="AV2539" s="153"/>
      <c r="AW2539" s="177"/>
      <c r="AX2539" s="178"/>
      <c r="AY2539" s="179"/>
      <c r="AZ2539" s="179"/>
      <c r="BA2539" s="180"/>
      <c r="BB2539" s="180"/>
      <c r="BC2539" s="155"/>
      <c r="BE2539" s="156">
        <v>1787</v>
      </c>
      <c r="BF2539" s="181">
        <f t="shared" si="467"/>
        <v>11.430399999999786</v>
      </c>
      <c r="BG2539" s="182">
        <f t="shared" si="468"/>
        <v>0.12091591220294154</v>
      </c>
      <c r="BH2539" s="183">
        <f t="shared" si="469"/>
        <v>2.475606517623602E-4</v>
      </c>
      <c r="BI2539" s="184" t="str">
        <f t="shared" si="470"/>
        <v/>
      </c>
      <c r="BJ2539" s="184" t="str">
        <f t="shared" si="466"/>
        <v/>
      </c>
    </row>
    <row r="2540" spans="3:62" ht="20.100000000000001" customHeight="1" x14ac:dyDescent="0.25">
      <c r="C2540" s="12"/>
      <c r="E2540" s="141"/>
      <c r="F2540" s="141"/>
      <c r="P2540" s="156"/>
      <c r="R2540" s="174"/>
      <c r="S2540" s="174"/>
      <c r="W2540" s="175"/>
      <c r="X2540" s="173"/>
      <c r="AC2540" s="156">
        <v>1811</v>
      </c>
      <c r="AD2540" s="150">
        <f t="shared" si="471"/>
        <v>3.2439999999999998</v>
      </c>
      <c r="AE2540" s="174">
        <f t="shared" si="472"/>
        <v>2.0689655452589767E-3</v>
      </c>
      <c r="AF2540" s="174">
        <f t="shared" si="473"/>
        <v>0.99941068126875454</v>
      </c>
      <c r="AG2540" s="150">
        <f t="shared" si="478"/>
        <v>2.0689655452589767E-3</v>
      </c>
      <c r="AH2540" s="150" t="str">
        <f t="shared" si="479"/>
        <v/>
      </c>
      <c r="AI2540" s="150" t="str">
        <f t="shared" si="474"/>
        <v/>
      </c>
      <c r="AJ2540" s="173">
        <f t="shared" si="475"/>
        <v>0</v>
      </c>
      <c r="AK2540" s="173" t="str">
        <f t="shared" si="476"/>
        <v/>
      </c>
      <c r="AL2540" s="173" t="str">
        <f t="shared" si="477"/>
        <v/>
      </c>
      <c r="AM2540" s="173"/>
      <c r="AN2540" s="173"/>
      <c r="AO2540" s="173"/>
      <c r="AP2540" s="173"/>
      <c r="AQ2540" s="173"/>
      <c r="AR2540" s="173"/>
      <c r="AS2540" s="173"/>
      <c r="AT2540" s="153"/>
      <c r="AU2540" s="154"/>
      <c r="AV2540" s="153"/>
      <c r="AW2540" s="177"/>
      <c r="AX2540" s="178"/>
      <c r="AY2540" s="179"/>
      <c r="AZ2540" s="179"/>
      <c r="BA2540" s="180"/>
      <c r="BB2540" s="180"/>
      <c r="BC2540" s="155"/>
      <c r="BE2540" s="156">
        <v>1788</v>
      </c>
      <c r="BF2540" s="181">
        <f t="shared" si="467"/>
        <v>11.436799999999785</v>
      </c>
      <c r="BG2540" s="182">
        <f t="shared" si="468"/>
        <v>0.12066835155117918</v>
      </c>
      <c r="BH2540" s="183">
        <f t="shared" si="469"/>
        <v>2.4711519453096686E-4</v>
      </c>
      <c r="BI2540" s="184" t="str">
        <f t="shared" si="470"/>
        <v/>
      </c>
      <c r="BJ2540" s="184" t="str">
        <f t="shared" si="466"/>
        <v/>
      </c>
    </row>
    <row r="2541" spans="3:62" ht="20.100000000000001" customHeight="1" x14ac:dyDescent="0.25">
      <c r="C2541" s="12"/>
      <c r="E2541" s="141"/>
      <c r="F2541" s="141"/>
      <c r="P2541" s="156"/>
      <c r="R2541" s="174"/>
      <c r="S2541" s="174"/>
      <c r="W2541" s="175"/>
      <c r="X2541" s="173"/>
      <c r="AC2541" s="156">
        <v>1812</v>
      </c>
      <c r="AD2541" s="150">
        <f t="shared" si="471"/>
        <v>3.2480000000000002</v>
      </c>
      <c r="AE2541" s="174">
        <f t="shared" si="472"/>
        <v>2.0422757417791907E-3</v>
      </c>
      <c r="AF2541" s="174">
        <f t="shared" si="473"/>
        <v>0.99941890364677866</v>
      </c>
      <c r="AG2541" s="150">
        <f t="shared" si="478"/>
        <v>2.0422757417791907E-3</v>
      </c>
      <c r="AH2541" s="150" t="str">
        <f t="shared" si="479"/>
        <v/>
      </c>
      <c r="AI2541" s="150" t="str">
        <f t="shared" si="474"/>
        <v/>
      </c>
      <c r="AJ2541" s="173">
        <f t="shared" si="475"/>
        <v>0</v>
      </c>
      <c r="AK2541" s="173" t="str">
        <f t="shared" si="476"/>
        <v/>
      </c>
      <c r="AL2541" s="173" t="str">
        <f t="shared" si="477"/>
        <v/>
      </c>
      <c r="AM2541" s="173"/>
      <c r="AN2541" s="173"/>
      <c r="AO2541" s="173"/>
      <c r="AP2541" s="173"/>
      <c r="AQ2541" s="173"/>
      <c r="AR2541" s="173"/>
      <c r="AS2541" s="173"/>
      <c r="AT2541" s="153"/>
      <c r="AU2541" s="154"/>
      <c r="AV2541" s="153"/>
      <c r="AW2541" s="177"/>
      <c r="AX2541" s="178"/>
      <c r="AY2541" s="179"/>
      <c r="AZ2541" s="179"/>
      <c r="BA2541" s="180"/>
      <c r="BB2541" s="180"/>
      <c r="BC2541" s="155"/>
      <c r="BE2541" s="156">
        <v>1789</v>
      </c>
      <c r="BF2541" s="181">
        <f t="shared" si="467"/>
        <v>11.443199999999784</v>
      </c>
      <c r="BG2541" s="182">
        <f t="shared" si="468"/>
        <v>0.12042123635664821</v>
      </c>
      <c r="BH2541" s="183">
        <f t="shared" si="469"/>
        <v>2.4667034584566205E-4</v>
      </c>
      <c r="BI2541" s="184" t="str">
        <f t="shared" si="470"/>
        <v/>
      </c>
      <c r="BJ2541" s="184" t="str">
        <f t="shared" si="466"/>
        <v/>
      </c>
    </row>
    <row r="2542" spans="3:62" ht="20.100000000000001" customHeight="1" x14ac:dyDescent="0.25">
      <c r="C2542" s="12"/>
      <c r="E2542" s="141"/>
      <c r="F2542" s="141"/>
      <c r="P2542" s="156"/>
      <c r="R2542" s="174"/>
      <c r="S2542" s="174"/>
      <c r="W2542" s="175"/>
      <c r="X2542" s="173"/>
      <c r="AC2542" s="156">
        <v>1813</v>
      </c>
      <c r="AD2542" s="150">
        <f t="shared" si="471"/>
        <v>3.2519999999999998</v>
      </c>
      <c r="AE2542" s="174">
        <f t="shared" si="472"/>
        <v>2.0158979840470305E-3</v>
      </c>
      <c r="AF2542" s="174">
        <f t="shared" si="473"/>
        <v>0.99942701989074856</v>
      </c>
      <c r="AG2542" s="150">
        <f t="shared" si="478"/>
        <v>2.0158979840470305E-3</v>
      </c>
      <c r="AH2542" s="150" t="str">
        <f t="shared" si="479"/>
        <v/>
      </c>
      <c r="AI2542" s="150" t="str">
        <f t="shared" si="474"/>
        <v/>
      </c>
      <c r="AJ2542" s="173">
        <f t="shared" si="475"/>
        <v>0</v>
      </c>
      <c r="AK2542" s="173" t="str">
        <f t="shared" si="476"/>
        <v/>
      </c>
      <c r="AL2542" s="173" t="str">
        <f t="shared" si="477"/>
        <v/>
      </c>
      <c r="AM2542" s="173"/>
      <c r="AN2542" s="173"/>
      <c r="AO2542" s="173"/>
      <c r="AP2542" s="173"/>
      <c r="AQ2542" s="173"/>
      <c r="AR2542" s="173"/>
      <c r="AS2542" s="173"/>
      <c r="AT2542" s="153"/>
      <c r="AU2542" s="154"/>
      <c r="AV2542" s="153"/>
      <c r="AW2542" s="177"/>
      <c r="AX2542" s="178"/>
      <c r="AY2542" s="179"/>
      <c r="AZ2542" s="179"/>
      <c r="BA2542" s="180"/>
      <c r="BB2542" s="180"/>
      <c r="BC2542" s="155"/>
      <c r="BE2542" s="156">
        <v>1790</v>
      </c>
      <c r="BF2542" s="181">
        <f t="shared" si="467"/>
        <v>11.449599999999784</v>
      </c>
      <c r="BG2542" s="182">
        <f t="shared" si="468"/>
        <v>0.12017456601080255</v>
      </c>
      <c r="BH2542" s="183">
        <f t="shared" si="469"/>
        <v>2.4622610552198221E-4</v>
      </c>
      <c r="BI2542" s="184" t="str">
        <f t="shared" si="470"/>
        <v/>
      </c>
      <c r="BJ2542" s="184" t="str">
        <f t="shared" si="466"/>
        <v/>
      </c>
    </row>
    <row r="2543" spans="3:62" ht="20.100000000000001" customHeight="1" x14ac:dyDescent="0.25">
      <c r="C2543" s="12"/>
      <c r="E2543" s="141"/>
      <c r="F2543" s="141"/>
      <c r="P2543" s="156"/>
      <c r="R2543" s="174"/>
      <c r="S2543" s="174"/>
      <c r="W2543" s="175"/>
      <c r="X2543" s="173"/>
      <c r="AC2543" s="156">
        <v>1814</v>
      </c>
      <c r="AD2543" s="150">
        <f t="shared" si="471"/>
        <v>3.2560000000000002</v>
      </c>
      <c r="AE2543" s="174">
        <f t="shared" si="472"/>
        <v>1.9898290803522173E-3</v>
      </c>
      <c r="AF2543" s="174">
        <f t="shared" si="473"/>
        <v>0.99943503124245525</v>
      </c>
      <c r="AG2543" s="150">
        <f t="shared" si="478"/>
        <v>1.9898290803522173E-3</v>
      </c>
      <c r="AH2543" s="150" t="str">
        <f t="shared" si="479"/>
        <v/>
      </c>
      <c r="AI2543" s="150" t="str">
        <f t="shared" si="474"/>
        <v/>
      </c>
      <c r="AJ2543" s="173">
        <f t="shared" si="475"/>
        <v>0</v>
      </c>
      <c r="AK2543" s="173" t="str">
        <f t="shared" si="476"/>
        <v/>
      </c>
      <c r="AL2543" s="173" t="str">
        <f t="shared" si="477"/>
        <v/>
      </c>
      <c r="AM2543" s="173"/>
      <c r="AN2543" s="173"/>
      <c r="AO2543" s="173"/>
      <c r="AP2543" s="173"/>
      <c r="AQ2543" s="173"/>
      <c r="AR2543" s="173"/>
      <c r="AS2543" s="173"/>
      <c r="AT2543" s="153"/>
      <c r="AU2543" s="154"/>
      <c r="AV2543" s="153"/>
      <c r="AW2543" s="177"/>
      <c r="AX2543" s="178"/>
      <c r="AY2543" s="179"/>
      <c r="AZ2543" s="179"/>
      <c r="BA2543" s="180"/>
      <c r="BB2543" s="180"/>
      <c r="BC2543" s="155"/>
      <c r="BE2543" s="156">
        <v>1791</v>
      </c>
      <c r="BF2543" s="181">
        <f t="shared" si="467"/>
        <v>11.455999999999783</v>
      </c>
      <c r="BG2543" s="182">
        <f t="shared" si="468"/>
        <v>0.11992833990528057</v>
      </c>
      <c r="BH2543" s="183">
        <f t="shared" si="469"/>
        <v>2.4578247337249393E-4</v>
      </c>
      <c r="BI2543" s="184" t="str">
        <f t="shared" si="470"/>
        <v/>
      </c>
      <c r="BJ2543" s="184" t="str">
        <f t="shared" si="466"/>
        <v/>
      </c>
    </row>
    <row r="2544" spans="3:62" ht="20.100000000000001" customHeight="1" x14ac:dyDescent="0.25">
      <c r="C2544" s="12"/>
      <c r="E2544" s="141"/>
      <c r="F2544" s="141"/>
      <c r="P2544" s="156"/>
      <c r="R2544" s="174"/>
      <c r="S2544" s="174"/>
      <c r="W2544" s="175"/>
      <c r="X2544" s="173"/>
      <c r="AC2544" s="156">
        <v>1815</v>
      </c>
      <c r="AD2544" s="150">
        <f t="shared" si="471"/>
        <v>3.26</v>
      </c>
      <c r="AE2544" s="174">
        <f t="shared" si="472"/>
        <v>1.9640658655043761E-3</v>
      </c>
      <c r="AF2544" s="174">
        <f t="shared" si="473"/>
        <v>0.99944293893097536</v>
      </c>
      <c r="AG2544" s="150">
        <f t="shared" si="478"/>
        <v>1.9640658655043761E-3</v>
      </c>
      <c r="AH2544" s="150" t="str">
        <f t="shared" si="479"/>
        <v/>
      </c>
      <c r="AI2544" s="150" t="str">
        <f t="shared" si="474"/>
        <v/>
      </c>
      <c r="AJ2544" s="173">
        <f t="shared" si="475"/>
        <v>0</v>
      </c>
      <c r="AK2544" s="173" t="str">
        <f t="shared" si="476"/>
        <v/>
      </c>
      <c r="AL2544" s="173" t="str">
        <f t="shared" si="477"/>
        <v/>
      </c>
      <c r="AM2544" s="173"/>
      <c r="AN2544" s="173"/>
      <c r="AO2544" s="173"/>
      <c r="AP2544" s="173"/>
      <c r="AQ2544" s="173"/>
      <c r="AR2544" s="173"/>
      <c r="AS2544" s="173"/>
      <c r="AT2544" s="153"/>
      <c r="AU2544" s="154"/>
      <c r="AV2544" s="153"/>
      <c r="AW2544" s="177"/>
      <c r="AX2544" s="178"/>
      <c r="AY2544" s="179"/>
      <c r="AZ2544" s="179"/>
      <c r="BA2544" s="180"/>
      <c r="BB2544" s="180"/>
      <c r="BC2544" s="155"/>
      <c r="BE2544" s="156">
        <v>1792</v>
      </c>
      <c r="BF2544" s="181">
        <f t="shared" si="467"/>
        <v>11.462399999999782</v>
      </c>
      <c r="BG2544" s="182">
        <f t="shared" si="468"/>
        <v>0.11968255743190807</v>
      </c>
      <c r="BH2544" s="183">
        <f t="shared" si="469"/>
        <v>2.4533944920758499E-4</v>
      </c>
      <c r="BI2544" s="184" t="str">
        <f t="shared" si="470"/>
        <v/>
      </c>
      <c r="BJ2544" s="184" t="str">
        <f t="shared" si="466"/>
        <v/>
      </c>
    </row>
    <row r="2545" spans="3:62" ht="20.100000000000001" customHeight="1" x14ac:dyDescent="0.25">
      <c r="C2545" s="12"/>
      <c r="E2545" s="141"/>
      <c r="F2545" s="141"/>
      <c r="P2545" s="156"/>
      <c r="R2545" s="174"/>
      <c r="S2545" s="174"/>
      <c r="W2545" s="175"/>
      <c r="X2545" s="173"/>
      <c r="AC2545" s="156">
        <v>1816</v>
      </c>
      <c r="AD2545" s="150">
        <f t="shared" si="471"/>
        <v>3.2640000000000002</v>
      </c>
      <c r="AE2545" s="174">
        <f t="shared" si="472"/>
        <v>1.9386052006913146E-3</v>
      </c>
      <c r="AF2545" s="174">
        <f t="shared" si="473"/>
        <v>0.99945074417277813</v>
      </c>
      <c r="AG2545" s="150">
        <f t="shared" si="478"/>
        <v>1.9386052006913146E-3</v>
      </c>
      <c r="AH2545" s="150" t="str">
        <f t="shared" si="479"/>
        <v/>
      </c>
      <c r="AI2545" s="150" t="str">
        <f t="shared" si="474"/>
        <v/>
      </c>
      <c r="AJ2545" s="173">
        <f t="shared" si="475"/>
        <v>0</v>
      </c>
      <c r="AK2545" s="173" t="str">
        <f t="shared" si="476"/>
        <v/>
      </c>
      <c r="AL2545" s="173" t="str">
        <f t="shared" si="477"/>
        <v/>
      </c>
      <c r="AM2545" s="173"/>
      <c r="AN2545" s="173"/>
      <c r="AO2545" s="173"/>
      <c r="AP2545" s="173"/>
      <c r="AQ2545" s="173"/>
      <c r="AR2545" s="173"/>
      <c r="AS2545" s="173"/>
      <c r="AT2545" s="153"/>
      <c r="AU2545" s="154"/>
      <c r="AV2545" s="153"/>
      <c r="AW2545" s="177"/>
      <c r="AX2545" s="178"/>
      <c r="AY2545" s="179"/>
      <c r="AZ2545" s="179"/>
      <c r="BA2545" s="180"/>
      <c r="BB2545" s="180"/>
      <c r="BC2545" s="155"/>
      <c r="BE2545" s="156">
        <v>1793</v>
      </c>
      <c r="BF2545" s="181">
        <f t="shared" si="467"/>
        <v>11.468799999999781</v>
      </c>
      <c r="BG2545" s="182">
        <f t="shared" si="468"/>
        <v>0.11943721798270049</v>
      </c>
      <c r="BH2545" s="183">
        <f t="shared" si="469"/>
        <v>2.4489703283459008E-4</v>
      </c>
      <c r="BI2545" s="184" t="str">
        <f t="shared" si="470"/>
        <v/>
      </c>
      <c r="BJ2545" s="184" t="str">
        <f t="shared" ref="BJ2545:BJ2608" si="480">IF($BG2545&lt;(1-$BC$765),$BH2545,"")</f>
        <v/>
      </c>
    </row>
    <row r="2546" spans="3:62" ht="20.100000000000001" customHeight="1" x14ac:dyDescent="0.25">
      <c r="C2546" s="12"/>
      <c r="E2546" s="141"/>
      <c r="F2546" s="141"/>
      <c r="P2546" s="156"/>
      <c r="R2546" s="174"/>
      <c r="S2546" s="174"/>
      <c r="W2546" s="175"/>
      <c r="X2546" s="173"/>
      <c r="AC2546" s="156">
        <v>1817</v>
      </c>
      <c r="AD2546" s="150">
        <f t="shared" si="471"/>
        <v>3.2679999999999998</v>
      </c>
      <c r="AE2546" s="174">
        <f t="shared" si="472"/>
        <v>1.9134439733371103E-3</v>
      </c>
      <c r="AF2546" s="174">
        <f t="shared" si="473"/>
        <v>0.99945844817182972</v>
      </c>
      <c r="AG2546" s="150">
        <f t="shared" si="478"/>
        <v>1.9134439733371103E-3</v>
      </c>
      <c r="AH2546" s="150" t="str">
        <f t="shared" si="479"/>
        <v/>
      </c>
      <c r="AI2546" s="150" t="str">
        <f t="shared" si="474"/>
        <v/>
      </c>
      <c r="AJ2546" s="173">
        <f t="shared" si="475"/>
        <v>0</v>
      </c>
      <c r="AK2546" s="173" t="str">
        <f t="shared" si="476"/>
        <v/>
      </c>
      <c r="AL2546" s="173" t="str">
        <f t="shared" si="477"/>
        <v/>
      </c>
      <c r="AM2546" s="173"/>
      <c r="AN2546" s="173"/>
      <c r="AO2546" s="173"/>
      <c r="AP2546" s="173"/>
      <c r="AQ2546" s="173"/>
      <c r="AR2546" s="173"/>
      <c r="AS2546" s="173"/>
      <c r="AT2546" s="153"/>
      <c r="AU2546" s="154"/>
      <c r="AV2546" s="153"/>
      <c r="AW2546" s="177"/>
      <c r="AX2546" s="178"/>
      <c r="AY2546" s="179"/>
      <c r="AZ2546" s="179"/>
      <c r="BA2546" s="180"/>
      <c r="BB2546" s="180"/>
      <c r="BC2546" s="155"/>
      <c r="BE2546" s="156">
        <v>1794</v>
      </c>
      <c r="BF2546" s="181">
        <f t="shared" ref="BF2546:BF2609" si="481">BF2545+$BI$750</f>
        <v>11.475199999999781</v>
      </c>
      <c r="BG2546" s="182">
        <f t="shared" ref="BG2546:BG2609" si="482">_xlfn.CHISQ.DIST.RT(BF2546,7)</f>
        <v>0.1191923209498659</v>
      </c>
      <c r="BH2546" s="183">
        <f t="shared" ref="BH2546:BH2609" si="483">BG2546-BG2547</f>
        <v>2.4445522405867892E-4</v>
      </c>
      <c r="BI2546" s="184" t="str">
        <f t="shared" ref="BI2546:BI2609" si="484">IF(BG2546&lt;(1-$BC$757),BH2546,"")</f>
        <v/>
      </c>
      <c r="BJ2546" s="184" t="str">
        <f t="shared" si="480"/>
        <v/>
      </c>
    </row>
    <row r="2547" spans="3:62" ht="20.100000000000001" customHeight="1" x14ac:dyDescent="0.25">
      <c r="C2547" s="12"/>
      <c r="E2547" s="141"/>
      <c r="F2547" s="141"/>
      <c r="P2547" s="156"/>
      <c r="R2547" s="174"/>
      <c r="S2547" s="174"/>
      <c r="W2547" s="175"/>
      <c r="X2547" s="173"/>
      <c r="AC2547" s="156">
        <v>1818</v>
      </c>
      <c r="AD2547" s="150">
        <f t="shared" si="471"/>
        <v>3.2720000000000002</v>
      </c>
      <c r="AE2547" s="174">
        <f t="shared" si="472"/>
        <v>1.8885790969598703E-3</v>
      </c>
      <c r="AF2547" s="174">
        <f t="shared" si="473"/>
        <v>0.9994660521196983</v>
      </c>
      <c r="AG2547" s="150">
        <f t="shared" si="478"/>
        <v>1.8885790969598703E-3</v>
      </c>
      <c r="AH2547" s="150" t="str">
        <f t="shared" si="479"/>
        <v/>
      </c>
      <c r="AI2547" s="150" t="str">
        <f t="shared" si="474"/>
        <v/>
      </c>
      <c r="AJ2547" s="173">
        <f t="shared" si="475"/>
        <v>0</v>
      </c>
      <c r="AK2547" s="173" t="str">
        <f t="shared" si="476"/>
        <v/>
      </c>
      <c r="AL2547" s="173" t="str">
        <f t="shared" si="477"/>
        <v/>
      </c>
      <c r="AM2547" s="173"/>
      <c r="AN2547" s="173"/>
      <c r="AO2547" s="173"/>
      <c r="AP2547" s="173"/>
      <c r="AQ2547" s="173"/>
      <c r="AR2547" s="173"/>
      <c r="AS2547" s="173"/>
      <c r="AT2547" s="153"/>
      <c r="AU2547" s="154"/>
      <c r="AV2547" s="153"/>
      <c r="AW2547" s="177"/>
      <c r="AX2547" s="178"/>
      <c r="AY2547" s="179"/>
      <c r="AZ2547" s="179"/>
      <c r="BA2547" s="180"/>
      <c r="BB2547" s="180"/>
      <c r="BC2547" s="155"/>
      <c r="BE2547" s="156">
        <v>1795</v>
      </c>
      <c r="BF2547" s="181">
        <f t="shared" si="481"/>
        <v>11.48159999999978</v>
      </c>
      <c r="BG2547" s="182">
        <f t="shared" si="482"/>
        <v>0.11894786572580722</v>
      </c>
      <c r="BH2547" s="183">
        <f t="shared" si="483"/>
        <v>2.4401402268235672E-4</v>
      </c>
      <c r="BI2547" s="184" t="str">
        <f t="shared" si="484"/>
        <v/>
      </c>
      <c r="BJ2547" s="184" t="str">
        <f t="shared" si="480"/>
        <v/>
      </c>
    </row>
    <row r="2548" spans="3:62" ht="20.100000000000001" customHeight="1" x14ac:dyDescent="0.25">
      <c r="C2548" s="12"/>
      <c r="E2548" s="141"/>
      <c r="F2548" s="141"/>
      <c r="P2548" s="156"/>
      <c r="R2548" s="174"/>
      <c r="S2548" s="174"/>
      <c r="W2548" s="175"/>
      <c r="X2548" s="173"/>
      <c r="AC2548" s="156">
        <v>1819</v>
      </c>
      <c r="AD2548" s="150">
        <f t="shared" si="471"/>
        <v>3.2759999999999998</v>
      </c>
      <c r="AE2548" s="174">
        <f t="shared" si="472"/>
        <v>1.8640075110293508E-3</v>
      </c>
      <c r="AF2548" s="174">
        <f t="shared" si="473"/>
        <v>0.99947355719565811</v>
      </c>
      <c r="AG2548" s="150">
        <f t="shared" si="478"/>
        <v>1.8640075110293508E-3</v>
      </c>
      <c r="AH2548" s="150" t="str">
        <f t="shared" si="479"/>
        <v/>
      </c>
      <c r="AI2548" s="150" t="str">
        <f t="shared" si="474"/>
        <v/>
      </c>
      <c r="AJ2548" s="173">
        <f t="shared" si="475"/>
        <v>0</v>
      </c>
      <c r="AK2548" s="173" t="str">
        <f t="shared" si="476"/>
        <v/>
      </c>
      <c r="AL2548" s="173" t="str">
        <f t="shared" si="477"/>
        <v/>
      </c>
      <c r="AM2548" s="173"/>
      <c r="AN2548" s="173"/>
      <c r="AO2548" s="173"/>
      <c r="AP2548" s="173"/>
      <c r="AQ2548" s="173"/>
      <c r="AR2548" s="173"/>
      <c r="AS2548" s="173"/>
      <c r="AT2548" s="153"/>
      <c r="AU2548" s="154"/>
      <c r="AV2548" s="153"/>
      <c r="AW2548" s="177"/>
      <c r="AX2548" s="178"/>
      <c r="AY2548" s="179"/>
      <c r="AZ2548" s="179"/>
      <c r="BA2548" s="180"/>
      <c r="BB2548" s="180"/>
      <c r="BC2548" s="155"/>
      <c r="BE2548" s="156">
        <v>1796</v>
      </c>
      <c r="BF2548" s="181">
        <f t="shared" si="481"/>
        <v>11.487999999999779</v>
      </c>
      <c r="BG2548" s="182">
        <f t="shared" si="482"/>
        <v>0.11870385170312486</v>
      </c>
      <c r="BH2548" s="183">
        <f t="shared" si="483"/>
        <v>2.4357342850517272E-4</v>
      </c>
      <c r="BI2548" s="184" t="str">
        <f t="shared" si="484"/>
        <v/>
      </c>
      <c r="BJ2548" s="184" t="str">
        <f t="shared" si="480"/>
        <v/>
      </c>
    </row>
    <row r="2549" spans="3:62" ht="20.100000000000001" customHeight="1" x14ac:dyDescent="0.25">
      <c r="C2549" s="12"/>
      <c r="E2549" s="141"/>
      <c r="F2549" s="141"/>
      <c r="P2549" s="156"/>
      <c r="R2549" s="174"/>
      <c r="S2549" s="174"/>
      <c r="W2549" s="175"/>
      <c r="X2549" s="173"/>
      <c r="AC2549" s="156">
        <v>1820</v>
      </c>
      <c r="AD2549" s="150">
        <f t="shared" si="471"/>
        <v>3.2800000000000002</v>
      </c>
      <c r="AE2549" s="174">
        <f t="shared" si="472"/>
        <v>1.8397261808242775E-3</v>
      </c>
      <c r="AF2549" s="174">
        <f t="shared" si="473"/>
        <v>0.99948096456679303</v>
      </c>
      <c r="AG2549" s="150">
        <f t="shared" si="478"/>
        <v>1.8397261808242775E-3</v>
      </c>
      <c r="AH2549" s="150" t="str">
        <f t="shared" si="479"/>
        <v/>
      </c>
      <c r="AI2549" s="150" t="str">
        <f t="shared" si="474"/>
        <v/>
      </c>
      <c r="AJ2549" s="173">
        <f t="shared" si="475"/>
        <v>0</v>
      </c>
      <c r="AK2549" s="173" t="str">
        <f t="shared" si="476"/>
        <v/>
      </c>
      <c r="AL2549" s="173" t="str">
        <f t="shared" si="477"/>
        <v/>
      </c>
      <c r="AM2549" s="173"/>
      <c r="AN2549" s="173"/>
      <c r="AO2549" s="173"/>
      <c r="AP2549" s="173"/>
      <c r="AQ2549" s="173"/>
      <c r="AR2549" s="173"/>
      <c r="AS2549" s="173"/>
      <c r="AT2549" s="153"/>
      <c r="AU2549" s="154"/>
      <c r="AV2549" s="153"/>
      <c r="AW2549" s="177"/>
      <c r="AX2549" s="178"/>
      <c r="AY2549" s="179"/>
      <c r="AZ2549" s="179"/>
      <c r="BA2549" s="180"/>
      <c r="BB2549" s="180"/>
      <c r="BC2549" s="155"/>
      <c r="BE2549" s="156">
        <v>1797</v>
      </c>
      <c r="BF2549" s="181">
        <f t="shared" si="481"/>
        <v>11.494399999999779</v>
      </c>
      <c r="BG2549" s="182">
        <f t="shared" si="482"/>
        <v>0.11846027827461969</v>
      </c>
      <c r="BH2549" s="183">
        <f t="shared" si="483"/>
        <v>2.431334413246361E-4</v>
      </c>
      <c r="BI2549" s="184" t="str">
        <f t="shared" si="484"/>
        <v/>
      </c>
      <c r="BJ2549" s="184" t="str">
        <f t="shared" si="480"/>
        <v/>
      </c>
    </row>
    <row r="2550" spans="3:62" ht="20.100000000000001" customHeight="1" x14ac:dyDescent="0.25">
      <c r="C2550" s="12"/>
      <c r="E2550" s="141"/>
      <c r="F2550" s="141"/>
      <c r="P2550" s="156"/>
      <c r="R2550" s="174"/>
      <c r="S2550" s="174"/>
      <c r="W2550" s="175"/>
      <c r="X2550" s="173"/>
      <c r="AC2550" s="156">
        <v>1821</v>
      </c>
      <c r="AD2550" s="150">
        <f t="shared" si="471"/>
        <v>3.2839999999999998</v>
      </c>
      <c r="AE2550" s="174">
        <f t="shared" si="472"/>
        <v>1.8157320972895475E-3</v>
      </c>
      <c r="AF2550" s="174">
        <f t="shared" si="473"/>
        <v>0.99948827538809915</v>
      </c>
      <c r="AG2550" s="150">
        <f t="shared" si="478"/>
        <v>1.8157320972895475E-3</v>
      </c>
      <c r="AH2550" s="150" t="str">
        <f t="shared" si="479"/>
        <v/>
      </c>
      <c r="AI2550" s="150" t="str">
        <f t="shared" si="474"/>
        <v/>
      </c>
      <c r="AJ2550" s="173">
        <f t="shared" si="475"/>
        <v>0</v>
      </c>
      <c r="AK2550" s="173" t="str">
        <f t="shared" si="476"/>
        <v/>
      </c>
      <c r="AL2550" s="173" t="str">
        <f t="shared" si="477"/>
        <v/>
      </c>
      <c r="AM2550" s="173"/>
      <c r="AN2550" s="173"/>
      <c r="AO2550" s="173"/>
      <c r="AP2550" s="173"/>
      <c r="AQ2550" s="173"/>
      <c r="AR2550" s="173"/>
      <c r="AS2550" s="173"/>
      <c r="AT2550" s="153"/>
      <c r="AU2550" s="154"/>
      <c r="AV2550" s="153"/>
      <c r="AW2550" s="177"/>
      <c r="AX2550" s="178"/>
      <c r="AY2550" s="179"/>
      <c r="AZ2550" s="179"/>
      <c r="BA2550" s="180"/>
      <c r="BB2550" s="180"/>
      <c r="BC2550" s="155"/>
      <c r="BE2550" s="156">
        <v>1798</v>
      </c>
      <c r="BF2550" s="181">
        <f t="shared" si="481"/>
        <v>11.500799999999778</v>
      </c>
      <c r="BG2550" s="182">
        <f t="shared" si="482"/>
        <v>0.11821714483329505</v>
      </c>
      <c r="BH2550" s="183">
        <f t="shared" si="483"/>
        <v>2.4269406093574419E-4</v>
      </c>
      <c r="BI2550" s="184" t="str">
        <f t="shared" si="484"/>
        <v/>
      </c>
      <c r="BJ2550" s="184" t="str">
        <f t="shared" si="480"/>
        <v/>
      </c>
    </row>
    <row r="2551" spans="3:62" ht="20.100000000000001" customHeight="1" x14ac:dyDescent="0.25">
      <c r="C2551" s="12"/>
      <c r="E2551" s="141"/>
      <c r="F2551" s="141"/>
      <c r="P2551" s="156"/>
      <c r="R2551" s="174"/>
      <c r="S2551" s="174"/>
      <c r="W2551" s="175"/>
      <c r="X2551" s="173"/>
      <c r="AC2551" s="156">
        <v>1822</v>
      </c>
      <c r="AD2551" s="150">
        <f t="shared" si="471"/>
        <v>3.2880000000000003</v>
      </c>
      <c r="AE2551" s="174">
        <f t="shared" si="472"/>
        <v>1.7920222768931717E-3</v>
      </c>
      <c r="AF2551" s="174">
        <f t="shared" si="473"/>
        <v>0.9994954908025877</v>
      </c>
      <c r="AG2551" s="150">
        <f t="shared" si="478"/>
        <v>1.7920222768931717E-3</v>
      </c>
      <c r="AH2551" s="150" t="str">
        <f t="shared" si="479"/>
        <v/>
      </c>
      <c r="AI2551" s="150" t="str">
        <f t="shared" si="474"/>
        <v/>
      </c>
      <c r="AJ2551" s="173">
        <f t="shared" si="475"/>
        <v>0</v>
      </c>
      <c r="AK2551" s="173" t="str">
        <f t="shared" si="476"/>
        <v/>
      </c>
      <c r="AL2551" s="173" t="str">
        <f t="shared" si="477"/>
        <v/>
      </c>
      <c r="AM2551" s="173"/>
      <c r="AN2551" s="173"/>
      <c r="AO2551" s="173"/>
      <c r="AP2551" s="173"/>
      <c r="AQ2551" s="173"/>
      <c r="AR2551" s="173"/>
      <c r="AS2551" s="173"/>
      <c r="AT2551" s="153"/>
      <c r="AU2551" s="154"/>
      <c r="AV2551" s="153"/>
      <c r="AW2551" s="177"/>
      <c r="AX2551" s="178"/>
      <c r="AY2551" s="179"/>
      <c r="AZ2551" s="179"/>
      <c r="BA2551" s="180"/>
      <c r="BB2551" s="180"/>
      <c r="BC2551" s="155"/>
      <c r="BE2551" s="156">
        <v>1799</v>
      </c>
      <c r="BF2551" s="181">
        <f t="shared" si="481"/>
        <v>11.507199999999777</v>
      </c>
      <c r="BG2551" s="182">
        <f t="shared" si="482"/>
        <v>0.11797445077235931</v>
      </c>
      <c r="BH2551" s="183">
        <f t="shared" si="483"/>
        <v>2.4225528713027467E-4</v>
      </c>
      <c r="BI2551" s="184" t="str">
        <f t="shared" si="484"/>
        <v/>
      </c>
      <c r="BJ2551" s="184" t="str">
        <f t="shared" si="480"/>
        <v/>
      </c>
    </row>
    <row r="2552" spans="3:62" ht="20.100000000000001" customHeight="1" x14ac:dyDescent="0.25">
      <c r="C2552" s="12"/>
      <c r="E2552" s="141"/>
      <c r="F2552" s="141"/>
      <c r="P2552" s="156"/>
      <c r="R2552" s="174"/>
      <c r="S2552" s="174"/>
      <c r="W2552" s="175"/>
      <c r="X2552" s="173"/>
      <c r="AC2552" s="156">
        <v>1823</v>
      </c>
      <c r="AD2552" s="150">
        <f t="shared" si="471"/>
        <v>3.2919999999999998</v>
      </c>
      <c r="AE2552" s="174">
        <f t="shared" si="472"/>
        <v>1.7685937614831393E-3</v>
      </c>
      <c r="AF2552" s="174">
        <f t="shared" si="473"/>
        <v>0.99950261194138657</v>
      </c>
      <c r="AG2552" s="150">
        <f t="shared" si="478"/>
        <v>1.7685937614831393E-3</v>
      </c>
      <c r="AH2552" s="150" t="str">
        <f t="shared" si="479"/>
        <v/>
      </c>
      <c r="AI2552" s="150" t="str">
        <f t="shared" si="474"/>
        <v/>
      </c>
      <c r="AJ2552" s="173">
        <f t="shared" si="475"/>
        <v>0</v>
      </c>
      <c r="AK2552" s="173" t="str">
        <f t="shared" si="476"/>
        <v/>
      </c>
      <c r="AL2552" s="173" t="str">
        <f t="shared" si="477"/>
        <v/>
      </c>
      <c r="AM2552" s="173"/>
      <c r="AN2552" s="173"/>
      <c r="AO2552" s="173"/>
      <c r="AP2552" s="173"/>
      <c r="AQ2552" s="173"/>
      <c r="AR2552" s="173"/>
      <c r="AS2552" s="173"/>
      <c r="AT2552" s="153"/>
      <c r="AU2552" s="154"/>
      <c r="AV2552" s="153"/>
      <c r="AW2552" s="177"/>
      <c r="AX2552" s="178"/>
      <c r="AY2552" s="179"/>
      <c r="AZ2552" s="179"/>
      <c r="BA2552" s="180"/>
      <c r="BB2552" s="180"/>
      <c r="BC2552" s="155"/>
      <c r="BE2552" s="156">
        <v>1800</v>
      </c>
      <c r="BF2552" s="181">
        <f t="shared" si="481"/>
        <v>11.513599999999776</v>
      </c>
      <c r="BG2552" s="182">
        <f t="shared" si="482"/>
        <v>0.11773219548522904</v>
      </c>
      <c r="BH2552" s="183">
        <f t="shared" si="483"/>
        <v>2.4181711969829822E-4</v>
      </c>
      <c r="BI2552" s="184" t="str">
        <f t="shared" si="484"/>
        <v/>
      </c>
      <c r="BJ2552" s="184" t="str">
        <f t="shared" si="480"/>
        <v/>
      </c>
    </row>
    <row r="2553" spans="3:62" ht="20.100000000000001" customHeight="1" x14ac:dyDescent="0.25">
      <c r="C2553" s="12"/>
      <c r="E2553" s="141"/>
      <c r="F2553" s="141"/>
      <c r="P2553" s="156"/>
      <c r="R2553" s="174"/>
      <c r="S2553" s="174"/>
      <c r="W2553" s="175"/>
      <c r="X2553" s="173"/>
      <c r="AC2553" s="156">
        <v>1824</v>
      </c>
      <c r="AD2553" s="150">
        <f t="shared" si="471"/>
        <v>3.2960000000000003</v>
      </c>
      <c r="AE2553" s="174">
        <f t="shared" si="472"/>
        <v>1.7454436181440487E-3</v>
      </c>
      <c r="AF2553" s="174">
        <f t="shared" si="473"/>
        <v>0.99950963992384123</v>
      </c>
      <c r="AG2553" s="150">
        <f t="shared" si="478"/>
        <v>1.7454436181440487E-3</v>
      </c>
      <c r="AH2553" s="150" t="str">
        <f t="shared" si="479"/>
        <v/>
      </c>
      <c r="AI2553" s="150" t="str">
        <f t="shared" si="474"/>
        <v/>
      </c>
      <c r="AJ2553" s="173">
        <f t="shared" si="475"/>
        <v>0</v>
      </c>
      <c r="AK2553" s="173" t="str">
        <f t="shared" si="476"/>
        <v/>
      </c>
      <c r="AL2553" s="173" t="str">
        <f t="shared" si="477"/>
        <v/>
      </c>
      <c r="AM2553" s="173"/>
      <c r="AN2553" s="173"/>
      <c r="AO2553" s="173"/>
      <c r="AP2553" s="173"/>
      <c r="AQ2553" s="173"/>
      <c r="AR2553" s="173"/>
      <c r="AS2553" s="173"/>
      <c r="AT2553" s="153"/>
      <c r="AU2553" s="154"/>
      <c r="AV2553" s="153"/>
      <c r="AW2553" s="177"/>
      <c r="AX2553" s="178"/>
      <c r="AY2553" s="179"/>
      <c r="AZ2553" s="179"/>
      <c r="BA2553" s="180"/>
      <c r="BB2553" s="180"/>
      <c r="BC2553" s="155"/>
      <c r="BE2553" s="156">
        <v>1801</v>
      </c>
      <c r="BF2553" s="181">
        <f t="shared" si="481"/>
        <v>11.519999999999776</v>
      </c>
      <c r="BG2553" s="182">
        <f t="shared" si="482"/>
        <v>0.11749037836553074</v>
      </c>
      <c r="BH2553" s="183">
        <f t="shared" si="483"/>
        <v>2.4137955842695735E-4</v>
      </c>
      <c r="BI2553" s="184" t="str">
        <f t="shared" si="484"/>
        <v/>
      </c>
      <c r="BJ2553" s="184" t="str">
        <f t="shared" si="480"/>
        <v/>
      </c>
    </row>
    <row r="2554" spans="3:62" ht="20.100000000000001" customHeight="1" x14ac:dyDescent="0.25">
      <c r="C2554" s="12"/>
      <c r="E2554" s="141"/>
      <c r="F2554" s="141"/>
      <c r="P2554" s="156"/>
      <c r="R2554" s="174"/>
      <c r="S2554" s="174"/>
      <c r="W2554" s="175"/>
      <c r="X2554" s="173"/>
      <c r="AC2554" s="156">
        <v>1825</v>
      </c>
      <c r="AD2554" s="150">
        <f t="shared" si="471"/>
        <v>3.3</v>
      </c>
      <c r="AE2554" s="174">
        <f t="shared" si="472"/>
        <v>1.7225689390536812E-3</v>
      </c>
      <c r="AF2554" s="174">
        <f t="shared" si="473"/>
        <v>0.99951657585761622</v>
      </c>
      <c r="AG2554" s="150">
        <f t="shared" si="478"/>
        <v>1.7225689390536812E-3</v>
      </c>
      <c r="AH2554" s="150" t="str">
        <f t="shared" si="479"/>
        <v/>
      </c>
      <c r="AI2554" s="150" t="str">
        <f t="shared" si="474"/>
        <v/>
      </c>
      <c r="AJ2554" s="173">
        <f t="shared" si="475"/>
        <v>0</v>
      </c>
      <c r="AK2554" s="173" t="str">
        <f t="shared" si="476"/>
        <v/>
      </c>
      <c r="AL2554" s="173" t="str">
        <f t="shared" si="477"/>
        <v/>
      </c>
      <c r="AM2554" s="173"/>
      <c r="AN2554" s="173"/>
      <c r="AO2554" s="173"/>
      <c r="AP2554" s="173"/>
      <c r="AQ2554" s="173"/>
      <c r="AR2554" s="173"/>
      <c r="AS2554" s="173"/>
      <c r="AT2554" s="153"/>
      <c r="AU2554" s="154"/>
      <c r="AV2554" s="153"/>
      <c r="AW2554" s="177"/>
      <c r="AX2554" s="178"/>
      <c r="AY2554" s="179"/>
      <c r="AZ2554" s="179"/>
      <c r="BA2554" s="180"/>
      <c r="BB2554" s="180"/>
      <c r="BC2554" s="155"/>
      <c r="BE2554" s="156">
        <v>1802</v>
      </c>
      <c r="BF2554" s="181">
        <f t="shared" si="481"/>
        <v>11.526399999999775</v>
      </c>
      <c r="BG2554" s="182">
        <f t="shared" si="482"/>
        <v>0.11724899880710378</v>
      </c>
      <c r="BH2554" s="183">
        <f t="shared" si="483"/>
        <v>2.4094260310113247E-4</v>
      </c>
      <c r="BI2554" s="184" t="str">
        <f t="shared" si="484"/>
        <v/>
      </c>
      <c r="BJ2554" s="184" t="str">
        <f t="shared" si="480"/>
        <v/>
      </c>
    </row>
    <row r="2555" spans="3:62" ht="20.100000000000001" customHeight="1" x14ac:dyDescent="0.25">
      <c r="C2555" s="12"/>
      <c r="E2555" s="141"/>
      <c r="F2555" s="141"/>
      <c r="P2555" s="156"/>
      <c r="R2555" s="174"/>
      <c r="S2555" s="174"/>
      <c r="W2555" s="175"/>
      <c r="X2555" s="173"/>
      <c r="AC2555" s="156">
        <v>1826</v>
      </c>
      <c r="AD2555" s="150">
        <f t="shared" si="471"/>
        <v>3.3040000000000003</v>
      </c>
      <c r="AE2555" s="174">
        <f t="shared" si="472"/>
        <v>1.6999668413393838E-3</v>
      </c>
      <c r="AF2555" s="174">
        <f t="shared" si="473"/>
        <v>0.99952342083879442</v>
      </c>
      <c r="AG2555" s="150">
        <f t="shared" si="478"/>
        <v>1.6999668413393838E-3</v>
      </c>
      <c r="AH2555" s="150" t="str">
        <f t="shared" si="479"/>
        <v/>
      </c>
      <c r="AI2555" s="150" t="str">
        <f t="shared" si="474"/>
        <v/>
      </c>
      <c r="AJ2555" s="173">
        <f t="shared" si="475"/>
        <v>0</v>
      </c>
      <c r="AK2555" s="173" t="str">
        <f t="shared" si="476"/>
        <v/>
      </c>
      <c r="AL2555" s="173" t="str">
        <f t="shared" si="477"/>
        <v/>
      </c>
      <c r="AM2555" s="173"/>
      <c r="AN2555" s="173"/>
      <c r="AO2555" s="173"/>
      <c r="AP2555" s="173"/>
      <c r="AQ2555" s="173"/>
      <c r="AR2555" s="173"/>
      <c r="AS2555" s="173"/>
      <c r="AT2555" s="153"/>
      <c r="AU2555" s="154"/>
      <c r="AV2555" s="153"/>
      <c r="AW2555" s="177"/>
      <c r="AX2555" s="178"/>
      <c r="AY2555" s="179"/>
      <c r="AZ2555" s="179"/>
      <c r="BA2555" s="180"/>
      <c r="BB2555" s="180"/>
      <c r="BC2555" s="155"/>
      <c r="BE2555" s="156">
        <v>1803</v>
      </c>
      <c r="BF2555" s="181">
        <f t="shared" si="481"/>
        <v>11.532799999999774</v>
      </c>
      <c r="BG2555" s="182">
        <f t="shared" si="482"/>
        <v>0.11700805620400265</v>
      </c>
      <c r="BH2555" s="183">
        <f t="shared" si="483"/>
        <v>2.4050625350302557E-4</v>
      </c>
      <c r="BI2555" s="184" t="str">
        <f t="shared" si="484"/>
        <v/>
      </c>
      <c r="BJ2555" s="184" t="str">
        <f t="shared" si="480"/>
        <v/>
      </c>
    </row>
    <row r="2556" spans="3:62" ht="20.100000000000001" customHeight="1" x14ac:dyDescent="0.25">
      <c r="C2556" s="12"/>
      <c r="E2556" s="141"/>
      <c r="F2556" s="141"/>
      <c r="P2556" s="156"/>
      <c r="R2556" s="174"/>
      <c r="S2556" s="174"/>
      <c r="W2556" s="175"/>
      <c r="X2556" s="173"/>
      <c r="AC2556" s="156">
        <v>1827</v>
      </c>
      <c r="AD2556" s="150">
        <f t="shared" si="471"/>
        <v>3.3079999999999998</v>
      </c>
      <c r="AE2556" s="174">
        <f t="shared" si="472"/>
        <v>1.6776344669344294E-3</v>
      </c>
      <c r="AF2556" s="174">
        <f t="shared" si="473"/>
        <v>0.99953017595197691</v>
      </c>
      <c r="AG2556" s="150">
        <f t="shared" si="478"/>
        <v>1.6776344669344294E-3</v>
      </c>
      <c r="AH2556" s="150" t="str">
        <f t="shared" si="479"/>
        <v/>
      </c>
      <c r="AI2556" s="150" t="str">
        <f t="shared" si="474"/>
        <v/>
      </c>
      <c r="AJ2556" s="173">
        <f t="shared" si="475"/>
        <v>0</v>
      </c>
      <c r="AK2556" s="173" t="str">
        <f t="shared" si="476"/>
        <v/>
      </c>
      <c r="AL2556" s="173" t="str">
        <f t="shared" si="477"/>
        <v/>
      </c>
      <c r="AM2556" s="173"/>
      <c r="AN2556" s="173"/>
      <c r="AO2556" s="173"/>
      <c r="AP2556" s="173"/>
      <c r="AQ2556" s="173"/>
      <c r="AR2556" s="173"/>
      <c r="AS2556" s="173"/>
      <c r="AT2556" s="153"/>
      <c r="AU2556" s="154"/>
      <c r="AV2556" s="153"/>
      <c r="AW2556" s="177"/>
      <c r="AX2556" s="178"/>
      <c r="AY2556" s="179"/>
      <c r="AZ2556" s="179"/>
      <c r="BA2556" s="180"/>
      <c r="BB2556" s="180"/>
      <c r="BC2556" s="155"/>
      <c r="BE2556" s="156">
        <v>1804</v>
      </c>
      <c r="BF2556" s="181">
        <f t="shared" si="481"/>
        <v>11.539199999999774</v>
      </c>
      <c r="BG2556" s="182">
        <f t="shared" si="482"/>
        <v>0.11676754995049962</v>
      </c>
      <c r="BH2556" s="183">
        <f t="shared" si="483"/>
        <v>2.4007050941209085E-4</v>
      </c>
      <c r="BI2556" s="184" t="str">
        <f t="shared" si="484"/>
        <v/>
      </c>
      <c r="BJ2556" s="184" t="str">
        <f t="shared" si="480"/>
        <v/>
      </c>
    </row>
    <row r="2557" spans="3:62" ht="20.100000000000001" customHeight="1" x14ac:dyDescent="0.25">
      <c r="C2557" s="12"/>
      <c r="E2557" s="141"/>
      <c r="F2557" s="141"/>
      <c r="P2557" s="156"/>
      <c r="R2557" s="174"/>
      <c r="S2557" s="174"/>
      <c r="W2557" s="175"/>
      <c r="X2557" s="173"/>
      <c r="AC2557" s="156">
        <v>1828</v>
      </c>
      <c r="AD2557" s="150">
        <f t="shared" si="471"/>
        <v>3.3120000000000003</v>
      </c>
      <c r="AE2557" s="174">
        <f t="shared" si="472"/>
        <v>1.6555689824342046E-3</v>
      </c>
      <c r="AF2557" s="174">
        <f t="shared" si="473"/>
        <v>0.99953684227038198</v>
      </c>
      <c r="AG2557" s="150">
        <f t="shared" si="478"/>
        <v>1.6555689824342046E-3</v>
      </c>
      <c r="AH2557" s="150" t="str">
        <f t="shared" si="479"/>
        <v/>
      </c>
      <c r="AI2557" s="150" t="str">
        <f t="shared" si="474"/>
        <v/>
      </c>
      <c r="AJ2557" s="173">
        <f t="shared" si="475"/>
        <v>0</v>
      </c>
      <c r="AK2557" s="173" t="str">
        <f t="shared" si="476"/>
        <v/>
      </c>
      <c r="AL2557" s="173" t="str">
        <f t="shared" si="477"/>
        <v/>
      </c>
      <c r="AM2557" s="173"/>
      <c r="AN2557" s="173"/>
      <c r="AO2557" s="173"/>
      <c r="AP2557" s="173"/>
      <c r="AQ2557" s="173"/>
      <c r="AR2557" s="173"/>
      <c r="AS2557" s="173"/>
      <c r="AT2557" s="153"/>
      <c r="AU2557" s="154"/>
      <c r="AV2557" s="153"/>
      <c r="AW2557" s="177"/>
      <c r="AX2557" s="178"/>
      <c r="AY2557" s="179"/>
      <c r="AZ2557" s="179"/>
      <c r="BA2557" s="180"/>
      <c r="BB2557" s="180"/>
      <c r="BC2557" s="155"/>
      <c r="BE2557" s="156">
        <v>1805</v>
      </c>
      <c r="BF2557" s="181">
        <f t="shared" si="481"/>
        <v>11.545599999999773</v>
      </c>
      <c r="BG2557" s="182">
        <f t="shared" si="482"/>
        <v>0.11652747944108753</v>
      </c>
      <c r="BH2557" s="183">
        <f t="shared" si="483"/>
        <v>2.3963537060639473E-4</v>
      </c>
      <c r="BI2557" s="184" t="str">
        <f t="shared" si="484"/>
        <v/>
      </c>
      <c r="BJ2557" s="184" t="str">
        <f t="shared" si="480"/>
        <v/>
      </c>
    </row>
    <row r="2558" spans="3:62" ht="20.100000000000001" customHeight="1" x14ac:dyDescent="0.25">
      <c r="C2558" s="12"/>
      <c r="E2558" s="141"/>
      <c r="F2558" s="141"/>
      <c r="P2558" s="156"/>
      <c r="R2558" s="174"/>
      <c r="S2558" s="174"/>
      <c r="W2558" s="175"/>
      <c r="X2558" s="173"/>
      <c r="AC2558" s="156">
        <v>1829</v>
      </c>
      <c r="AD2558" s="150">
        <f t="shared" si="471"/>
        <v>3.3159999999999998</v>
      </c>
      <c r="AE2558" s="174">
        <f t="shared" si="472"/>
        <v>1.6337675789524107E-3</v>
      </c>
      <c r="AF2558" s="174">
        <f t="shared" si="473"/>
        <v>0.99954342085594339</v>
      </c>
      <c r="AG2558" s="150">
        <f t="shared" si="478"/>
        <v>1.6337675789524107E-3</v>
      </c>
      <c r="AH2558" s="150" t="str">
        <f t="shared" si="479"/>
        <v/>
      </c>
      <c r="AI2558" s="150" t="str">
        <f t="shared" si="474"/>
        <v/>
      </c>
      <c r="AJ2558" s="173">
        <f t="shared" si="475"/>
        <v>0</v>
      </c>
      <c r="AK2558" s="173" t="str">
        <f t="shared" si="476"/>
        <v/>
      </c>
      <c r="AL2558" s="173" t="str">
        <f t="shared" si="477"/>
        <v/>
      </c>
      <c r="AM2558" s="173"/>
      <c r="AN2558" s="173"/>
      <c r="AO2558" s="173"/>
      <c r="AP2558" s="173"/>
      <c r="AQ2558" s="173"/>
      <c r="AR2558" s="173"/>
      <c r="AS2558" s="173"/>
      <c r="AT2558" s="153"/>
      <c r="AU2558" s="154"/>
      <c r="AV2558" s="153"/>
      <c r="AW2558" s="177"/>
      <c r="AX2558" s="178"/>
      <c r="AY2558" s="179"/>
      <c r="AZ2558" s="179"/>
      <c r="BA2558" s="180"/>
      <c r="BB2558" s="180"/>
      <c r="BC2558" s="155"/>
      <c r="BE2558" s="156">
        <v>1806</v>
      </c>
      <c r="BF2558" s="181">
        <f t="shared" si="481"/>
        <v>11.551999999999772</v>
      </c>
      <c r="BG2558" s="182">
        <f t="shared" si="482"/>
        <v>0.11628784407048114</v>
      </c>
      <c r="BH2558" s="183">
        <f t="shared" si="483"/>
        <v>2.3920083686024274E-4</v>
      </c>
      <c r="BI2558" s="184" t="str">
        <f t="shared" si="484"/>
        <v/>
      </c>
      <c r="BJ2558" s="184" t="str">
        <f t="shared" si="480"/>
        <v/>
      </c>
    </row>
    <row r="2559" spans="3:62" ht="20.100000000000001" customHeight="1" x14ac:dyDescent="0.25">
      <c r="C2559" s="12"/>
      <c r="E2559" s="141"/>
      <c r="F2559" s="141"/>
      <c r="P2559" s="156"/>
      <c r="R2559" s="174"/>
      <c r="S2559" s="174"/>
      <c r="W2559" s="175"/>
      <c r="X2559" s="173"/>
      <c r="AC2559" s="156">
        <v>1830</v>
      </c>
      <c r="AD2559" s="150">
        <f t="shared" si="471"/>
        <v>3.3200000000000003</v>
      </c>
      <c r="AE2559" s="174">
        <f t="shared" si="472"/>
        <v>1.6122274719771231E-3</v>
      </c>
      <c r="AF2559" s="174">
        <f t="shared" si="473"/>
        <v>0.99954991275940785</v>
      </c>
      <c r="AG2559" s="150">
        <f t="shared" si="478"/>
        <v>1.6122274719771231E-3</v>
      </c>
      <c r="AH2559" s="150" t="str">
        <f t="shared" si="479"/>
        <v/>
      </c>
      <c r="AI2559" s="150" t="str">
        <f t="shared" si="474"/>
        <v/>
      </c>
      <c r="AJ2559" s="173">
        <f t="shared" si="475"/>
        <v>0</v>
      </c>
      <c r="AK2559" s="173" t="str">
        <f t="shared" si="476"/>
        <v/>
      </c>
      <c r="AL2559" s="173" t="str">
        <f t="shared" si="477"/>
        <v/>
      </c>
      <c r="AM2559" s="173"/>
      <c r="AN2559" s="173"/>
      <c r="AO2559" s="173"/>
      <c r="AP2559" s="173"/>
      <c r="AQ2559" s="173"/>
      <c r="AR2559" s="173"/>
      <c r="AS2559" s="173"/>
      <c r="AT2559" s="153"/>
      <c r="AU2559" s="154"/>
      <c r="AV2559" s="153"/>
      <c r="AW2559" s="177"/>
      <c r="AX2559" s="178"/>
      <c r="AY2559" s="179"/>
      <c r="AZ2559" s="179"/>
      <c r="BA2559" s="180"/>
      <c r="BB2559" s="180"/>
      <c r="BC2559" s="155"/>
      <c r="BE2559" s="156">
        <v>1807</v>
      </c>
      <c r="BF2559" s="181">
        <f t="shared" si="481"/>
        <v>11.558399999999772</v>
      </c>
      <c r="BG2559" s="182">
        <f t="shared" si="482"/>
        <v>0.11604864323362089</v>
      </c>
      <c r="BH2559" s="183">
        <f t="shared" si="483"/>
        <v>2.3876690794630284E-4</v>
      </c>
      <c r="BI2559" s="184" t="str">
        <f t="shared" si="484"/>
        <v/>
      </c>
      <c r="BJ2559" s="184" t="str">
        <f t="shared" si="480"/>
        <v/>
      </c>
    </row>
    <row r="2560" spans="3:62" ht="20.100000000000001" customHeight="1" x14ac:dyDescent="0.25">
      <c r="C2560" s="12"/>
      <c r="E2560" s="141"/>
      <c r="F2560" s="141"/>
      <c r="P2560" s="156"/>
      <c r="R2560" s="174"/>
      <c r="S2560" s="174"/>
      <c r="W2560" s="175"/>
      <c r="X2560" s="173"/>
      <c r="AC2560" s="156">
        <v>1831</v>
      </c>
      <c r="AD2560" s="150">
        <f t="shared" si="471"/>
        <v>3.3239999999999998</v>
      </c>
      <c r="AE2560" s="174">
        <f t="shared" si="472"/>
        <v>1.5909459012268885E-3</v>
      </c>
      <c r="AF2560" s="174">
        <f t="shared" si="473"/>
        <v>0.99955631902043307</v>
      </c>
      <c r="AG2560" s="150">
        <f t="shared" si="478"/>
        <v>1.5909459012268885E-3</v>
      </c>
      <c r="AH2560" s="150" t="str">
        <f t="shared" si="479"/>
        <v/>
      </c>
      <c r="AI2560" s="150" t="str">
        <f t="shared" si="474"/>
        <v/>
      </c>
      <c r="AJ2560" s="173">
        <f t="shared" si="475"/>
        <v>0</v>
      </c>
      <c r="AK2560" s="173" t="str">
        <f t="shared" si="476"/>
        <v/>
      </c>
      <c r="AL2560" s="173" t="str">
        <f t="shared" si="477"/>
        <v/>
      </c>
      <c r="AM2560" s="173"/>
      <c r="AN2560" s="173"/>
      <c r="AO2560" s="173"/>
      <c r="AP2560" s="173"/>
      <c r="AQ2560" s="173"/>
      <c r="AR2560" s="173"/>
      <c r="AS2560" s="173"/>
      <c r="AT2560" s="153"/>
      <c r="AU2560" s="154"/>
      <c r="AV2560" s="153"/>
      <c r="AW2560" s="177"/>
      <c r="AX2560" s="178"/>
      <c r="AY2560" s="179"/>
      <c r="AZ2560" s="179"/>
      <c r="BA2560" s="180"/>
      <c r="BB2560" s="180"/>
      <c r="BC2560" s="155"/>
      <c r="BE2560" s="156">
        <v>1808</v>
      </c>
      <c r="BF2560" s="181">
        <f t="shared" si="481"/>
        <v>11.564799999999771</v>
      </c>
      <c r="BG2560" s="182">
        <f t="shared" si="482"/>
        <v>0.11580987632567459</v>
      </c>
      <c r="BH2560" s="183">
        <f t="shared" si="483"/>
        <v>2.3833358363470336E-4</v>
      </c>
      <c r="BI2560" s="184" t="str">
        <f t="shared" si="484"/>
        <v/>
      </c>
      <c r="BJ2560" s="184" t="str">
        <f t="shared" si="480"/>
        <v/>
      </c>
    </row>
    <row r="2561" spans="3:62" ht="20.100000000000001" customHeight="1" x14ac:dyDescent="0.25">
      <c r="C2561" s="12"/>
      <c r="E2561" s="141"/>
      <c r="F2561" s="141"/>
      <c r="P2561" s="156"/>
      <c r="R2561" s="174"/>
      <c r="S2561" s="174"/>
      <c r="W2561" s="175"/>
      <c r="X2561" s="173"/>
      <c r="AC2561" s="156">
        <v>1832</v>
      </c>
      <c r="AD2561" s="150">
        <f t="shared" si="471"/>
        <v>3.3280000000000003</v>
      </c>
      <c r="AE2561" s="174">
        <f t="shared" si="472"/>
        <v>1.5699201305067177E-3</v>
      </c>
      <c r="AF2561" s="174">
        <f t="shared" si="473"/>
        <v>0.9995626406676833</v>
      </c>
      <c r="AG2561" s="150">
        <f t="shared" si="478"/>
        <v>1.5699201305067177E-3</v>
      </c>
      <c r="AH2561" s="150" t="str">
        <f t="shared" si="479"/>
        <v/>
      </c>
      <c r="AI2561" s="150" t="str">
        <f t="shared" si="474"/>
        <v/>
      </c>
      <c r="AJ2561" s="173">
        <f t="shared" si="475"/>
        <v>0</v>
      </c>
      <c r="AK2561" s="173" t="str">
        <f t="shared" si="476"/>
        <v/>
      </c>
      <c r="AL2561" s="173" t="str">
        <f t="shared" si="477"/>
        <v/>
      </c>
      <c r="AM2561" s="173"/>
      <c r="AN2561" s="173"/>
      <c r="AO2561" s="173"/>
      <c r="AP2561" s="173"/>
      <c r="AQ2561" s="173"/>
      <c r="AR2561" s="173"/>
      <c r="AS2561" s="173"/>
      <c r="AT2561" s="153"/>
      <c r="AU2561" s="154"/>
      <c r="AV2561" s="153"/>
      <c r="AW2561" s="177"/>
      <c r="AX2561" s="178"/>
      <c r="AY2561" s="179"/>
      <c r="AZ2561" s="179"/>
      <c r="BA2561" s="180"/>
      <c r="BB2561" s="180"/>
      <c r="BC2561" s="155"/>
      <c r="BE2561" s="156">
        <v>1809</v>
      </c>
      <c r="BF2561" s="181">
        <f t="shared" si="481"/>
        <v>11.57119999999977</v>
      </c>
      <c r="BG2561" s="182">
        <f t="shared" si="482"/>
        <v>0.11557154274203989</v>
      </c>
      <c r="BH2561" s="183">
        <f t="shared" si="483"/>
        <v>2.379008636930191E-4</v>
      </c>
      <c r="BI2561" s="184" t="str">
        <f t="shared" si="484"/>
        <v/>
      </c>
      <c r="BJ2561" s="184" t="str">
        <f t="shared" si="480"/>
        <v/>
      </c>
    </row>
    <row r="2562" spans="3:62" ht="20.100000000000001" customHeight="1" x14ac:dyDescent="0.25">
      <c r="C2562" s="12"/>
      <c r="E2562" s="141"/>
      <c r="F2562" s="141"/>
      <c r="P2562" s="156"/>
      <c r="R2562" s="174"/>
      <c r="S2562" s="174"/>
      <c r="W2562" s="175"/>
      <c r="X2562" s="173"/>
      <c r="AC2562" s="156">
        <v>1833</v>
      </c>
      <c r="AD2562" s="150">
        <f t="shared" si="471"/>
        <v>3.3319999999999999</v>
      </c>
      <c r="AE2562" s="174">
        <f t="shared" si="472"/>
        <v>1.5491474475641319E-3</v>
      </c>
      <c r="AF2562" s="174">
        <f t="shared" si="473"/>
        <v>0.99956887871892641</v>
      </c>
      <c r="AG2562" s="150">
        <f t="shared" si="478"/>
        <v>1.5491474475641319E-3</v>
      </c>
      <c r="AH2562" s="150" t="str">
        <f t="shared" si="479"/>
        <v/>
      </c>
      <c r="AI2562" s="150" t="str">
        <f t="shared" si="474"/>
        <v/>
      </c>
      <c r="AJ2562" s="173">
        <f t="shared" si="475"/>
        <v>0</v>
      </c>
      <c r="AK2562" s="173" t="str">
        <f t="shared" si="476"/>
        <v/>
      </c>
      <c r="AL2562" s="173" t="str">
        <f t="shared" si="477"/>
        <v/>
      </c>
      <c r="AM2562" s="173"/>
      <c r="AN2562" s="173"/>
      <c r="AO2562" s="173"/>
      <c r="AP2562" s="173"/>
      <c r="AQ2562" s="173"/>
      <c r="AR2562" s="173"/>
      <c r="AS2562" s="173"/>
      <c r="AT2562" s="153"/>
      <c r="AU2562" s="154"/>
      <c r="AV2562" s="153"/>
      <c r="AW2562" s="177"/>
      <c r="AX2562" s="178"/>
      <c r="AY2562" s="179"/>
      <c r="AZ2562" s="179"/>
      <c r="BA2562" s="180"/>
      <c r="BB2562" s="180"/>
      <c r="BC2562" s="155"/>
      <c r="BE2562" s="156">
        <v>1810</v>
      </c>
      <c r="BF2562" s="181">
        <f t="shared" si="481"/>
        <v>11.577599999999769</v>
      </c>
      <c r="BG2562" s="182">
        <f t="shared" si="482"/>
        <v>0.11533364187834687</v>
      </c>
      <c r="BH2562" s="183">
        <f t="shared" si="483"/>
        <v>2.3746874788654893E-4</v>
      </c>
      <c r="BI2562" s="184" t="str">
        <f t="shared" si="484"/>
        <v/>
      </c>
      <c r="BJ2562" s="184" t="str">
        <f t="shared" si="480"/>
        <v/>
      </c>
    </row>
    <row r="2563" spans="3:62" ht="20.100000000000001" customHeight="1" x14ac:dyDescent="0.25">
      <c r="C2563" s="12"/>
      <c r="E2563" s="141"/>
      <c r="F2563" s="141"/>
      <c r="P2563" s="156"/>
      <c r="R2563" s="174"/>
      <c r="S2563" s="174"/>
      <c r="W2563" s="175"/>
      <c r="X2563" s="173"/>
      <c r="AC2563" s="156">
        <v>1834</v>
      </c>
      <c r="AD2563" s="150">
        <f t="shared" si="471"/>
        <v>3.3360000000000003</v>
      </c>
      <c r="AE2563" s="174">
        <f t="shared" si="472"/>
        <v>1.5286251639451411E-3</v>
      </c>
      <c r="AF2563" s="174">
        <f t="shared" si="473"/>
        <v>0.99957503418112859</v>
      </c>
      <c r="AG2563" s="150">
        <f t="shared" si="478"/>
        <v>1.5286251639451411E-3</v>
      </c>
      <c r="AH2563" s="150" t="str">
        <f t="shared" si="479"/>
        <v/>
      </c>
      <c r="AI2563" s="150" t="str">
        <f t="shared" si="474"/>
        <v/>
      </c>
      <c r="AJ2563" s="173">
        <f t="shared" si="475"/>
        <v>0</v>
      </c>
      <c r="AK2563" s="173" t="str">
        <f t="shared" si="476"/>
        <v/>
      </c>
      <c r="AL2563" s="173" t="str">
        <f t="shared" si="477"/>
        <v/>
      </c>
      <c r="AM2563" s="173"/>
      <c r="AN2563" s="173"/>
      <c r="AO2563" s="173"/>
      <c r="AP2563" s="173"/>
      <c r="AQ2563" s="173"/>
      <c r="AR2563" s="173"/>
      <c r="AS2563" s="173"/>
      <c r="AT2563" s="153"/>
      <c r="AU2563" s="154"/>
      <c r="AV2563" s="153"/>
      <c r="AW2563" s="177"/>
      <c r="AX2563" s="178"/>
      <c r="AY2563" s="179"/>
      <c r="AZ2563" s="179"/>
      <c r="BA2563" s="180"/>
      <c r="BB2563" s="180"/>
      <c r="BC2563" s="155"/>
      <c r="BE2563" s="156">
        <v>1811</v>
      </c>
      <c r="BF2563" s="181">
        <f t="shared" si="481"/>
        <v>11.583999999999769</v>
      </c>
      <c r="BG2563" s="182">
        <f t="shared" si="482"/>
        <v>0.11509617313046032</v>
      </c>
      <c r="BH2563" s="183">
        <f t="shared" si="483"/>
        <v>2.3703723597806592E-4</v>
      </c>
      <c r="BI2563" s="184" t="str">
        <f t="shared" si="484"/>
        <v/>
      </c>
      <c r="BJ2563" s="184" t="str">
        <f t="shared" si="480"/>
        <v/>
      </c>
    </row>
    <row r="2564" spans="3:62" ht="20.100000000000001" customHeight="1" x14ac:dyDescent="0.25">
      <c r="C2564" s="12"/>
      <c r="E2564" s="141"/>
      <c r="F2564" s="141"/>
      <c r="P2564" s="156"/>
      <c r="R2564" s="174"/>
      <c r="S2564" s="174"/>
      <c r="W2564" s="175"/>
      <c r="X2564" s="173"/>
      <c r="AC2564" s="156">
        <v>1835</v>
      </c>
      <c r="AD2564" s="150">
        <f t="shared" si="471"/>
        <v>3.34</v>
      </c>
      <c r="AE2564" s="174">
        <f t="shared" si="472"/>
        <v>1.5083506148503073E-3</v>
      </c>
      <c r="AF2564" s="174">
        <f t="shared" si="473"/>
        <v>0.99958110805054967</v>
      </c>
      <c r="AG2564" s="150">
        <f t="shared" si="478"/>
        <v>1.5083506148503073E-3</v>
      </c>
      <c r="AH2564" s="150" t="str">
        <f t="shared" si="479"/>
        <v/>
      </c>
      <c r="AI2564" s="150" t="str">
        <f t="shared" si="474"/>
        <v/>
      </c>
      <c r="AJ2564" s="173">
        <f t="shared" si="475"/>
        <v>0</v>
      </c>
      <c r="AK2564" s="173" t="str">
        <f t="shared" si="476"/>
        <v/>
      </c>
      <c r="AL2564" s="173" t="str">
        <f t="shared" si="477"/>
        <v/>
      </c>
      <c r="AM2564" s="173"/>
      <c r="AN2564" s="173"/>
      <c r="AO2564" s="173"/>
      <c r="AP2564" s="173"/>
      <c r="AQ2564" s="173"/>
      <c r="AR2564" s="173"/>
      <c r="AS2564" s="173"/>
      <c r="AT2564" s="153"/>
      <c r="AU2564" s="154"/>
      <c r="AV2564" s="153"/>
      <c r="AW2564" s="177"/>
      <c r="AX2564" s="178"/>
      <c r="AY2564" s="179"/>
      <c r="AZ2564" s="179"/>
      <c r="BA2564" s="180"/>
      <c r="BB2564" s="180"/>
      <c r="BC2564" s="155"/>
      <c r="BE2564" s="156">
        <v>1812</v>
      </c>
      <c r="BF2564" s="181">
        <f t="shared" si="481"/>
        <v>11.590399999999768</v>
      </c>
      <c r="BG2564" s="182">
        <f t="shared" si="482"/>
        <v>0.11485913589448225</v>
      </c>
      <c r="BH2564" s="183">
        <f t="shared" si="483"/>
        <v>2.3660632772816437E-4</v>
      </c>
      <c r="BI2564" s="184" t="str">
        <f t="shared" si="484"/>
        <v/>
      </c>
      <c r="BJ2564" s="184" t="str">
        <f t="shared" si="480"/>
        <v/>
      </c>
    </row>
    <row r="2565" spans="3:62" ht="20.100000000000001" customHeight="1" x14ac:dyDescent="0.25">
      <c r="C2565" s="12"/>
      <c r="E2565" s="141"/>
      <c r="F2565" s="141"/>
      <c r="P2565" s="156"/>
      <c r="R2565" s="174"/>
      <c r="S2565" s="174"/>
      <c r="W2565" s="175"/>
      <c r="X2565" s="173"/>
      <c r="AC2565" s="156">
        <v>1836</v>
      </c>
      <c r="AD2565" s="150">
        <f t="shared" si="471"/>
        <v>3.3440000000000003</v>
      </c>
      <c r="AE2565" s="174">
        <f t="shared" si="472"/>
        <v>1.4883211589907595E-3</v>
      </c>
      <c r="AF2565" s="174">
        <f t="shared" si="473"/>
        <v>0.99958710131283735</v>
      </c>
      <c r="AG2565" s="150">
        <f t="shared" si="478"/>
        <v>1.4883211589907595E-3</v>
      </c>
      <c r="AH2565" s="150" t="str">
        <f t="shared" si="479"/>
        <v/>
      </c>
      <c r="AI2565" s="150" t="str">
        <f t="shared" si="474"/>
        <v/>
      </c>
      <c r="AJ2565" s="173">
        <f t="shared" si="475"/>
        <v>0</v>
      </c>
      <c r="AK2565" s="173" t="str">
        <f t="shared" si="476"/>
        <v/>
      </c>
      <c r="AL2565" s="173" t="str">
        <f t="shared" si="477"/>
        <v/>
      </c>
      <c r="AM2565" s="173"/>
      <c r="AN2565" s="173"/>
      <c r="AO2565" s="173"/>
      <c r="AP2565" s="173"/>
      <c r="AQ2565" s="173"/>
      <c r="AR2565" s="173"/>
      <c r="AS2565" s="173"/>
      <c r="AT2565" s="153"/>
      <c r="AU2565" s="154"/>
      <c r="AV2565" s="153"/>
      <c r="AW2565" s="177"/>
      <c r="AX2565" s="178"/>
      <c r="AY2565" s="179"/>
      <c r="AZ2565" s="179"/>
      <c r="BA2565" s="180"/>
      <c r="BB2565" s="180"/>
      <c r="BC2565" s="155"/>
      <c r="BE2565" s="156">
        <v>1813</v>
      </c>
      <c r="BF2565" s="181">
        <f t="shared" si="481"/>
        <v>11.596799999999767</v>
      </c>
      <c r="BG2565" s="182">
        <f t="shared" si="482"/>
        <v>0.11462252956675409</v>
      </c>
      <c r="BH2565" s="183">
        <f t="shared" si="483"/>
        <v>2.3617602289487116E-4</v>
      </c>
      <c r="BI2565" s="184" t="str">
        <f t="shared" si="484"/>
        <v/>
      </c>
      <c r="BJ2565" s="184" t="str">
        <f t="shared" si="480"/>
        <v/>
      </c>
    </row>
    <row r="2566" spans="3:62" ht="20.100000000000001" customHeight="1" x14ac:dyDescent="0.25">
      <c r="C2566" s="12"/>
      <c r="E2566" s="141"/>
      <c r="F2566" s="141"/>
      <c r="P2566" s="156"/>
      <c r="R2566" s="174"/>
      <c r="S2566" s="174"/>
      <c r="W2566" s="175"/>
      <c r="X2566" s="173"/>
      <c r="AC2566" s="156">
        <v>1837</v>
      </c>
      <c r="AD2566" s="150">
        <f t="shared" si="471"/>
        <v>3.3479999999999999</v>
      </c>
      <c r="AE2566" s="174">
        <f t="shared" si="472"/>
        <v>1.4685341784443158E-3</v>
      </c>
      <c r="AF2566" s="174">
        <f t="shared" si="473"/>
        <v>0.99959301494312092</v>
      </c>
      <c r="AG2566" s="150">
        <f t="shared" si="478"/>
        <v>1.4685341784443158E-3</v>
      </c>
      <c r="AH2566" s="150" t="str">
        <f t="shared" si="479"/>
        <v/>
      </c>
      <c r="AI2566" s="150" t="str">
        <f t="shared" si="474"/>
        <v/>
      </c>
      <c r="AJ2566" s="173">
        <f t="shared" si="475"/>
        <v>0</v>
      </c>
      <c r="AK2566" s="173" t="str">
        <f t="shared" si="476"/>
        <v/>
      </c>
      <c r="AL2566" s="173" t="str">
        <f t="shared" si="477"/>
        <v/>
      </c>
      <c r="AM2566" s="173"/>
      <c r="AN2566" s="173"/>
      <c r="AO2566" s="173"/>
      <c r="AP2566" s="173"/>
      <c r="AQ2566" s="173"/>
      <c r="AR2566" s="173"/>
      <c r="AS2566" s="173"/>
      <c r="AT2566" s="153"/>
      <c r="AU2566" s="154"/>
      <c r="AV2566" s="153"/>
      <c r="AW2566" s="177"/>
      <c r="AX2566" s="178"/>
      <c r="AY2566" s="179"/>
      <c r="AZ2566" s="179"/>
      <c r="BA2566" s="180"/>
      <c r="BB2566" s="180"/>
      <c r="BC2566" s="155"/>
      <c r="BE2566" s="156">
        <v>1814</v>
      </c>
      <c r="BF2566" s="181">
        <f t="shared" si="481"/>
        <v>11.603199999999767</v>
      </c>
      <c r="BG2566" s="182">
        <f t="shared" si="482"/>
        <v>0.11438635354385922</v>
      </c>
      <c r="BH2566" s="183">
        <f t="shared" si="483"/>
        <v>2.3574632123406214E-4</v>
      </c>
      <c r="BI2566" s="184" t="str">
        <f t="shared" si="484"/>
        <v/>
      </c>
      <c r="BJ2566" s="184" t="str">
        <f t="shared" si="480"/>
        <v/>
      </c>
    </row>
    <row r="2567" spans="3:62" ht="20.100000000000001" customHeight="1" x14ac:dyDescent="0.25">
      <c r="C2567" s="12"/>
      <c r="E2567" s="141"/>
      <c r="F2567" s="141"/>
      <c r="P2567" s="156"/>
      <c r="R2567" s="174"/>
      <c r="S2567" s="174"/>
      <c r="W2567" s="175"/>
      <c r="X2567" s="173"/>
      <c r="AC2567" s="156">
        <v>1838</v>
      </c>
      <c r="AD2567" s="150">
        <f t="shared" si="471"/>
        <v>3.3520000000000003</v>
      </c>
      <c r="AE2567" s="174">
        <f t="shared" si="472"/>
        <v>1.4489870785116068E-3</v>
      </c>
      <c r="AF2567" s="174">
        <f t="shared" si="473"/>
        <v>0.9995988499061047</v>
      </c>
      <c r="AG2567" s="150">
        <f t="shared" si="478"/>
        <v>1.4489870785116068E-3</v>
      </c>
      <c r="AH2567" s="150" t="str">
        <f t="shared" si="479"/>
        <v/>
      </c>
      <c r="AI2567" s="150" t="str">
        <f t="shared" si="474"/>
        <v/>
      </c>
      <c r="AJ2567" s="173">
        <f t="shared" si="475"/>
        <v>0</v>
      </c>
      <c r="AK2567" s="173" t="str">
        <f t="shared" si="476"/>
        <v/>
      </c>
      <c r="AL2567" s="173" t="str">
        <f t="shared" si="477"/>
        <v/>
      </c>
      <c r="AM2567" s="173"/>
      <c r="AN2567" s="173"/>
      <c r="AO2567" s="173"/>
      <c r="AP2567" s="173"/>
      <c r="AQ2567" s="173"/>
      <c r="AR2567" s="173"/>
      <c r="AS2567" s="173"/>
      <c r="AT2567" s="153"/>
      <c r="AU2567" s="154"/>
      <c r="AV2567" s="153"/>
      <c r="AW2567" s="177"/>
      <c r="AX2567" s="178"/>
      <c r="AY2567" s="179"/>
      <c r="AZ2567" s="179"/>
      <c r="BA2567" s="180"/>
      <c r="BB2567" s="180"/>
      <c r="BC2567" s="155"/>
      <c r="BE2567" s="156">
        <v>1815</v>
      </c>
      <c r="BF2567" s="181">
        <f t="shared" si="481"/>
        <v>11.609599999999766</v>
      </c>
      <c r="BG2567" s="182">
        <f t="shared" si="482"/>
        <v>0.11415060722262516</v>
      </c>
      <c r="BH2567" s="183">
        <f t="shared" si="483"/>
        <v>2.3531722249912901E-4</v>
      </c>
      <c r="BI2567" s="184" t="str">
        <f t="shared" si="484"/>
        <v/>
      </c>
      <c r="BJ2567" s="184" t="str">
        <f t="shared" si="480"/>
        <v/>
      </c>
    </row>
    <row r="2568" spans="3:62" ht="20.100000000000001" customHeight="1" x14ac:dyDescent="0.25">
      <c r="C2568" s="12"/>
      <c r="E2568" s="141"/>
      <c r="F2568" s="141"/>
      <c r="P2568" s="156"/>
      <c r="R2568" s="174"/>
      <c r="S2568" s="174"/>
      <c r="W2568" s="175"/>
      <c r="X2568" s="173"/>
      <c r="AC2568" s="156">
        <v>1839</v>
      </c>
      <c r="AD2568" s="150">
        <f t="shared" si="471"/>
        <v>3.3559999999999999</v>
      </c>
      <c r="AE2568" s="174">
        <f t="shared" si="472"/>
        <v>1.4296772875723026E-3</v>
      </c>
      <c r="AF2568" s="174">
        <f t="shared" si="473"/>
        <v>0.99960460715615995</v>
      </c>
      <c r="AG2568" s="150">
        <f t="shared" si="478"/>
        <v>1.4296772875723026E-3</v>
      </c>
      <c r="AH2568" s="150" t="str">
        <f t="shared" si="479"/>
        <v/>
      </c>
      <c r="AI2568" s="150" t="str">
        <f t="shared" si="474"/>
        <v/>
      </c>
      <c r="AJ2568" s="173">
        <f t="shared" si="475"/>
        <v>0</v>
      </c>
      <c r="AK2568" s="173" t="str">
        <f t="shared" si="476"/>
        <v/>
      </c>
      <c r="AL2568" s="173" t="str">
        <f t="shared" si="477"/>
        <v/>
      </c>
      <c r="AM2568" s="173"/>
      <c r="AN2568" s="173"/>
      <c r="AO2568" s="173"/>
      <c r="AP2568" s="173"/>
      <c r="AQ2568" s="173"/>
      <c r="AR2568" s="173"/>
      <c r="AS2568" s="173"/>
      <c r="AT2568" s="153"/>
      <c r="AU2568" s="154"/>
      <c r="AV2568" s="153"/>
      <c r="AW2568" s="177"/>
      <c r="AX2568" s="178"/>
      <c r="AY2568" s="179"/>
      <c r="AZ2568" s="179"/>
      <c r="BA2568" s="180"/>
      <c r="BB2568" s="180"/>
      <c r="BC2568" s="155"/>
      <c r="BE2568" s="156">
        <v>1816</v>
      </c>
      <c r="BF2568" s="181">
        <f t="shared" si="481"/>
        <v>11.615999999999765</v>
      </c>
      <c r="BG2568" s="182">
        <f t="shared" si="482"/>
        <v>0.11391529000012603</v>
      </c>
      <c r="BH2568" s="183">
        <f t="shared" si="483"/>
        <v>2.3488872644097936E-4</v>
      </c>
      <c r="BI2568" s="184" t="str">
        <f t="shared" si="484"/>
        <v/>
      </c>
      <c r="BJ2568" s="184" t="str">
        <f t="shared" si="480"/>
        <v/>
      </c>
    </row>
    <row r="2569" spans="3:62" ht="20.100000000000001" customHeight="1" x14ac:dyDescent="0.25">
      <c r="C2569" s="12"/>
      <c r="E2569" s="141"/>
      <c r="F2569" s="141"/>
      <c r="P2569" s="156"/>
      <c r="R2569" s="174"/>
      <c r="S2569" s="174"/>
      <c r="W2569" s="175"/>
      <c r="X2569" s="173"/>
      <c r="AC2569" s="156">
        <v>1840</v>
      </c>
      <c r="AD2569" s="150">
        <f t="shared" si="471"/>
        <v>3.3600000000000003</v>
      </c>
      <c r="AE2569" s="174">
        <f t="shared" si="472"/>
        <v>1.4106022569413824E-3</v>
      </c>
      <c r="AF2569" s="174">
        <f t="shared" si="473"/>
        <v>0.99961028763741799</v>
      </c>
      <c r="AG2569" s="150">
        <f t="shared" si="478"/>
        <v>1.4106022569413824E-3</v>
      </c>
      <c r="AH2569" s="150" t="str">
        <f t="shared" si="479"/>
        <v/>
      </c>
      <c r="AI2569" s="150" t="str">
        <f t="shared" si="474"/>
        <v/>
      </c>
      <c r="AJ2569" s="173">
        <f t="shared" si="475"/>
        <v>0</v>
      </c>
      <c r="AK2569" s="173" t="str">
        <f t="shared" si="476"/>
        <v/>
      </c>
      <c r="AL2569" s="173" t="str">
        <f t="shared" si="477"/>
        <v/>
      </c>
      <c r="AM2569" s="173"/>
      <c r="AN2569" s="173"/>
      <c r="AO2569" s="173"/>
      <c r="AP2569" s="173"/>
      <c r="AQ2569" s="173"/>
      <c r="AR2569" s="173"/>
      <c r="AS2569" s="173"/>
      <c r="AT2569" s="153"/>
      <c r="AU2569" s="154"/>
      <c r="AV2569" s="153"/>
      <c r="AW2569" s="177"/>
      <c r="AX2569" s="178"/>
      <c r="AY2569" s="179"/>
      <c r="AZ2569" s="179"/>
      <c r="BA2569" s="180"/>
      <c r="BB2569" s="180"/>
      <c r="BC2569" s="155"/>
      <c r="BE2569" s="156">
        <v>1817</v>
      </c>
      <c r="BF2569" s="181">
        <f t="shared" si="481"/>
        <v>11.622399999999764</v>
      </c>
      <c r="BG2569" s="182">
        <f t="shared" si="482"/>
        <v>0.11368040127368505</v>
      </c>
      <c r="BH2569" s="183">
        <f t="shared" si="483"/>
        <v>2.3446083280867502E-4</v>
      </c>
      <c r="BI2569" s="184" t="str">
        <f t="shared" si="484"/>
        <v/>
      </c>
      <c r="BJ2569" s="184" t="str">
        <f t="shared" si="480"/>
        <v/>
      </c>
    </row>
    <row r="2570" spans="3:62" ht="20.100000000000001" customHeight="1" x14ac:dyDescent="0.25">
      <c r="C2570" s="12"/>
      <c r="E2570" s="141"/>
      <c r="F2570" s="141"/>
      <c r="P2570" s="156"/>
      <c r="R2570" s="174"/>
      <c r="S2570" s="174"/>
      <c r="W2570" s="175"/>
      <c r="X2570" s="173"/>
      <c r="AC2570" s="156">
        <v>1841</v>
      </c>
      <c r="AD2570" s="150">
        <f t="shared" si="471"/>
        <v>3.3639999999999999</v>
      </c>
      <c r="AE2570" s="174">
        <f t="shared" si="472"/>
        <v>1.3917594607255424E-3</v>
      </c>
      <c r="AF2570" s="174">
        <f t="shared" si="473"/>
        <v>0.99961589228386039</v>
      </c>
      <c r="AG2570" s="150">
        <f t="shared" si="478"/>
        <v>1.3917594607255424E-3</v>
      </c>
      <c r="AH2570" s="150" t="str">
        <f t="shared" si="479"/>
        <v/>
      </c>
      <c r="AI2570" s="150" t="str">
        <f t="shared" si="474"/>
        <v/>
      </c>
      <c r="AJ2570" s="173">
        <f t="shared" si="475"/>
        <v>0</v>
      </c>
      <c r="AK2570" s="173" t="str">
        <f t="shared" si="476"/>
        <v/>
      </c>
      <c r="AL2570" s="173" t="str">
        <f t="shared" si="477"/>
        <v/>
      </c>
      <c r="AM2570" s="173"/>
      <c r="AN2570" s="173"/>
      <c r="AO2570" s="173"/>
      <c r="AP2570" s="173"/>
      <c r="AQ2570" s="173"/>
      <c r="AR2570" s="173"/>
      <c r="AS2570" s="173"/>
      <c r="AT2570" s="153"/>
      <c r="AU2570" s="154"/>
      <c r="AV2570" s="153"/>
      <c r="AW2570" s="177"/>
      <c r="AX2570" s="178"/>
      <c r="AY2570" s="179"/>
      <c r="AZ2570" s="179"/>
      <c r="BA2570" s="180"/>
      <c r="BB2570" s="180"/>
      <c r="BC2570" s="155"/>
      <c r="BE2570" s="156">
        <v>1818</v>
      </c>
      <c r="BF2570" s="181">
        <f t="shared" si="481"/>
        <v>11.628799999999764</v>
      </c>
      <c r="BG2570" s="182">
        <f t="shared" si="482"/>
        <v>0.11344594044087637</v>
      </c>
      <c r="BH2570" s="183">
        <f t="shared" si="483"/>
        <v>2.3403354134866883E-4</v>
      </c>
      <c r="BI2570" s="184" t="str">
        <f t="shared" si="484"/>
        <v/>
      </c>
      <c r="BJ2570" s="184" t="str">
        <f t="shared" si="480"/>
        <v/>
      </c>
    </row>
    <row r="2571" spans="3:62" ht="20.100000000000001" customHeight="1" x14ac:dyDescent="0.25">
      <c r="C2571" s="12"/>
      <c r="E2571" s="141"/>
      <c r="F2571" s="141"/>
      <c r="P2571" s="156"/>
      <c r="R2571" s="174"/>
      <c r="S2571" s="174"/>
      <c r="W2571" s="175"/>
      <c r="X2571" s="173"/>
      <c r="AC2571" s="156">
        <v>1842</v>
      </c>
      <c r="AD2571" s="150">
        <f t="shared" si="471"/>
        <v>3.3680000000000003</v>
      </c>
      <c r="AE2571" s="174">
        <f t="shared" si="472"/>
        <v>1.3731463956796479E-3</v>
      </c>
      <c r="AF2571" s="174">
        <f t="shared" si="473"/>
        <v>0.99962142201941095</v>
      </c>
      <c r="AG2571" s="150">
        <f t="shared" si="478"/>
        <v>1.3731463956796479E-3</v>
      </c>
      <c r="AH2571" s="150" t="str">
        <f t="shared" si="479"/>
        <v/>
      </c>
      <c r="AI2571" s="150" t="str">
        <f t="shared" si="474"/>
        <v/>
      </c>
      <c r="AJ2571" s="173">
        <f t="shared" si="475"/>
        <v>0</v>
      </c>
      <c r="AK2571" s="173" t="str">
        <f t="shared" si="476"/>
        <v/>
      </c>
      <c r="AL2571" s="173" t="str">
        <f t="shared" si="477"/>
        <v/>
      </c>
      <c r="AM2571" s="173"/>
      <c r="AN2571" s="173"/>
      <c r="AO2571" s="173"/>
      <c r="AP2571" s="173"/>
      <c r="AQ2571" s="173"/>
      <c r="AR2571" s="173"/>
      <c r="AS2571" s="173"/>
      <c r="AT2571" s="153"/>
      <c r="AU2571" s="154"/>
      <c r="AV2571" s="153"/>
      <c r="AW2571" s="177"/>
      <c r="AX2571" s="178"/>
      <c r="AY2571" s="179"/>
      <c r="AZ2571" s="179"/>
      <c r="BA2571" s="180"/>
      <c r="BB2571" s="180"/>
      <c r="BC2571" s="155"/>
      <c r="BE2571" s="156">
        <v>1819</v>
      </c>
      <c r="BF2571" s="181">
        <f t="shared" si="481"/>
        <v>11.635199999999763</v>
      </c>
      <c r="BG2571" s="182">
        <f t="shared" si="482"/>
        <v>0.1132119068995277</v>
      </c>
      <c r="BH2571" s="183">
        <f t="shared" si="483"/>
        <v>2.3360685180484619E-4</v>
      </c>
      <c r="BI2571" s="184" t="str">
        <f t="shared" si="484"/>
        <v/>
      </c>
      <c r="BJ2571" s="184" t="str">
        <f t="shared" si="480"/>
        <v/>
      </c>
    </row>
    <row r="2572" spans="3:62" ht="20.100000000000001" customHeight="1" x14ac:dyDescent="0.25">
      <c r="C2572" s="12"/>
      <c r="E2572" s="141"/>
      <c r="F2572" s="141"/>
      <c r="P2572" s="156"/>
      <c r="R2572" s="174"/>
      <c r="S2572" s="174"/>
      <c r="W2572" s="175"/>
      <c r="X2572" s="173"/>
      <c r="AC2572" s="156">
        <v>1843</v>
      </c>
      <c r="AD2572" s="150">
        <f t="shared" si="471"/>
        <v>3.3719999999999999</v>
      </c>
      <c r="AE2572" s="174">
        <f t="shared" si="472"/>
        <v>1.3547605810633695E-3</v>
      </c>
      <c r="AF2572" s="174">
        <f t="shared" si="473"/>
        <v>0.99962687775802539</v>
      </c>
      <c r="AG2572" s="150">
        <f t="shared" si="478"/>
        <v>1.3547605810633695E-3</v>
      </c>
      <c r="AH2572" s="150" t="str">
        <f t="shared" si="479"/>
        <v/>
      </c>
      <c r="AI2572" s="150" t="str">
        <f t="shared" si="474"/>
        <v/>
      </c>
      <c r="AJ2572" s="173">
        <f t="shared" si="475"/>
        <v>0</v>
      </c>
      <c r="AK2572" s="173" t="str">
        <f t="shared" si="476"/>
        <v/>
      </c>
      <c r="AL2572" s="173" t="str">
        <f t="shared" si="477"/>
        <v/>
      </c>
      <c r="AM2572" s="173"/>
      <c r="AN2572" s="173"/>
      <c r="AO2572" s="173"/>
      <c r="AP2572" s="173"/>
      <c r="AQ2572" s="173"/>
      <c r="AR2572" s="173"/>
      <c r="AS2572" s="173"/>
      <c r="AT2572" s="153"/>
      <c r="AU2572" s="154"/>
      <c r="AV2572" s="153"/>
      <c r="AW2572" s="177"/>
      <c r="AX2572" s="178"/>
      <c r="AY2572" s="179"/>
      <c r="AZ2572" s="179"/>
      <c r="BA2572" s="180"/>
      <c r="BB2572" s="180"/>
      <c r="BC2572" s="155"/>
      <c r="BE2572" s="156">
        <v>1820</v>
      </c>
      <c r="BF2572" s="181">
        <f t="shared" si="481"/>
        <v>11.641599999999762</v>
      </c>
      <c r="BG2572" s="182">
        <f t="shared" si="482"/>
        <v>0.11297830004772286</v>
      </c>
      <c r="BH2572" s="183">
        <f t="shared" si="483"/>
        <v>2.331807639193717E-4</v>
      </c>
      <c r="BI2572" s="184" t="str">
        <f t="shared" si="484"/>
        <v/>
      </c>
      <c r="BJ2572" s="184" t="str">
        <f t="shared" si="480"/>
        <v/>
      </c>
    </row>
    <row r="2573" spans="3:62" ht="20.100000000000001" customHeight="1" x14ac:dyDescent="0.25">
      <c r="C2573" s="12"/>
      <c r="E2573" s="141"/>
      <c r="F2573" s="141"/>
      <c r="P2573" s="156"/>
      <c r="R2573" s="174"/>
      <c r="S2573" s="174"/>
      <c r="W2573" s="175"/>
      <c r="X2573" s="173"/>
      <c r="AC2573" s="156">
        <v>1844</v>
      </c>
      <c r="AD2573" s="150">
        <f t="shared" si="471"/>
        <v>3.3760000000000003</v>
      </c>
      <c r="AE2573" s="174">
        <f t="shared" si="472"/>
        <v>1.3365995584978764E-3</v>
      </c>
      <c r="AF2573" s="174">
        <f t="shared" si="473"/>
        <v>0.99963226040378128</v>
      </c>
      <c r="AG2573" s="150">
        <f t="shared" si="478"/>
        <v>1.3365995584978764E-3</v>
      </c>
      <c r="AH2573" s="150" t="str">
        <f t="shared" si="479"/>
        <v/>
      </c>
      <c r="AI2573" s="150" t="str">
        <f t="shared" si="474"/>
        <v/>
      </c>
      <c r="AJ2573" s="173">
        <f t="shared" si="475"/>
        <v>0</v>
      </c>
      <c r="AK2573" s="173" t="str">
        <f t="shared" si="476"/>
        <v/>
      </c>
      <c r="AL2573" s="173" t="str">
        <f t="shared" si="477"/>
        <v/>
      </c>
      <c r="AM2573" s="173"/>
      <c r="AN2573" s="173"/>
      <c r="AO2573" s="173"/>
      <c r="AP2573" s="173"/>
      <c r="AQ2573" s="173"/>
      <c r="AR2573" s="173"/>
      <c r="AS2573" s="173"/>
      <c r="AT2573" s="153"/>
      <c r="AU2573" s="154"/>
      <c r="AV2573" s="153"/>
      <c r="AW2573" s="177"/>
      <c r="AX2573" s="178"/>
      <c r="AY2573" s="179"/>
      <c r="AZ2573" s="179"/>
      <c r="BA2573" s="180"/>
      <c r="BB2573" s="180"/>
      <c r="BC2573" s="155"/>
      <c r="BE2573" s="156">
        <v>1821</v>
      </c>
      <c r="BF2573" s="181">
        <f t="shared" si="481"/>
        <v>11.647999999999762</v>
      </c>
      <c r="BG2573" s="182">
        <f t="shared" si="482"/>
        <v>0.11274511928380349</v>
      </c>
      <c r="BH2573" s="183">
        <f t="shared" si="483"/>
        <v>2.3275527743175928E-4</v>
      </c>
      <c r="BI2573" s="184" t="str">
        <f t="shared" si="484"/>
        <v/>
      </c>
      <c r="BJ2573" s="184" t="str">
        <f t="shared" si="480"/>
        <v/>
      </c>
    </row>
    <row r="2574" spans="3:62" ht="20.100000000000001" customHeight="1" x14ac:dyDescent="0.25">
      <c r="C2574" s="12"/>
      <c r="E2574" s="141"/>
      <c r="F2574" s="141"/>
      <c r="P2574" s="156"/>
      <c r="R2574" s="174"/>
      <c r="S2574" s="174"/>
      <c r="W2574" s="175"/>
      <c r="X2574" s="173"/>
      <c r="AC2574" s="156">
        <v>1845</v>
      </c>
      <c r="AD2574" s="150">
        <f t="shared" si="471"/>
        <v>3.38</v>
      </c>
      <c r="AE2574" s="174">
        <f t="shared" si="472"/>
        <v>1.3186608918227423E-3</v>
      </c>
      <c r="AF2574" s="174">
        <f t="shared" si="473"/>
        <v>0.99963757085096694</v>
      </c>
      <c r="AG2574" s="150">
        <f t="shared" si="478"/>
        <v>1.3186608918227423E-3</v>
      </c>
      <c r="AH2574" s="150" t="str">
        <f t="shared" si="479"/>
        <v/>
      </c>
      <c r="AI2574" s="150" t="str">
        <f t="shared" si="474"/>
        <v/>
      </c>
      <c r="AJ2574" s="173">
        <f t="shared" si="475"/>
        <v>0</v>
      </c>
      <c r="AK2574" s="173" t="str">
        <f t="shared" si="476"/>
        <v/>
      </c>
      <c r="AL2574" s="173" t="str">
        <f t="shared" si="477"/>
        <v/>
      </c>
      <c r="AM2574" s="173"/>
      <c r="AN2574" s="173"/>
      <c r="AO2574" s="173"/>
      <c r="AP2574" s="173"/>
      <c r="AQ2574" s="173"/>
      <c r="AR2574" s="173"/>
      <c r="AS2574" s="173"/>
      <c r="AT2574" s="153"/>
      <c r="AU2574" s="154"/>
      <c r="AV2574" s="153"/>
      <c r="AW2574" s="177"/>
      <c r="AX2574" s="178"/>
      <c r="AY2574" s="179"/>
      <c r="AZ2574" s="179"/>
      <c r="BA2574" s="180"/>
      <c r="BB2574" s="180"/>
      <c r="BC2574" s="155"/>
      <c r="BE2574" s="156">
        <v>1822</v>
      </c>
      <c r="BF2574" s="181">
        <f t="shared" si="481"/>
        <v>11.654399999999761</v>
      </c>
      <c r="BG2574" s="182">
        <f t="shared" si="482"/>
        <v>0.11251236400637173</v>
      </c>
      <c r="BH2574" s="183">
        <f t="shared" si="483"/>
        <v>2.3233039207946893E-4</v>
      </c>
      <c r="BI2574" s="184" t="str">
        <f t="shared" si="484"/>
        <v/>
      </c>
      <c r="BJ2574" s="184" t="str">
        <f t="shared" si="480"/>
        <v/>
      </c>
    </row>
    <row r="2575" spans="3:62" ht="20.100000000000001" customHeight="1" x14ac:dyDescent="0.25">
      <c r="C2575" s="12"/>
      <c r="E2575" s="141"/>
      <c r="F2575" s="141"/>
      <c r="P2575" s="156"/>
      <c r="R2575" s="174"/>
      <c r="S2575" s="174"/>
      <c r="W2575" s="175"/>
      <c r="X2575" s="173"/>
      <c r="AC2575" s="156">
        <v>1846</v>
      </c>
      <c r="AD2575" s="150">
        <f t="shared" si="471"/>
        <v>3.3840000000000003</v>
      </c>
      <c r="AE2575" s="174">
        <f t="shared" si="472"/>
        <v>1.3009421669529281E-3</v>
      </c>
      <c r="AF2575" s="174">
        <f t="shared" si="473"/>
        <v>0.99964280998417065</v>
      </c>
      <c r="AG2575" s="150">
        <f t="shared" si="478"/>
        <v>1.3009421669529281E-3</v>
      </c>
      <c r="AH2575" s="150" t="str">
        <f t="shared" si="479"/>
        <v/>
      </c>
      <c r="AI2575" s="150" t="str">
        <f t="shared" si="474"/>
        <v/>
      </c>
      <c r="AJ2575" s="173">
        <f t="shared" si="475"/>
        <v>0</v>
      </c>
      <c r="AK2575" s="173" t="str">
        <f t="shared" si="476"/>
        <v/>
      </c>
      <c r="AL2575" s="173" t="str">
        <f t="shared" si="477"/>
        <v/>
      </c>
      <c r="AM2575" s="173"/>
      <c r="AN2575" s="173"/>
      <c r="AO2575" s="173"/>
      <c r="AP2575" s="173"/>
      <c r="AQ2575" s="173"/>
      <c r="AR2575" s="173"/>
      <c r="AS2575" s="173"/>
      <c r="AT2575" s="153"/>
      <c r="AU2575" s="154"/>
      <c r="AV2575" s="153"/>
      <c r="AW2575" s="177"/>
      <c r="AX2575" s="178"/>
      <c r="AY2575" s="179"/>
      <c r="AZ2575" s="179"/>
      <c r="BA2575" s="180"/>
      <c r="BB2575" s="180"/>
      <c r="BC2575" s="155"/>
      <c r="BE2575" s="156">
        <v>1823</v>
      </c>
      <c r="BF2575" s="181">
        <f t="shared" si="481"/>
        <v>11.66079999999976</v>
      </c>
      <c r="BG2575" s="182">
        <f t="shared" si="482"/>
        <v>0.11228003361429226</v>
      </c>
      <c r="BH2575" s="183">
        <f t="shared" si="483"/>
        <v>2.3190610759726837E-4</v>
      </c>
      <c r="BI2575" s="184" t="str">
        <f t="shared" si="484"/>
        <v/>
      </c>
      <c r="BJ2575" s="184" t="str">
        <f t="shared" si="480"/>
        <v/>
      </c>
    </row>
    <row r="2576" spans="3:62" ht="20.100000000000001" customHeight="1" x14ac:dyDescent="0.25">
      <c r="C2576" s="12"/>
      <c r="E2576" s="141"/>
      <c r="F2576" s="141"/>
      <c r="P2576" s="156"/>
      <c r="R2576" s="174"/>
      <c r="S2576" s="174"/>
      <c r="W2576" s="175"/>
      <c r="X2576" s="173"/>
      <c r="AC2576" s="156">
        <v>1847</v>
      </c>
      <c r="AD2576" s="150">
        <f t="shared" si="471"/>
        <v>3.3879999999999999</v>
      </c>
      <c r="AE2576" s="174">
        <f t="shared" si="472"/>
        <v>1.2834409917360089E-3</v>
      </c>
      <c r="AF2576" s="174">
        <f t="shared" si="473"/>
        <v>0.99964797867836785</v>
      </c>
      <c r="AG2576" s="150">
        <f t="shared" si="478"/>
        <v>1.2834409917360089E-3</v>
      </c>
      <c r="AH2576" s="150" t="str">
        <f t="shared" si="479"/>
        <v/>
      </c>
      <c r="AI2576" s="150" t="str">
        <f t="shared" si="474"/>
        <v/>
      </c>
      <c r="AJ2576" s="173">
        <f t="shared" si="475"/>
        <v>0</v>
      </c>
      <c r="AK2576" s="173" t="str">
        <f t="shared" si="476"/>
        <v/>
      </c>
      <c r="AL2576" s="173" t="str">
        <f t="shared" si="477"/>
        <v/>
      </c>
      <c r="AM2576" s="173"/>
      <c r="AN2576" s="173"/>
      <c r="AO2576" s="173"/>
      <c r="AP2576" s="173"/>
      <c r="AQ2576" s="173"/>
      <c r="AR2576" s="173"/>
      <c r="AS2576" s="173"/>
      <c r="AT2576" s="153"/>
      <c r="AU2576" s="154"/>
      <c r="AV2576" s="153"/>
      <c r="AW2576" s="177"/>
      <c r="AX2576" s="178"/>
      <c r="AY2576" s="179"/>
      <c r="AZ2576" s="179"/>
      <c r="BA2576" s="180"/>
      <c r="BB2576" s="180"/>
      <c r="BC2576" s="155"/>
      <c r="BE2576" s="156">
        <v>1824</v>
      </c>
      <c r="BF2576" s="181">
        <f t="shared" si="481"/>
        <v>11.66719999999976</v>
      </c>
      <c r="BG2576" s="182">
        <f t="shared" si="482"/>
        <v>0.11204812750669499</v>
      </c>
      <c r="BH2576" s="183">
        <f t="shared" si="483"/>
        <v>2.3148242371831551E-4</v>
      </c>
      <c r="BI2576" s="184" t="str">
        <f t="shared" si="484"/>
        <v/>
      </c>
      <c r="BJ2576" s="184" t="str">
        <f t="shared" si="480"/>
        <v/>
      </c>
    </row>
    <row r="2577" spans="3:62" ht="20.100000000000001" customHeight="1" x14ac:dyDescent="0.25">
      <c r="C2577" s="12"/>
      <c r="E2577" s="141"/>
      <c r="F2577" s="141"/>
      <c r="P2577" s="156"/>
      <c r="R2577" s="174"/>
      <c r="S2577" s="174"/>
      <c r="W2577" s="175"/>
      <c r="X2577" s="173"/>
      <c r="AC2577" s="156">
        <v>1848</v>
      </c>
      <c r="AD2577" s="150">
        <f t="shared" si="471"/>
        <v>3.3920000000000003</v>
      </c>
      <c r="AE2577" s="174">
        <f t="shared" si="472"/>
        <v>1.266154995809495E-3</v>
      </c>
      <c r="AF2577" s="174">
        <f t="shared" si="473"/>
        <v>0.99965307779900925</v>
      </c>
      <c r="AG2577" s="150">
        <f t="shared" si="478"/>
        <v>1.266154995809495E-3</v>
      </c>
      <c r="AH2577" s="150" t="str">
        <f t="shared" si="479"/>
        <v/>
      </c>
      <c r="AI2577" s="150" t="str">
        <f t="shared" si="474"/>
        <v/>
      </c>
      <c r="AJ2577" s="173">
        <f t="shared" si="475"/>
        <v>0</v>
      </c>
      <c r="AK2577" s="173" t="str">
        <f t="shared" si="476"/>
        <v/>
      </c>
      <c r="AL2577" s="173" t="str">
        <f t="shared" si="477"/>
        <v/>
      </c>
      <c r="AM2577" s="173"/>
      <c r="AN2577" s="173"/>
      <c r="AO2577" s="173"/>
      <c r="AP2577" s="173"/>
      <c r="AQ2577" s="173"/>
      <c r="AR2577" s="173"/>
      <c r="AS2577" s="173"/>
      <c r="AT2577" s="153"/>
      <c r="AU2577" s="154"/>
      <c r="AV2577" s="153"/>
      <c r="AW2577" s="177"/>
      <c r="AX2577" s="178"/>
      <c r="AY2577" s="179"/>
      <c r="AZ2577" s="179"/>
      <c r="BA2577" s="180"/>
      <c r="BB2577" s="180"/>
      <c r="BC2577" s="155"/>
      <c r="BE2577" s="156">
        <v>1825</v>
      </c>
      <c r="BF2577" s="181">
        <f t="shared" si="481"/>
        <v>11.673599999999759</v>
      </c>
      <c r="BG2577" s="182">
        <f t="shared" si="482"/>
        <v>0.11181664508297667</v>
      </c>
      <c r="BH2577" s="183">
        <f t="shared" si="483"/>
        <v>2.310593401732286E-4</v>
      </c>
      <c r="BI2577" s="184" t="str">
        <f t="shared" si="484"/>
        <v/>
      </c>
      <c r="BJ2577" s="184" t="str">
        <f t="shared" si="480"/>
        <v/>
      </c>
    </row>
    <row r="2578" spans="3:62" ht="20.100000000000001" customHeight="1" x14ac:dyDescent="0.25">
      <c r="C2578" s="12"/>
      <c r="E2578" s="141"/>
      <c r="F2578" s="141"/>
      <c r="P2578" s="156"/>
      <c r="R2578" s="174"/>
      <c r="S2578" s="174"/>
      <c r="W2578" s="175"/>
      <c r="X2578" s="173"/>
      <c r="AC2578" s="156">
        <v>1849</v>
      </c>
      <c r="AD2578" s="150">
        <f t="shared" si="471"/>
        <v>3.3959999999999999</v>
      </c>
      <c r="AE2578" s="174">
        <f t="shared" si="472"/>
        <v>1.2490818304584136E-3</v>
      </c>
      <c r="AF2578" s="174">
        <f t="shared" si="473"/>
        <v>0.99965810820210743</v>
      </c>
      <c r="AG2578" s="150">
        <f t="shared" si="478"/>
        <v>1.2490818304584136E-3</v>
      </c>
      <c r="AH2578" s="150" t="str">
        <f t="shared" si="479"/>
        <v/>
      </c>
      <c r="AI2578" s="150" t="str">
        <f t="shared" si="474"/>
        <v/>
      </c>
      <c r="AJ2578" s="173">
        <f t="shared" si="475"/>
        <v>0</v>
      </c>
      <c r="AK2578" s="173" t="str">
        <f t="shared" si="476"/>
        <v/>
      </c>
      <c r="AL2578" s="173" t="str">
        <f t="shared" si="477"/>
        <v/>
      </c>
      <c r="AM2578" s="173"/>
      <c r="AN2578" s="173"/>
      <c r="AO2578" s="173"/>
      <c r="AP2578" s="173"/>
      <c r="AQ2578" s="173"/>
      <c r="AR2578" s="173"/>
      <c r="AS2578" s="173"/>
      <c r="AT2578" s="153"/>
      <c r="AU2578" s="154"/>
      <c r="AV2578" s="153"/>
      <c r="AW2578" s="177"/>
      <c r="AX2578" s="178"/>
      <c r="AY2578" s="179"/>
      <c r="AZ2578" s="179"/>
      <c r="BA2578" s="180"/>
      <c r="BB2578" s="180"/>
      <c r="BC2578" s="155"/>
      <c r="BE2578" s="156">
        <v>1826</v>
      </c>
      <c r="BF2578" s="181">
        <f t="shared" si="481"/>
        <v>11.679999999999758</v>
      </c>
      <c r="BG2578" s="182">
        <f t="shared" si="482"/>
        <v>0.11158558574280344</v>
      </c>
      <c r="BH2578" s="183">
        <f t="shared" si="483"/>
        <v>2.3063685669015566E-4</v>
      </c>
      <c r="BI2578" s="184" t="str">
        <f t="shared" si="484"/>
        <v/>
      </c>
      <c r="BJ2578" s="184" t="str">
        <f t="shared" si="480"/>
        <v/>
      </c>
    </row>
    <row r="2579" spans="3:62" ht="20.100000000000001" customHeight="1" x14ac:dyDescent="0.25">
      <c r="C2579" s="12"/>
      <c r="E2579" s="141"/>
      <c r="F2579" s="141"/>
      <c r="P2579" s="156"/>
      <c r="R2579" s="174"/>
      <c r="S2579" s="174"/>
      <c r="W2579" s="175"/>
      <c r="X2579" s="173"/>
      <c r="AC2579" s="156">
        <v>1850</v>
      </c>
      <c r="AD2579" s="150">
        <f t="shared" si="471"/>
        <v>3.4000000000000004</v>
      </c>
      <c r="AE2579" s="174">
        <f t="shared" si="472"/>
        <v>1.2322191684730175E-3</v>
      </c>
      <c r="AF2579" s="174">
        <f t="shared" si="473"/>
        <v>0.99966307073432314</v>
      </c>
      <c r="AG2579" s="150">
        <f t="shared" si="478"/>
        <v>1.2322191684730175E-3</v>
      </c>
      <c r="AH2579" s="150" t="str">
        <f t="shared" si="479"/>
        <v/>
      </c>
      <c r="AI2579" s="150" t="str">
        <f t="shared" si="474"/>
        <v/>
      </c>
      <c r="AJ2579" s="173">
        <f t="shared" si="475"/>
        <v>0</v>
      </c>
      <c r="AK2579" s="173" t="str">
        <f t="shared" si="476"/>
        <v/>
      </c>
      <c r="AL2579" s="173" t="str">
        <f t="shared" si="477"/>
        <v/>
      </c>
      <c r="AM2579" s="173"/>
      <c r="AN2579" s="173"/>
      <c r="AO2579" s="173"/>
      <c r="AP2579" s="173"/>
      <c r="AQ2579" s="173"/>
      <c r="AR2579" s="173"/>
      <c r="AS2579" s="173"/>
      <c r="AT2579" s="153"/>
      <c r="AU2579" s="154"/>
      <c r="AV2579" s="153"/>
      <c r="AW2579" s="177"/>
      <c r="AX2579" s="178"/>
      <c r="AY2579" s="179"/>
      <c r="AZ2579" s="179"/>
      <c r="BA2579" s="180"/>
      <c r="BB2579" s="180"/>
      <c r="BC2579" s="155"/>
      <c r="BE2579" s="156">
        <v>1827</v>
      </c>
      <c r="BF2579" s="181">
        <f t="shared" si="481"/>
        <v>11.686399999999757</v>
      </c>
      <c r="BG2579" s="182">
        <f t="shared" si="482"/>
        <v>0.11135494888611329</v>
      </c>
      <c r="BH2579" s="183">
        <f t="shared" si="483"/>
        <v>2.3021497299559324E-4</v>
      </c>
      <c r="BI2579" s="184" t="str">
        <f t="shared" si="484"/>
        <v/>
      </c>
      <c r="BJ2579" s="184" t="str">
        <f t="shared" si="480"/>
        <v/>
      </c>
    </row>
    <row r="2580" spans="3:62" ht="20.100000000000001" customHeight="1" x14ac:dyDescent="0.25">
      <c r="C2580" s="12"/>
      <c r="E2580" s="141"/>
      <c r="F2580" s="141"/>
      <c r="P2580" s="156"/>
      <c r="R2580" s="174"/>
      <c r="S2580" s="174"/>
      <c r="W2580" s="175"/>
      <c r="X2580" s="173"/>
      <c r="AC2580" s="156">
        <v>1851</v>
      </c>
      <c r="AD2580" s="150">
        <f t="shared" si="471"/>
        <v>3.4039999999999999</v>
      </c>
      <c r="AE2580" s="174">
        <f t="shared" si="472"/>
        <v>1.2155647040067755E-3</v>
      </c>
      <c r="AF2580" s="174">
        <f t="shared" si="473"/>
        <v>0.99966796623305099</v>
      </c>
      <c r="AG2580" s="150">
        <f t="shared" si="478"/>
        <v>1.2155647040067755E-3</v>
      </c>
      <c r="AH2580" s="150" t="str">
        <f t="shared" si="479"/>
        <v/>
      </c>
      <c r="AI2580" s="150" t="str">
        <f t="shared" si="474"/>
        <v/>
      </c>
      <c r="AJ2580" s="173">
        <f t="shared" si="475"/>
        <v>0</v>
      </c>
      <c r="AK2580" s="173" t="str">
        <f t="shared" si="476"/>
        <v/>
      </c>
      <c r="AL2580" s="173" t="str">
        <f t="shared" si="477"/>
        <v/>
      </c>
      <c r="AM2580" s="173"/>
      <c r="AN2580" s="173"/>
      <c r="AO2580" s="173"/>
      <c r="AP2580" s="173"/>
      <c r="AQ2580" s="173"/>
      <c r="AR2580" s="173"/>
      <c r="AS2580" s="173"/>
      <c r="AT2580" s="153"/>
      <c r="AU2580" s="154"/>
      <c r="AV2580" s="153"/>
      <c r="AW2580" s="177"/>
      <c r="AX2580" s="178"/>
      <c r="AY2580" s="179"/>
      <c r="AZ2580" s="179"/>
      <c r="BA2580" s="180"/>
      <c r="BB2580" s="180"/>
      <c r="BC2580" s="155"/>
      <c r="BE2580" s="156">
        <v>1828</v>
      </c>
      <c r="BF2580" s="181">
        <f t="shared" si="481"/>
        <v>11.692799999999757</v>
      </c>
      <c r="BG2580" s="182">
        <f t="shared" si="482"/>
        <v>0.1111247339131177</v>
      </c>
      <c r="BH2580" s="183">
        <f t="shared" si="483"/>
        <v>2.2979368881331785E-4</v>
      </c>
      <c r="BI2580" s="184" t="str">
        <f t="shared" si="484"/>
        <v/>
      </c>
      <c r="BJ2580" s="184" t="str">
        <f t="shared" si="480"/>
        <v/>
      </c>
    </row>
    <row r="2581" spans="3:62" ht="20.100000000000001" customHeight="1" x14ac:dyDescent="0.25">
      <c r="C2581" s="12"/>
      <c r="E2581" s="141"/>
      <c r="F2581" s="141"/>
      <c r="P2581" s="156"/>
      <c r="R2581" s="174"/>
      <c r="S2581" s="174"/>
      <c r="W2581" s="175"/>
      <c r="X2581" s="173"/>
      <c r="AC2581" s="156">
        <v>1852</v>
      </c>
      <c r="AD2581" s="150">
        <f t="shared" si="471"/>
        <v>3.4080000000000004</v>
      </c>
      <c r="AE2581" s="174">
        <f t="shared" si="472"/>
        <v>1.1991161524345082E-3</v>
      </c>
      <c r="AF2581" s="174">
        <f t="shared" si="473"/>
        <v>0.99967279552650479</v>
      </c>
      <c r="AG2581" s="150">
        <f t="shared" si="478"/>
        <v>1.1991161524345082E-3</v>
      </c>
      <c r="AH2581" s="150" t="str">
        <f t="shared" si="479"/>
        <v/>
      </c>
      <c r="AI2581" s="150" t="str">
        <f t="shared" si="474"/>
        <v/>
      </c>
      <c r="AJ2581" s="173">
        <f t="shared" si="475"/>
        <v>0</v>
      </c>
      <c r="AK2581" s="173" t="str">
        <f t="shared" si="476"/>
        <v/>
      </c>
      <c r="AL2581" s="173" t="str">
        <f t="shared" si="477"/>
        <v/>
      </c>
      <c r="AM2581" s="173"/>
      <c r="AN2581" s="173"/>
      <c r="AO2581" s="173"/>
      <c r="AP2581" s="173"/>
      <c r="AQ2581" s="173"/>
      <c r="AR2581" s="173"/>
      <c r="AS2581" s="173"/>
      <c r="AT2581" s="153"/>
      <c r="AU2581" s="154"/>
      <c r="AV2581" s="153"/>
      <c r="AW2581" s="177"/>
      <c r="AX2581" s="178"/>
      <c r="AY2581" s="179"/>
      <c r="AZ2581" s="179"/>
      <c r="BA2581" s="180"/>
      <c r="BB2581" s="180"/>
      <c r="BC2581" s="155"/>
      <c r="BE2581" s="156">
        <v>1829</v>
      </c>
      <c r="BF2581" s="181">
        <f t="shared" si="481"/>
        <v>11.699199999999756</v>
      </c>
      <c r="BG2581" s="182">
        <f t="shared" si="482"/>
        <v>0.11089494022430438</v>
      </c>
      <c r="BH2581" s="183">
        <f t="shared" si="483"/>
        <v>2.2937300386513537E-4</v>
      </c>
      <c r="BI2581" s="184" t="str">
        <f t="shared" si="484"/>
        <v/>
      </c>
      <c r="BJ2581" s="184" t="str">
        <f t="shared" si="480"/>
        <v/>
      </c>
    </row>
    <row r="2582" spans="3:62" ht="20.100000000000001" customHeight="1" x14ac:dyDescent="0.25">
      <c r="C2582" s="12"/>
      <c r="E2582" s="141"/>
      <c r="F2582" s="141"/>
      <c r="P2582" s="156"/>
      <c r="R2582" s="174"/>
      <c r="S2582" s="174"/>
      <c r="W2582" s="175"/>
      <c r="X2582" s="173"/>
      <c r="AC2582" s="156">
        <v>1853</v>
      </c>
      <c r="AD2582" s="150">
        <f t="shared" si="471"/>
        <v>3.4119999999999999</v>
      </c>
      <c r="AE2582" s="174">
        <f t="shared" si="472"/>
        <v>1.1828712502108178E-3</v>
      </c>
      <c r="AF2582" s="174">
        <f t="shared" si="473"/>
        <v>0.99967755943380199</v>
      </c>
      <c r="AG2582" s="150">
        <f t="shared" si="478"/>
        <v>1.1828712502108178E-3</v>
      </c>
      <c r="AH2582" s="150" t="str">
        <f t="shared" si="479"/>
        <v/>
      </c>
      <c r="AI2582" s="150" t="str">
        <f t="shared" si="474"/>
        <v/>
      </c>
      <c r="AJ2582" s="173">
        <f t="shared" si="475"/>
        <v>0</v>
      </c>
      <c r="AK2582" s="173" t="str">
        <f t="shared" si="476"/>
        <v/>
      </c>
      <c r="AL2582" s="173" t="str">
        <f t="shared" si="477"/>
        <v/>
      </c>
      <c r="AM2582" s="173"/>
      <c r="AN2582" s="173"/>
      <c r="AO2582" s="173"/>
      <c r="AP2582" s="173"/>
      <c r="AQ2582" s="173"/>
      <c r="AR2582" s="173"/>
      <c r="AS2582" s="173"/>
      <c r="AT2582" s="153"/>
      <c r="AU2582" s="154"/>
      <c r="AV2582" s="153"/>
      <c r="AW2582" s="177"/>
      <c r="AX2582" s="178"/>
      <c r="AY2582" s="179"/>
      <c r="AZ2582" s="179"/>
      <c r="BA2582" s="180"/>
      <c r="BB2582" s="180"/>
      <c r="BC2582" s="155"/>
      <c r="BE2582" s="156">
        <v>1830</v>
      </c>
      <c r="BF2582" s="181">
        <f t="shared" si="481"/>
        <v>11.705599999999755</v>
      </c>
      <c r="BG2582" s="182">
        <f t="shared" si="482"/>
        <v>0.11066556722043924</v>
      </c>
      <c r="BH2582" s="183">
        <f t="shared" si="483"/>
        <v>2.289529178709504E-4</v>
      </c>
      <c r="BI2582" s="184" t="str">
        <f t="shared" si="484"/>
        <v/>
      </c>
      <c r="BJ2582" s="184" t="str">
        <f t="shared" si="480"/>
        <v/>
      </c>
    </row>
    <row r="2583" spans="3:62" ht="20.100000000000001" customHeight="1" x14ac:dyDescent="0.25">
      <c r="C2583" s="12"/>
      <c r="E2583" s="141"/>
      <c r="F2583" s="141"/>
      <c r="P2583" s="156"/>
      <c r="R2583" s="174"/>
      <c r="S2583" s="174"/>
      <c r="W2583" s="175"/>
      <c r="X2583" s="173"/>
      <c r="AC2583" s="156">
        <v>1854</v>
      </c>
      <c r="AD2583" s="150">
        <f t="shared" si="471"/>
        <v>3.4160000000000004</v>
      </c>
      <c r="AE2583" s="174">
        <f t="shared" si="472"/>
        <v>1.1668277547287043E-3</v>
      </c>
      <c r="AF2583" s="174">
        <f t="shared" si="473"/>
        <v>0.99968225876504779</v>
      </c>
      <c r="AG2583" s="150">
        <f t="shared" si="478"/>
        <v>1.1668277547287043E-3</v>
      </c>
      <c r="AH2583" s="150" t="str">
        <f t="shared" si="479"/>
        <v/>
      </c>
      <c r="AI2583" s="150" t="str">
        <f t="shared" si="474"/>
        <v/>
      </c>
      <c r="AJ2583" s="173">
        <f t="shared" si="475"/>
        <v>0</v>
      </c>
      <c r="AK2583" s="173" t="str">
        <f t="shared" si="476"/>
        <v/>
      </c>
      <c r="AL2583" s="173" t="str">
        <f t="shared" si="477"/>
        <v/>
      </c>
      <c r="AM2583" s="173"/>
      <c r="AN2583" s="173"/>
      <c r="AO2583" s="173"/>
      <c r="AP2583" s="173"/>
      <c r="AQ2583" s="173"/>
      <c r="AR2583" s="173"/>
      <c r="AS2583" s="173"/>
      <c r="AT2583" s="153"/>
      <c r="AU2583" s="154"/>
      <c r="AV2583" s="153"/>
      <c r="AW2583" s="177"/>
      <c r="AX2583" s="178"/>
      <c r="AY2583" s="179"/>
      <c r="AZ2583" s="179"/>
      <c r="BA2583" s="180"/>
      <c r="BB2583" s="180"/>
      <c r="BC2583" s="155"/>
      <c r="BE2583" s="156">
        <v>1831</v>
      </c>
      <c r="BF2583" s="181">
        <f t="shared" si="481"/>
        <v>11.711999999999755</v>
      </c>
      <c r="BG2583" s="182">
        <f t="shared" si="482"/>
        <v>0.11043661430256829</v>
      </c>
      <c r="BH2583" s="183">
        <f t="shared" si="483"/>
        <v>2.2853343054765607E-4</v>
      </c>
      <c r="BI2583" s="184" t="str">
        <f t="shared" si="484"/>
        <v/>
      </c>
      <c r="BJ2583" s="184" t="str">
        <f t="shared" si="480"/>
        <v/>
      </c>
    </row>
    <row r="2584" spans="3:62" ht="20.100000000000001" customHeight="1" x14ac:dyDescent="0.25">
      <c r="C2584" s="12"/>
      <c r="E2584" s="141"/>
      <c r="F2584" s="141"/>
      <c r="P2584" s="156"/>
      <c r="R2584" s="174"/>
      <c r="S2584" s="174"/>
      <c r="W2584" s="175"/>
      <c r="X2584" s="173"/>
      <c r="AC2584" s="156">
        <v>1855</v>
      </c>
      <c r="AD2584" s="150">
        <f t="shared" si="471"/>
        <v>3.42</v>
      </c>
      <c r="AE2584" s="174">
        <f t="shared" si="472"/>
        <v>1.1509834441784845E-3</v>
      </c>
      <c r="AF2584" s="174">
        <f t="shared" si="473"/>
        <v>0.99968689432141877</v>
      </c>
      <c r="AG2584" s="150">
        <f t="shared" si="478"/>
        <v>1.1509834441784845E-3</v>
      </c>
      <c r="AH2584" s="150" t="str">
        <f t="shared" si="479"/>
        <v/>
      </c>
      <c r="AI2584" s="150" t="str">
        <f t="shared" si="474"/>
        <v/>
      </c>
      <c r="AJ2584" s="173">
        <f t="shared" si="475"/>
        <v>0</v>
      </c>
      <c r="AK2584" s="173" t="str">
        <f t="shared" si="476"/>
        <v/>
      </c>
      <c r="AL2584" s="173" t="str">
        <f t="shared" si="477"/>
        <v/>
      </c>
      <c r="AM2584" s="173"/>
      <c r="AN2584" s="173"/>
      <c r="AO2584" s="173"/>
      <c r="AP2584" s="173"/>
      <c r="AQ2584" s="173"/>
      <c r="AR2584" s="173"/>
      <c r="AS2584" s="173"/>
      <c r="AT2584" s="153"/>
      <c r="AU2584" s="154"/>
      <c r="AV2584" s="153"/>
      <c r="AW2584" s="177"/>
      <c r="AX2584" s="178"/>
      <c r="AY2584" s="179"/>
      <c r="AZ2584" s="179"/>
      <c r="BA2584" s="180"/>
      <c r="BB2584" s="180"/>
      <c r="BC2584" s="155"/>
      <c r="BE2584" s="156">
        <v>1832</v>
      </c>
      <c r="BF2584" s="181">
        <f t="shared" si="481"/>
        <v>11.718399999999754</v>
      </c>
      <c r="BG2584" s="182">
        <f t="shared" si="482"/>
        <v>0.11020808087202064</v>
      </c>
      <c r="BH2584" s="183">
        <f t="shared" si="483"/>
        <v>2.2811454161131284E-4</v>
      </c>
      <c r="BI2584" s="184" t="str">
        <f t="shared" si="484"/>
        <v/>
      </c>
      <c r="BJ2584" s="184" t="str">
        <f t="shared" si="480"/>
        <v/>
      </c>
    </row>
    <row r="2585" spans="3:62" ht="20.100000000000001" customHeight="1" x14ac:dyDescent="0.25">
      <c r="C2585" s="12"/>
      <c r="E2585" s="141"/>
      <c r="F2585" s="141"/>
      <c r="P2585" s="156"/>
      <c r="R2585" s="174"/>
      <c r="S2585" s="174"/>
      <c r="W2585" s="175"/>
      <c r="X2585" s="173"/>
      <c r="AC2585" s="156">
        <v>1856</v>
      </c>
      <c r="AD2585" s="150">
        <f t="shared" ref="AD2585:AD2648" si="485">AD$723+(AC2585*AD$726)</f>
        <v>3.4240000000000004</v>
      </c>
      <c r="AE2585" s="174">
        <f t="shared" ref="AE2585:AE2648" si="486">_xlfn.NORM.DIST(AD2585,AD$720,AD$721,0)</f>
        <v>1.1353361174069102E-3</v>
      </c>
      <c r="AF2585" s="174">
        <f t="shared" ref="AF2585:AF2648" si="487">_xlfn.NORM.DIST(AD2585,AD$720,AD$721,1)</f>
        <v>0.99969146689524535</v>
      </c>
      <c r="AG2585" s="150">
        <f t="shared" si="478"/>
        <v>1.1353361174069102E-3</v>
      </c>
      <c r="AH2585" s="150" t="str">
        <f t="shared" si="479"/>
        <v/>
      </c>
      <c r="AI2585" s="150" t="str">
        <f t="shared" ref="AI2585:AI2648" si="488">IF(AE2585=MAX(AE$729:AE$2729),AE2585,"")</f>
        <v/>
      </c>
      <c r="AJ2585" s="173">
        <f t="shared" ref="AJ2585:AJ2648" si="489">_xlfn.NORM.DIST(AC2585,AH$721,AH$722,0)</f>
        <v>0</v>
      </c>
      <c r="AK2585" s="173" t="str">
        <f t="shared" ref="AK2585:AK2648" si="490">IF(AJ2585=MAX(AJ$729:AJ$2729),AE2585,"")</f>
        <v/>
      </c>
      <c r="AL2585" s="173" t="str">
        <f t="shared" ref="AL2585:AL2648" si="491">IF(AK2585=MIN(AK$729:AK$2729),AK2585,"")</f>
        <v/>
      </c>
      <c r="AM2585" s="173"/>
      <c r="AN2585" s="173"/>
      <c r="AO2585" s="173"/>
      <c r="AP2585" s="173"/>
      <c r="AQ2585" s="173"/>
      <c r="AR2585" s="173"/>
      <c r="AS2585" s="173"/>
      <c r="AT2585" s="153"/>
      <c r="AU2585" s="154"/>
      <c r="AV2585" s="153"/>
      <c r="AW2585" s="177"/>
      <c r="AX2585" s="178"/>
      <c r="AY2585" s="179"/>
      <c r="AZ2585" s="179"/>
      <c r="BA2585" s="180"/>
      <c r="BB2585" s="180"/>
      <c r="BC2585" s="155"/>
      <c r="BE2585" s="156">
        <v>1833</v>
      </c>
      <c r="BF2585" s="181">
        <f t="shared" si="481"/>
        <v>11.724799999999753</v>
      </c>
      <c r="BG2585" s="182">
        <f t="shared" si="482"/>
        <v>0.10997996633040932</v>
      </c>
      <c r="BH2585" s="183">
        <f t="shared" si="483"/>
        <v>2.2769625077416478E-4</v>
      </c>
      <c r="BI2585" s="184" t="str">
        <f t="shared" si="484"/>
        <v/>
      </c>
      <c r="BJ2585" s="184" t="str">
        <f t="shared" si="480"/>
        <v/>
      </c>
    </row>
    <row r="2586" spans="3:62" ht="20.100000000000001" customHeight="1" x14ac:dyDescent="0.25">
      <c r="C2586" s="12"/>
      <c r="E2586" s="141"/>
      <c r="F2586" s="141"/>
      <c r="P2586" s="156"/>
      <c r="R2586" s="174"/>
      <c r="S2586" s="174"/>
      <c r="W2586" s="175"/>
      <c r="X2586" s="173"/>
      <c r="AC2586" s="156">
        <v>1857</v>
      </c>
      <c r="AD2586" s="150">
        <f t="shared" si="485"/>
        <v>3.4279999999999999</v>
      </c>
      <c r="AE2586" s="174">
        <f t="shared" si="486"/>
        <v>1.1198835937766252E-3</v>
      </c>
      <c r="AF2586" s="174">
        <f t="shared" si="487"/>
        <v>0.99969597727009463</v>
      </c>
      <c r="AG2586" s="150">
        <f t="shared" ref="AG2586:AG2649" si="492">IF(OR(AF2586&lt;$AH$725,AF2586&gt;$AH$726),AE2586,"")</f>
        <v>1.1198835937766252E-3</v>
      </c>
      <c r="AH2586" s="150" t="str">
        <f t="shared" ref="AH2586:AH2649" si="493">IF(AND(AF2586&gt;$AH$725,AF2586&lt;$AH$726),AE2586,"")</f>
        <v/>
      </c>
      <c r="AI2586" s="150" t="str">
        <f t="shared" si="488"/>
        <v/>
      </c>
      <c r="AJ2586" s="173">
        <f t="shared" si="489"/>
        <v>0</v>
      </c>
      <c r="AK2586" s="173" t="str">
        <f t="shared" si="490"/>
        <v/>
      </c>
      <c r="AL2586" s="173" t="str">
        <f t="shared" si="491"/>
        <v/>
      </c>
      <c r="AM2586" s="173"/>
      <c r="AN2586" s="173"/>
      <c r="AO2586" s="173"/>
      <c r="AP2586" s="173"/>
      <c r="AQ2586" s="173"/>
      <c r="AR2586" s="173"/>
      <c r="AS2586" s="173"/>
      <c r="AT2586" s="153"/>
      <c r="AU2586" s="154"/>
      <c r="AV2586" s="153"/>
      <c r="AW2586" s="177"/>
      <c r="AX2586" s="178"/>
      <c r="AY2586" s="179"/>
      <c r="AZ2586" s="179"/>
      <c r="BA2586" s="180"/>
      <c r="BB2586" s="180"/>
      <c r="BC2586" s="155"/>
      <c r="BE2586" s="156">
        <v>1834</v>
      </c>
      <c r="BF2586" s="181">
        <f t="shared" si="481"/>
        <v>11.731199999999752</v>
      </c>
      <c r="BG2586" s="182">
        <f t="shared" si="482"/>
        <v>0.10975227007963516</v>
      </c>
      <c r="BH2586" s="183">
        <f t="shared" si="483"/>
        <v>2.2727855774810901E-4</v>
      </c>
      <c r="BI2586" s="184" t="str">
        <f t="shared" si="484"/>
        <v/>
      </c>
      <c r="BJ2586" s="184" t="str">
        <f t="shared" si="480"/>
        <v/>
      </c>
    </row>
    <row r="2587" spans="3:62" ht="20.100000000000001" customHeight="1" x14ac:dyDescent="0.25">
      <c r="C2587" s="12"/>
      <c r="E2587" s="141"/>
      <c r="F2587" s="141"/>
      <c r="P2587" s="156"/>
      <c r="R2587" s="174"/>
      <c r="S2587" s="174"/>
      <c r="W2587" s="175"/>
      <c r="X2587" s="173"/>
      <c r="AC2587" s="156">
        <v>1858</v>
      </c>
      <c r="AD2587" s="150">
        <f t="shared" si="485"/>
        <v>3.4320000000000004</v>
      </c>
      <c r="AE2587" s="174">
        <f t="shared" si="486"/>
        <v>1.1046237130258364E-3</v>
      </c>
      <c r="AF2587" s="174">
        <f t="shared" si="487"/>
        <v>0.99970042622085187</v>
      </c>
      <c r="AG2587" s="150">
        <f t="shared" si="492"/>
        <v>1.1046237130258364E-3</v>
      </c>
      <c r="AH2587" s="150" t="str">
        <f t="shared" si="493"/>
        <v/>
      </c>
      <c r="AI2587" s="150" t="str">
        <f t="shared" si="488"/>
        <v/>
      </c>
      <c r="AJ2587" s="173">
        <f t="shared" si="489"/>
        <v>0</v>
      </c>
      <c r="AK2587" s="173" t="str">
        <f t="shared" si="490"/>
        <v/>
      </c>
      <c r="AL2587" s="173" t="str">
        <f t="shared" si="491"/>
        <v/>
      </c>
      <c r="AM2587" s="173"/>
      <c r="AN2587" s="173"/>
      <c r="AO2587" s="173"/>
      <c r="AP2587" s="173"/>
      <c r="AQ2587" s="173"/>
      <c r="AR2587" s="173"/>
      <c r="AS2587" s="173"/>
      <c r="AT2587" s="153"/>
      <c r="AU2587" s="154"/>
      <c r="AV2587" s="153"/>
      <c r="AW2587" s="177"/>
      <c r="AX2587" s="178"/>
      <c r="AY2587" s="179"/>
      <c r="AZ2587" s="179"/>
      <c r="BA2587" s="180"/>
      <c r="BB2587" s="180"/>
      <c r="BC2587" s="155"/>
      <c r="BE2587" s="156">
        <v>1835</v>
      </c>
      <c r="BF2587" s="181">
        <f t="shared" si="481"/>
        <v>11.737599999999752</v>
      </c>
      <c r="BG2587" s="182">
        <f t="shared" si="482"/>
        <v>0.10952499152188705</v>
      </c>
      <c r="BH2587" s="183">
        <f t="shared" si="483"/>
        <v>2.2686146224153159E-4</v>
      </c>
      <c r="BI2587" s="184" t="str">
        <f t="shared" si="484"/>
        <v/>
      </c>
      <c r="BJ2587" s="184" t="str">
        <f t="shared" si="480"/>
        <v/>
      </c>
    </row>
    <row r="2588" spans="3:62" ht="20.100000000000001" customHeight="1" x14ac:dyDescent="0.25">
      <c r="C2588" s="12"/>
      <c r="E2588" s="141"/>
      <c r="F2588" s="141"/>
      <c r="P2588" s="156"/>
      <c r="R2588" s="174"/>
      <c r="S2588" s="174"/>
      <c r="W2588" s="175"/>
      <c r="X2588" s="173"/>
      <c r="AC2588" s="156">
        <v>1859</v>
      </c>
      <c r="AD2588" s="150">
        <f t="shared" si="485"/>
        <v>3.4359999999999999</v>
      </c>
      <c r="AE2588" s="174">
        <f t="shared" si="486"/>
        <v>1.089554335128328E-3</v>
      </c>
      <c r="AF2588" s="174">
        <f t="shared" si="487"/>
        <v>0.99970481451380178</v>
      </c>
      <c r="AG2588" s="150">
        <f t="shared" si="492"/>
        <v>1.089554335128328E-3</v>
      </c>
      <c r="AH2588" s="150" t="str">
        <f t="shared" si="493"/>
        <v/>
      </c>
      <c r="AI2588" s="150" t="str">
        <f t="shared" si="488"/>
        <v/>
      </c>
      <c r="AJ2588" s="173">
        <f t="shared" si="489"/>
        <v>0</v>
      </c>
      <c r="AK2588" s="173" t="str">
        <f t="shared" si="490"/>
        <v/>
      </c>
      <c r="AL2588" s="173" t="str">
        <f t="shared" si="491"/>
        <v/>
      </c>
      <c r="AM2588" s="173"/>
      <c r="AN2588" s="173"/>
      <c r="AO2588" s="173"/>
      <c r="AP2588" s="173"/>
      <c r="AQ2588" s="173"/>
      <c r="AR2588" s="173"/>
      <c r="AS2588" s="173"/>
      <c r="AT2588" s="153"/>
      <c r="AU2588" s="154"/>
      <c r="AV2588" s="153"/>
      <c r="AW2588" s="177"/>
      <c r="AX2588" s="178"/>
      <c r="AY2588" s="179"/>
      <c r="AZ2588" s="179"/>
      <c r="BA2588" s="180"/>
      <c r="BB2588" s="180"/>
      <c r="BC2588" s="155"/>
      <c r="BE2588" s="156">
        <v>1836</v>
      </c>
      <c r="BF2588" s="181">
        <f t="shared" si="481"/>
        <v>11.743999999999751</v>
      </c>
      <c r="BG2588" s="182">
        <f t="shared" si="482"/>
        <v>0.10929813005964552</v>
      </c>
      <c r="BH2588" s="183">
        <f t="shared" si="483"/>
        <v>2.2644496396140301E-4</v>
      </c>
      <c r="BI2588" s="184" t="str">
        <f t="shared" si="484"/>
        <v/>
      </c>
      <c r="BJ2588" s="184" t="str">
        <f t="shared" si="480"/>
        <v/>
      </c>
    </row>
    <row r="2589" spans="3:62" ht="20.100000000000001" customHeight="1" x14ac:dyDescent="0.25">
      <c r="C2589" s="12"/>
      <c r="E2589" s="141"/>
      <c r="F2589" s="141"/>
      <c r="P2589" s="156"/>
      <c r="R2589" s="174"/>
      <c r="S2589" s="174"/>
      <c r="W2589" s="175"/>
      <c r="X2589" s="173"/>
      <c r="AC2589" s="156">
        <v>1860</v>
      </c>
      <c r="AD2589" s="150">
        <f t="shared" si="485"/>
        <v>3.4400000000000004</v>
      </c>
      <c r="AE2589" s="174">
        <f t="shared" si="486"/>
        <v>1.0746733401537337E-3</v>
      </c>
      <c r="AF2589" s="174">
        <f t="shared" si="487"/>
        <v>0.9997091429067092</v>
      </c>
      <c r="AG2589" s="150">
        <f t="shared" si="492"/>
        <v>1.0746733401537337E-3</v>
      </c>
      <c r="AH2589" s="150" t="str">
        <f t="shared" si="493"/>
        <v/>
      </c>
      <c r="AI2589" s="150" t="str">
        <f t="shared" si="488"/>
        <v/>
      </c>
      <c r="AJ2589" s="173">
        <f t="shared" si="489"/>
        <v>0</v>
      </c>
      <c r="AK2589" s="173" t="str">
        <f t="shared" si="490"/>
        <v/>
      </c>
      <c r="AL2589" s="173" t="str">
        <f t="shared" si="491"/>
        <v/>
      </c>
      <c r="AM2589" s="173"/>
      <c r="AN2589" s="173"/>
      <c r="AO2589" s="173"/>
      <c r="AP2589" s="173"/>
      <c r="AQ2589" s="173"/>
      <c r="AR2589" s="173"/>
      <c r="AS2589" s="173"/>
      <c r="AT2589" s="153"/>
      <c r="AU2589" s="154"/>
      <c r="AV2589" s="153"/>
      <c r="AW2589" s="177"/>
      <c r="AX2589" s="178"/>
      <c r="AY2589" s="179"/>
      <c r="AZ2589" s="179"/>
      <c r="BA2589" s="180"/>
      <c r="BB2589" s="180"/>
      <c r="BC2589" s="155"/>
      <c r="BE2589" s="156">
        <v>1837</v>
      </c>
      <c r="BF2589" s="181">
        <f t="shared" si="481"/>
        <v>11.75039999999975</v>
      </c>
      <c r="BG2589" s="182">
        <f t="shared" si="482"/>
        <v>0.10907168509568411</v>
      </c>
      <c r="BH2589" s="183">
        <f t="shared" si="483"/>
        <v>2.2602906261215416E-4</v>
      </c>
      <c r="BI2589" s="184" t="str">
        <f t="shared" si="484"/>
        <v/>
      </c>
      <c r="BJ2589" s="184" t="str">
        <f t="shared" si="480"/>
        <v/>
      </c>
    </row>
    <row r="2590" spans="3:62" ht="20.100000000000001" customHeight="1" x14ac:dyDescent="0.25">
      <c r="C2590" s="12"/>
      <c r="E2590" s="141"/>
      <c r="F2590" s="141"/>
      <c r="P2590" s="156"/>
      <c r="R2590" s="174"/>
      <c r="S2590" s="174"/>
      <c r="W2590" s="175"/>
      <c r="X2590" s="173"/>
      <c r="AC2590" s="156">
        <v>1861</v>
      </c>
      <c r="AD2590" s="150">
        <f t="shared" si="485"/>
        <v>3.444</v>
      </c>
      <c r="AE2590" s="174">
        <f t="shared" si="486"/>
        <v>1.0599786281281522E-3</v>
      </c>
      <c r="AF2590" s="174">
        <f t="shared" si="487"/>
        <v>0.99971341214889942</v>
      </c>
      <c r="AG2590" s="150">
        <f t="shared" si="492"/>
        <v>1.0599786281281522E-3</v>
      </c>
      <c r="AH2590" s="150" t="str">
        <f t="shared" si="493"/>
        <v/>
      </c>
      <c r="AI2590" s="150" t="str">
        <f t="shared" si="488"/>
        <v/>
      </c>
      <c r="AJ2590" s="173">
        <f t="shared" si="489"/>
        <v>0</v>
      </c>
      <c r="AK2590" s="173" t="str">
        <f t="shared" si="490"/>
        <v/>
      </c>
      <c r="AL2590" s="173" t="str">
        <f t="shared" si="491"/>
        <v/>
      </c>
      <c r="AM2590" s="173"/>
      <c r="AN2590" s="173"/>
      <c r="AO2590" s="173"/>
      <c r="AP2590" s="173"/>
      <c r="AQ2590" s="173"/>
      <c r="AR2590" s="173"/>
      <c r="AS2590" s="173"/>
      <c r="AT2590" s="153"/>
      <c r="AU2590" s="154"/>
      <c r="AV2590" s="153"/>
      <c r="AW2590" s="177"/>
      <c r="AX2590" s="178"/>
      <c r="AY2590" s="179"/>
      <c r="AZ2590" s="179"/>
      <c r="BA2590" s="180"/>
      <c r="BB2590" s="180"/>
      <c r="BC2590" s="155"/>
      <c r="BE2590" s="156">
        <v>1838</v>
      </c>
      <c r="BF2590" s="181">
        <f t="shared" si="481"/>
        <v>11.75679999999975</v>
      </c>
      <c r="BG2590" s="182">
        <f t="shared" si="482"/>
        <v>0.10884565603307196</v>
      </c>
      <c r="BH2590" s="183">
        <f t="shared" si="483"/>
        <v>2.2561375789660609E-4</v>
      </c>
      <c r="BI2590" s="184" t="str">
        <f t="shared" si="484"/>
        <v/>
      </c>
      <c r="BJ2590" s="184" t="str">
        <f t="shared" si="480"/>
        <v/>
      </c>
    </row>
    <row r="2591" spans="3:62" ht="20.100000000000001" customHeight="1" x14ac:dyDescent="0.25">
      <c r="C2591" s="12"/>
      <c r="E2591" s="141"/>
      <c r="F2591" s="141"/>
      <c r="P2591" s="156"/>
      <c r="R2591" s="174"/>
      <c r="S2591" s="174"/>
      <c r="W2591" s="175"/>
      <c r="X2591" s="173"/>
      <c r="AC2591" s="156">
        <v>1862</v>
      </c>
      <c r="AD2591" s="150">
        <f t="shared" si="485"/>
        <v>3.4480000000000004</v>
      </c>
      <c r="AE2591" s="174">
        <f t="shared" si="486"/>
        <v>1.0454681188950439E-3</v>
      </c>
      <c r="AF2591" s="174">
        <f t="shared" si="487"/>
        <v>0.99971762298133715</v>
      </c>
      <c r="AG2591" s="150">
        <f t="shared" si="492"/>
        <v>1.0454681188950439E-3</v>
      </c>
      <c r="AH2591" s="150" t="str">
        <f t="shared" si="493"/>
        <v/>
      </c>
      <c r="AI2591" s="150" t="str">
        <f t="shared" si="488"/>
        <v/>
      </c>
      <c r="AJ2591" s="173">
        <f t="shared" si="489"/>
        <v>0</v>
      </c>
      <c r="AK2591" s="173" t="str">
        <f t="shared" si="490"/>
        <v/>
      </c>
      <c r="AL2591" s="173" t="str">
        <f t="shared" si="491"/>
        <v/>
      </c>
      <c r="AM2591" s="173"/>
      <c r="AN2591" s="173"/>
      <c r="AO2591" s="173"/>
      <c r="AP2591" s="173"/>
      <c r="AQ2591" s="173"/>
      <c r="AR2591" s="173"/>
      <c r="AS2591" s="173"/>
      <c r="AT2591" s="153"/>
      <c r="AU2591" s="154"/>
      <c r="AV2591" s="153"/>
      <c r="AW2591" s="177"/>
      <c r="AX2591" s="178"/>
      <c r="AY2591" s="179"/>
      <c r="AZ2591" s="179"/>
      <c r="BA2591" s="180"/>
      <c r="BB2591" s="180"/>
      <c r="BC2591" s="155"/>
      <c r="BE2591" s="156">
        <v>1839</v>
      </c>
      <c r="BF2591" s="181">
        <f t="shared" si="481"/>
        <v>11.763199999999749</v>
      </c>
      <c r="BG2591" s="182">
        <f t="shared" si="482"/>
        <v>0.10862004227517535</v>
      </c>
      <c r="BH2591" s="183">
        <f t="shared" si="483"/>
        <v>2.2519904951527614E-4</v>
      </c>
      <c r="BI2591" s="184" t="str">
        <f t="shared" si="484"/>
        <v/>
      </c>
      <c r="BJ2591" s="184" t="str">
        <f t="shared" si="480"/>
        <v/>
      </c>
    </row>
    <row r="2592" spans="3:62" ht="20.100000000000001" customHeight="1" x14ac:dyDescent="0.25">
      <c r="C2592" s="12"/>
      <c r="E2592" s="141"/>
      <c r="F2592" s="141"/>
      <c r="P2592" s="156"/>
      <c r="R2592" s="174"/>
      <c r="S2592" s="174"/>
      <c r="W2592" s="175"/>
      <c r="X2592" s="173"/>
      <c r="AC2592" s="156">
        <v>1863</v>
      </c>
      <c r="AD2592" s="150">
        <f t="shared" si="485"/>
        <v>3.452</v>
      </c>
      <c r="AE2592" s="174">
        <f t="shared" si="486"/>
        <v>1.0311397519764927E-3</v>
      </c>
      <c r="AF2592" s="174">
        <f t="shared" si="487"/>
        <v>0.9997217761367061</v>
      </c>
      <c r="AG2592" s="150">
        <f t="shared" si="492"/>
        <v>1.0311397519764927E-3</v>
      </c>
      <c r="AH2592" s="150" t="str">
        <f t="shared" si="493"/>
        <v/>
      </c>
      <c r="AI2592" s="150" t="str">
        <f t="shared" si="488"/>
        <v/>
      </c>
      <c r="AJ2592" s="173">
        <f t="shared" si="489"/>
        <v>0</v>
      </c>
      <c r="AK2592" s="173" t="str">
        <f t="shared" si="490"/>
        <v/>
      </c>
      <c r="AL2592" s="173" t="str">
        <f t="shared" si="491"/>
        <v/>
      </c>
      <c r="AM2592" s="173"/>
      <c r="AN2592" s="173"/>
      <c r="AO2592" s="173"/>
      <c r="AP2592" s="173"/>
      <c r="AQ2592" s="173"/>
      <c r="AR2592" s="173"/>
      <c r="AS2592" s="173"/>
      <c r="AT2592" s="153"/>
      <c r="AU2592" s="154"/>
      <c r="AV2592" s="153"/>
      <c r="AW2592" s="177"/>
      <c r="AX2592" s="178"/>
      <c r="AY2592" s="179"/>
      <c r="AZ2592" s="179"/>
      <c r="BA2592" s="180"/>
      <c r="BB2592" s="180"/>
      <c r="BC2592" s="155"/>
      <c r="BE2592" s="156">
        <v>1840</v>
      </c>
      <c r="BF2592" s="181">
        <f t="shared" si="481"/>
        <v>11.769599999999748</v>
      </c>
      <c r="BG2592" s="182">
        <f t="shared" si="482"/>
        <v>0.10839484322566008</v>
      </c>
      <c r="BH2592" s="183">
        <f t="shared" si="483"/>
        <v>2.2478493716644732E-4</v>
      </c>
      <c r="BI2592" s="184" t="str">
        <f t="shared" si="484"/>
        <v/>
      </c>
      <c r="BJ2592" s="184" t="str">
        <f t="shared" si="480"/>
        <v/>
      </c>
    </row>
    <row r="2593" spans="3:62" ht="20.100000000000001" customHeight="1" x14ac:dyDescent="0.25">
      <c r="C2593" s="12"/>
      <c r="E2593" s="141"/>
      <c r="F2593" s="141"/>
      <c r="P2593" s="156"/>
      <c r="R2593" s="174"/>
      <c r="S2593" s="174"/>
      <c r="W2593" s="175"/>
      <c r="X2593" s="173"/>
      <c r="AC2593" s="156">
        <v>1864</v>
      </c>
      <c r="AD2593" s="150">
        <f t="shared" si="485"/>
        <v>3.4560000000000004</v>
      </c>
      <c r="AE2593" s="174">
        <f t="shared" si="486"/>
        <v>1.0169914864347626E-3</v>
      </c>
      <c r="AF2593" s="174">
        <f t="shared" si="487"/>
        <v>0.99972587233948729</v>
      </c>
      <c r="AG2593" s="150">
        <f t="shared" si="492"/>
        <v>1.0169914864347626E-3</v>
      </c>
      <c r="AH2593" s="150" t="str">
        <f t="shared" si="493"/>
        <v/>
      </c>
      <c r="AI2593" s="150" t="str">
        <f t="shared" si="488"/>
        <v/>
      </c>
      <c r="AJ2593" s="173">
        <f t="shared" si="489"/>
        <v>0</v>
      </c>
      <c r="AK2593" s="173" t="str">
        <f t="shared" si="490"/>
        <v/>
      </c>
      <c r="AL2593" s="173" t="str">
        <f t="shared" si="491"/>
        <v/>
      </c>
      <c r="AM2593" s="173"/>
      <c r="AN2593" s="173"/>
      <c r="AO2593" s="173"/>
      <c r="AP2593" s="173"/>
      <c r="AQ2593" s="173"/>
      <c r="AR2593" s="173"/>
      <c r="AS2593" s="173"/>
      <c r="AT2593" s="153"/>
      <c r="AU2593" s="154"/>
      <c r="AV2593" s="153"/>
      <c r="AW2593" s="177"/>
      <c r="AX2593" s="178"/>
      <c r="AY2593" s="179"/>
      <c r="AZ2593" s="179"/>
      <c r="BA2593" s="180"/>
      <c r="BB2593" s="180"/>
      <c r="BC2593" s="155"/>
      <c r="BE2593" s="156">
        <v>1841</v>
      </c>
      <c r="BF2593" s="181">
        <f t="shared" si="481"/>
        <v>11.775999999999748</v>
      </c>
      <c r="BG2593" s="182">
        <f t="shared" si="482"/>
        <v>0.10817005828849363</v>
      </c>
      <c r="BH2593" s="183">
        <f t="shared" si="483"/>
        <v>2.2437142054662629E-4</v>
      </c>
      <c r="BI2593" s="184" t="str">
        <f t="shared" si="484"/>
        <v/>
      </c>
      <c r="BJ2593" s="184" t="str">
        <f t="shared" si="480"/>
        <v/>
      </c>
    </row>
    <row r="2594" spans="3:62" ht="20.100000000000001" customHeight="1" x14ac:dyDescent="0.25">
      <c r="C2594" s="12"/>
      <c r="E2594" s="141"/>
      <c r="F2594" s="141"/>
      <c r="P2594" s="156"/>
      <c r="R2594" s="174"/>
      <c r="S2594" s="174"/>
      <c r="W2594" s="175"/>
      <c r="X2594" s="173"/>
      <c r="AC2594" s="156">
        <v>1865</v>
      </c>
      <c r="AD2594" s="150">
        <f t="shared" si="485"/>
        <v>3.46</v>
      </c>
      <c r="AE2594" s="174">
        <f t="shared" si="486"/>
        <v>1.0030213007342376E-3</v>
      </c>
      <c r="AF2594" s="174">
        <f t="shared" si="487"/>
        <v>0.99972991230603647</v>
      </c>
      <c r="AG2594" s="150">
        <f t="shared" si="492"/>
        <v>1.0030213007342376E-3</v>
      </c>
      <c r="AH2594" s="150" t="str">
        <f t="shared" si="493"/>
        <v/>
      </c>
      <c r="AI2594" s="150" t="str">
        <f t="shared" si="488"/>
        <v/>
      </c>
      <c r="AJ2594" s="173">
        <f t="shared" si="489"/>
        <v>0</v>
      </c>
      <c r="AK2594" s="173" t="str">
        <f t="shared" si="490"/>
        <v/>
      </c>
      <c r="AL2594" s="173" t="str">
        <f t="shared" si="491"/>
        <v/>
      </c>
      <c r="AM2594" s="173"/>
      <c r="AN2594" s="173"/>
      <c r="AO2594" s="173"/>
      <c r="AP2594" s="173"/>
      <c r="AQ2594" s="173"/>
      <c r="AR2594" s="173"/>
      <c r="AS2594" s="173"/>
      <c r="AT2594" s="153"/>
      <c r="AU2594" s="154"/>
      <c r="AV2594" s="153"/>
      <c r="AW2594" s="177"/>
      <c r="AX2594" s="178"/>
      <c r="AY2594" s="179"/>
      <c r="AZ2594" s="179"/>
      <c r="BA2594" s="180"/>
      <c r="BB2594" s="180"/>
      <c r="BC2594" s="155"/>
      <c r="BE2594" s="156">
        <v>1842</v>
      </c>
      <c r="BF2594" s="181">
        <f t="shared" si="481"/>
        <v>11.782399999999747</v>
      </c>
      <c r="BG2594" s="182">
        <f t="shared" si="482"/>
        <v>0.107945686867947</v>
      </c>
      <c r="BH2594" s="183">
        <f t="shared" si="483"/>
        <v>2.2395849935014089E-4</v>
      </c>
      <c r="BI2594" s="184" t="str">
        <f t="shared" si="484"/>
        <v/>
      </c>
      <c r="BJ2594" s="184" t="str">
        <f t="shared" si="480"/>
        <v/>
      </c>
    </row>
    <row r="2595" spans="3:62" ht="20.100000000000001" customHeight="1" x14ac:dyDescent="0.25">
      <c r="C2595" s="12"/>
      <c r="E2595" s="141"/>
      <c r="F2595" s="141"/>
      <c r="P2595" s="156"/>
      <c r="R2595" s="174"/>
      <c r="S2595" s="174"/>
      <c r="W2595" s="175"/>
      <c r="X2595" s="173"/>
      <c r="AC2595" s="156">
        <v>1866</v>
      </c>
      <c r="AD2595" s="150">
        <f t="shared" si="485"/>
        <v>3.4640000000000004</v>
      </c>
      <c r="AE2595" s="174">
        <f t="shared" si="486"/>
        <v>9.8922719260367419E-4</v>
      </c>
      <c r="AF2595" s="174">
        <f t="shared" si="487"/>
        <v>0.9997338967446624</v>
      </c>
      <c r="AG2595" s="150">
        <f t="shared" si="492"/>
        <v>9.8922719260367419E-4</v>
      </c>
      <c r="AH2595" s="150" t="str">
        <f t="shared" si="493"/>
        <v/>
      </c>
      <c r="AI2595" s="150" t="str">
        <f t="shared" si="488"/>
        <v/>
      </c>
      <c r="AJ2595" s="173">
        <f t="shared" si="489"/>
        <v>0</v>
      </c>
      <c r="AK2595" s="173" t="str">
        <f t="shared" si="490"/>
        <v/>
      </c>
      <c r="AL2595" s="173" t="str">
        <f t="shared" si="491"/>
        <v/>
      </c>
      <c r="AM2595" s="173"/>
      <c r="AN2595" s="173"/>
      <c r="AO2595" s="173"/>
      <c r="AP2595" s="173"/>
      <c r="AQ2595" s="173"/>
      <c r="AR2595" s="173"/>
      <c r="AS2595" s="173"/>
      <c r="AT2595" s="153"/>
      <c r="AU2595" s="154"/>
      <c r="AV2595" s="153"/>
      <c r="AW2595" s="177"/>
      <c r="AX2595" s="178"/>
      <c r="AY2595" s="179"/>
      <c r="AZ2595" s="179"/>
      <c r="BA2595" s="180"/>
      <c r="BB2595" s="180"/>
      <c r="BC2595" s="155"/>
      <c r="BE2595" s="156">
        <v>1843</v>
      </c>
      <c r="BF2595" s="181">
        <f t="shared" si="481"/>
        <v>11.788799999999746</v>
      </c>
      <c r="BG2595" s="182">
        <f t="shared" si="482"/>
        <v>0.10772172836859686</v>
      </c>
      <c r="BH2595" s="183">
        <f t="shared" si="483"/>
        <v>2.2354617326889037E-4</v>
      </c>
      <c r="BI2595" s="184" t="str">
        <f t="shared" si="484"/>
        <v/>
      </c>
      <c r="BJ2595" s="184" t="str">
        <f t="shared" si="480"/>
        <v/>
      </c>
    </row>
    <row r="2596" spans="3:62" ht="20.100000000000001" customHeight="1" x14ac:dyDescent="0.25">
      <c r="C2596" s="12"/>
      <c r="E2596" s="141"/>
      <c r="F2596" s="141"/>
      <c r="P2596" s="156"/>
      <c r="R2596" s="174"/>
      <c r="S2596" s="174"/>
      <c r="W2596" s="175"/>
      <c r="X2596" s="173"/>
      <c r="AC2596" s="156">
        <v>1867</v>
      </c>
      <c r="AD2596" s="150">
        <f t="shared" si="485"/>
        <v>3.468</v>
      </c>
      <c r="AE2596" s="174">
        <f t="shared" si="486"/>
        <v>9.7560717889885414E-4</v>
      </c>
      <c r="AF2596" s="174">
        <f t="shared" si="487"/>
        <v>0.99973782635570241</v>
      </c>
      <c r="AG2596" s="150">
        <f t="shared" si="492"/>
        <v>9.7560717889885414E-4</v>
      </c>
      <c r="AH2596" s="150" t="str">
        <f t="shared" si="493"/>
        <v/>
      </c>
      <c r="AI2596" s="150" t="str">
        <f t="shared" si="488"/>
        <v/>
      </c>
      <c r="AJ2596" s="173">
        <f t="shared" si="489"/>
        <v>0</v>
      </c>
      <c r="AK2596" s="173" t="str">
        <f t="shared" si="490"/>
        <v/>
      </c>
      <c r="AL2596" s="173" t="str">
        <f t="shared" si="491"/>
        <v/>
      </c>
      <c r="AM2596" s="173"/>
      <c r="AN2596" s="173"/>
      <c r="AO2596" s="173"/>
      <c r="AP2596" s="173"/>
      <c r="AQ2596" s="173"/>
      <c r="AR2596" s="173"/>
      <c r="AS2596" s="173"/>
      <c r="AT2596" s="153"/>
      <c r="AU2596" s="154"/>
      <c r="AV2596" s="153"/>
      <c r="AW2596" s="177"/>
      <c r="AX2596" s="178"/>
      <c r="AY2596" s="179"/>
      <c r="AZ2596" s="179"/>
      <c r="BA2596" s="180"/>
      <c r="BB2596" s="180"/>
      <c r="BC2596" s="155"/>
      <c r="BE2596" s="156">
        <v>1844</v>
      </c>
      <c r="BF2596" s="181">
        <f t="shared" si="481"/>
        <v>11.795199999999745</v>
      </c>
      <c r="BG2596" s="182">
        <f t="shared" si="482"/>
        <v>0.10749818219532797</v>
      </c>
      <c r="BH2596" s="183">
        <f t="shared" si="483"/>
        <v>2.2313444199362209E-4</v>
      </c>
      <c r="BI2596" s="184" t="str">
        <f t="shared" si="484"/>
        <v/>
      </c>
      <c r="BJ2596" s="184" t="str">
        <f t="shared" si="480"/>
        <v/>
      </c>
    </row>
    <row r="2597" spans="3:62" ht="20.100000000000001" customHeight="1" x14ac:dyDescent="0.25">
      <c r="C2597" s="12"/>
      <c r="E2597" s="141"/>
      <c r="F2597" s="141"/>
      <c r="P2597" s="156"/>
      <c r="R2597" s="174"/>
      <c r="S2597" s="174"/>
      <c r="W2597" s="175"/>
      <c r="X2597" s="173"/>
      <c r="AC2597" s="156">
        <v>1868</v>
      </c>
      <c r="AD2597" s="150">
        <f t="shared" si="485"/>
        <v>3.4720000000000004</v>
      </c>
      <c r="AE2597" s="174">
        <f t="shared" si="486"/>
        <v>9.6215929546556258E-4</v>
      </c>
      <c r="AF2597" s="174">
        <f t="shared" si="487"/>
        <v>0.99974170183159972</v>
      </c>
      <c r="AG2597" s="150">
        <f t="shared" si="492"/>
        <v>9.6215929546556258E-4</v>
      </c>
      <c r="AH2597" s="150" t="str">
        <f t="shared" si="493"/>
        <v/>
      </c>
      <c r="AI2597" s="150" t="str">
        <f t="shared" si="488"/>
        <v/>
      </c>
      <c r="AJ2597" s="173">
        <f t="shared" si="489"/>
        <v>0</v>
      </c>
      <c r="AK2597" s="173" t="str">
        <f t="shared" si="490"/>
        <v/>
      </c>
      <c r="AL2597" s="173" t="str">
        <f t="shared" si="491"/>
        <v/>
      </c>
      <c r="AM2597" s="173"/>
      <c r="AN2597" s="173"/>
      <c r="AO2597" s="173"/>
      <c r="AP2597" s="173"/>
      <c r="AQ2597" s="173"/>
      <c r="AR2597" s="173"/>
      <c r="AS2597" s="173"/>
      <c r="AT2597" s="153"/>
      <c r="AU2597" s="154"/>
      <c r="AV2597" s="153"/>
      <c r="AW2597" s="177"/>
      <c r="AX2597" s="178"/>
      <c r="AY2597" s="179"/>
      <c r="AZ2597" s="179"/>
      <c r="BA2597" s="180"/>
      <c r="BB2597" s="180"/>
      <c r="BC2597" s="155"/>
      <c r="BE2597" s="156">
        <v>1845</v>
      </c>
      <c r="BF2597" s="181">
        <f t="shared" si="481"/>
        <v>11.801599999999745</v>
      </c>
      <c r="BG2597" s="182">
        <f t="shared" si="482"/>
        <v>0.10727504775333435</v>
      </c>
      <c r="BH2597" s="183">
        <f t="shared" si="483"/>
        <v>2.2272330521247441E-4</v>
      </c>
      <c r="BI2597" s="184" t="str">
        <f t="shared" si="484"/>
        <v/>
      </c>
      <c r="BJ2597" s="184" t="str">
        <f t="shared" si="480"/>
        <v/>
      </c>
    </row>
    <row r="2598" spans="3:62" ht="20.100000000000001" customHeight="1" x14ac:dyDescent="0.25">
      <c r="C2598" s="12"/>
      <c r="E2598" s="141"/>
      <c r="F2598" s="141"/>
      <c r="P2598" s="156"/>
      <c r="R2598" s="174"/>
      <c r="S2598" s="174"/>
      <c r="W2598" s="175"/>
      <c r="X2598" s="173"/>
      <c r="AC2598" s="156">
        <v>1869</v>
      </c>
      <c r="AD2598" s="150">
        <f t="shared" si="485"/>
        <v>3.476</v>
      </c>
      <c r="AE2598" s="174">
        <f t="shared" si="486"/>
        <v>9.4888159700299299E-4</v>
      </c>
      <c r="AF2598" s="174">
        <f t="shared" si="487"/>
        <v>0.99974552385697857</v>
      </c>
      <c r="AG2598" s="150">
        <f t="shared" si="492"/>
        <v>9.4888159700299299E-4</v>
      </c>
      <c r="AH2598" s="150" t="str">
        <f t="shared" si="493"/>
        <v/>
      </c>
      <c r="AI2598" s="150" t="str">
        <f t="shared" si="488"/>
        <v/>
      </c>
      <c r="AJ2598" s="173">
        <f t="shared" si="489"/>
        <v>0</v>
      </c>
      <c r="AK2598" s="173" t="str">
        <f t="shared" si="490"/>
        <v/>
      </c>
      <c r="AL2598" s="173" t="str">
        <f t="shared" si="491"/>
        <v/>
      </c>
      <c r="AM2598" s="173"/>
      <c r="AN2598" s="173"/>
      <c r="AO2598" s="173"/>
      <c r="AP2598" s="173"/>
      <c r="AQ2598" s="173"/>
      <c r="AR2598" s="173"/>
      <c r="AS2598" s="173"/>
      <c r="AT2598" s="153"/>
      <c r="AU2598" s="154"/>
      <c r="AV2598" s="153"/>
      <c r="AW2598" s="177"/>
      <c r="AX2598" s="178"/>
      <c r="AY2598" s="179"/>
      <c r="AZ2598" s="179"/>
      <c r="BA2598" s="180"/>
      <c r="BB2598" s="180"/>
      <c r="BC2598" s="155"/>
      <c r="BE2598" s="156">
        <v>1846</v>
      </c>
      <c r="BF2598" s="181">
        <f t="shared" si="481"/>
        <v>11.807999999999744</v>
      </c>
      <c r="BG2598" s="182">
        <f t="shared" si="482"/>
        <v>0.10705232444812188</v>
      </c>
      <c r="BH2598" s="183">
        <f t="shared" si="483"/>
        <v>2.2231276261129584E-4</v>
      </c>
      <c r="BI2598" s="184" t="str">
        <f t="shared" si="484"/>
        <v/>
      </c>
      <c r="BJ2598" s="184" t="str">
        <f t="shared" si="480"/>
        <v/>
      </c>
    </row>
    <row r="2599" spans="3:62" ht="20.100000000000001" customHeight="1" x14ac:dyDescent="0.25">
      <c r="C2599" s="12"/>
      <c r="E2599" s="141"/>
      <c r="F2599" s="141"/>
      <c r="P2599" s="156"/>
      <c r="R2599" s="174"/>
      <c r="S2599" s="174"/>
      <c r="W2599" s="175"/>
      <c r="X2599" s="173"/>
      <c r="AC2599" s="156">
        <v>1870</v>
      </c>
      <c r="AD2599" s="150">
        <f t="shared" si="485"/>
        <v>3.4800000000000004</v>
      </c>
      <c r="AE2599" s="174">
        <f t="shared" si="486"/>
        <v>9.3577215692747804E-4</v>
      </c>
      <c r="AF2599" s="174">
        <f t="shared" si="487"/>
        <v>0.99974929310871952</v>
      </c>
      <c r="AG2599" s="150">
        <f t="shared" si="492"/>
        <v>9.3577215692747804E-4</v>
      </c>
      <c r="AH2599" s="150" t="str">
        <f t="shared" si="493"/>
        <v/>
      </c>
      <c r="AI2599" s="150" t="str">
        <f t="shared" si="488"/>
        <v/>
      </c>
      <c r="AJ2599" s="173">
        <f t="shared" si="489"/>
        <v>0</v>
      </c>
      <c r="AK2599" s="173" t="str">
        <f t="shared" si="490"/>
        <v/>
      </c>
      <c r="AL2599" s="173" t="str">
        <f t="shared" si="491"/>
        <v/>
      </c>
      <c r="AM2599" s="173"/>
      <c r="AN2599" s="173"/>
      <c r="AO2599" s="173"/>
      <c r="AP2599" s="173"/>
      <c r="AQ2599" s="173"/>
      <c r="AR2599" s="173"/>
      <c r="AS2599" s="173"/>
      <c r="AT2599" s="153"/>
      <c r="AU2599" s="154"/>
      <c r="AV2599" s="153"/>
      <c r="AW2599" s="177"/>
      <c r="AX2599" s="178"/>
      <c r="AY2599" s="179"/>
      <c r="AZ2599" s="179"/>
      <c r="BA2599" s="180"/>
      <c r="BB2599" s="180"/>
      <c r="BC2599" s="155"/>
      <c r="BE2599" s="156">
        <v>1847</v>
      </c>
      <c r="BF2599" s="181">
        <f t="shared" si="481"/>
        <v>11.814399999999743</v>
      </c>
      <c r="BG2599" s="182">
        <f t="shared" si="482"/>
        <v>0.10683001168551058</v>
      </c>
      <c r="BH2599" s="183">
        <f t="shared" si="483"/>
        <v>2.2190281387467203E-4</v>
      </c>
      <c r="BI2599" s="184" t="str">
        <f t="shared" si="484"/>
        <v/>
      </c>
      <c r="BJ2599" s="184" t="str">
        <f t="shared" si="480"/>
        <v/>
      </c>
    </row>
    <row r="2600" spans="3:62" ht="20.100000000000001" customHeight="1" x14ac:dyDescent="0.25">
      <c r="C2600" s="12"/>
      <c r="E2600" s="141"/>
      <c r="F2600" s="141"/>
      <c r="P2600" s="156"/>
      <c r="R2600" s="174"/>
      <c r="S2600" s="174"/>
      <c r="W2600" s="175"/>
      <c r="X2600" s="173"/>
      <c r="AC2600" s="156">
        <v>1871</v>
      </c>
      <c r="AD2600" s="150">
        <f t="shared" si="485"/>
        <v>3.484</v>
      </c>
      <c r="AE2600" s="174">
        <f t="shared" si="486"/>
        <v>9.2282906723667468E-4</v>
      </c>
      <c r="AF2600" s="174">
        <f t="shared" si="487"/>
        <v>0.99975301025603369</v>
      </c>
      <c r="AG2600" s="150">
        <f t="shared" si="492"/>
        <v>9.2282906723667468E-4</v>
      </c>
      <c r="AH2600" s="150" t="str">
        <f t="shared" si="493"/>
        <v/>
      </c>
      <c r="AI2600" s="150" t="str">
        <f t="shared" si="488"/>
        <v/>
      </c>
      <c r="AJ2600" s="173">
        <f t="shared" si="489"/>
        <v>0</v>
      </c>
      <c r="AK2600" s="173" t="str">
        <f t="shared" si="490"/>
        <v/>
      </c>
      <c r="AL2600" s="173" t="str">
        <f t="shared" si="491"/>
        <v/>
      </c>
      <c r="AM2600" s="173"/>
      <c r="AN2600" s="173"/>
      <c r="AO2600" s="173"/>
      <c r="AP2600" s="173"/>
      <c r="AQ2600" s="173"/>
      <c r="AR2600" s="173"/>
      <c r="AS2600" s="173"/>
      <c r="AT2600" s="153"/>
      <c r="AU2600" s="154"/>
      <c r="AV2600" s="153"/>
      <c r="AW2600" s="177"/>
      <c r="AX2600" s="178"/>
      <c r="AY2600" s="179"/>
      <c r="AZ2600" s="179"/>
      <c r="BA2600" s="180"/>
      <c r="BB2600" s="180"/>
      <c r="BC2600" s="155"/>
      <c r="BE2600" s="156">
        <v>1848</v>
      </c>
      <c r="BF2600" s="181">
        <f t="shared" si="481"/>
        <v>11.820799999999743</v>
      </c>
      <c r="BG2600" s="182">
        <f t="shared" si="482"/>
        <v>0.10660810887163591</v>
      </c>
      <c r="BH2600" s="183">
        <f t="shared" si="483"/>
        <v>2.2149345868466286E-4</v>
      </c>
      <c r="BI2600" s="184" t="str">
        <f t="shared" si="484"/>
        <v/>
      </c>
      <c r="BJ2600" s="184" t="str">
        <f t="shared" si="480"/>
        <v/>
      </c>
    </row>
    <row r="2601" spans="3:62" ht="20.100000000000001" customHeight="1" x14ac:dyDescent="0.25">
      <c r="C2601" s="12"/>
      <c r="E2601" s="141"/>
      <c r="F2601" s="141"/>
      <c r="P2601" s="156"/>
      <c r="R2601" s="174"/>
      <c r="S2601" s="174"/>
      <c r="W2601" s="175"/>
      <c r="X2601" s="173"/>
      <c r="AC2601" s="156">
        <v>1872</v>
      </c>
      <c r="AD2601" s="150">
        <f t="shared" si="485"/>
        <v>3.4880000000000004</v>
      </c>
      <c r="AE2601" s="174">
        <f t="shared" si="486"/>
        <v>9.1005043837408771E-4</v>
      </c>
      <c r="AF2601" s="174">
        <f t="shared" si="487"/>
        <v>0.99975667596053763</v>
      </c>
      <c r="AG2601" s="150">
        <f t="shared" si="492"/>
        <v>9.1005043837408771E-4</v>
      </c>
      <c r="AH2601" s="150" t="str">
        <f t="shared" si="493"/>
        <v/>
      </c>
      <c r="AI2601" s="150" t="str">
        <f t="shared" si="488"/>
        <v/>
      </c>
      <c r="AJ2601" s="173">
        <f t="shared" si="489"/>
        <v>0</v>
      </c>
      <c r="AK2601" s="173" t="str">
        <f t="shared" si="490"/>
        <v/>
      </c>
      <c r="AL2601" s="173" t="str">
        <f t="shared" si="491"/>
        <v/>
      </c>
      <c r="AM2601" s="173"/>
      <c r="AN2601" s="173"/>
      <c r="AO2601" s="173"/>
      <c r="AP2601" s="173"/>
      <c r="AQ2601" s="173"/>
      <c r="AR2601" s="173"/>
      <c r="AS2601" s="173"/>
      <c r="AT2601" s="153"/>
      <c r="AU2601" s="154"/>
      <c r="AV2601" s="153"/>
      <c r="AW2601" s="177"/>
      <c r="AX2601" s="178"/>
      <c r="AY2601" s="179"/>
      <c r="AZ2601" s="179"/>
      <c r="BA2601" s="180"/>
      <c r="BB2601" s="180"/>
      <c r="BC2601" s="155"/>
      <c r="BE2601" s="156">
        <v>1849</v>
      </c>
      <c r="BF2601" s="181">
        <f t="shared" si="481"/>
        <v>11.827199999999742</v>
      </c>
      <c r="BG2601" s="182">
        <f t="shared" si="482"/>
        <v>0.10638661541295125</v>
      </c>
      <c r="BH2601" s="183">
        <f t="shared" si="483"/>
        <v>2.2108469672163511E-4</v>
      </c>
      <c r="BI2601" s="184" t="str">
        <f t="shared" si="484"/>
        <v/>
      </c>
      <c r="BJ2601" s="184" t="str">
        <f t="shared" si="480"/>
        <v/>
      </c>
    </row>
    <row r="2602" spans="3:62" ht="20.100000000000001" customHeight="1" x14ac:dyDescent="0.25">
      <c r="C2602" s="12"/>
      <c r="E2602" s="141"/>
      <c r="F2602" s="141"/>
      <c r="P2602" s="156"/>
      <c r="R2602" s="174"/>
      <c r="S2602" s="174"/>
      <c r="W2602" s="175"/>
      <c r="X2602" s="173"/>
      <c r="AC2602" s="156">
        <v>1873</v>
      </c>
      <c r="AD2602" s="150">
        <f t="shared" si="485"/>
        <v>3.492</v>
      </c>
      <c r="AE2602" s="174">
        <f t="shared" si="486"/>
        <v>8.9743439909405621E-4</v>
      </c>
      <c r="AF2602" s="174">
        <f t="shared" si="487"/>
        <v>0.99976029087632601</v>
      </c>
      <c r="AG2602" s="150">
        <f t="shared" si="492"/>
        <v>8.9743439909405621E-4</v>
      </c>
      <c r="AH2602" s="150" t="str">
        <f t="shared" si="493"/>
        <v/>
      </c>
      <c r="AI2602" s="150" t="str">
        <f t="shared" si="488"/>
        <v/>
      </c>
      <c r="AJ2602" s="173">
        <f t="shared" si="489"/>
        <v>0</v>
      </c>
      <c r="AK2602" s="173" t="str">
        <f t="shared" si="490"/>
        <v/>
      </c>
      <c r="AL2602" s="173" t="str">
        <f t="shared" si="491"/>
        <v/>
      </c>
      <c r="AM2602" s="173"/>
      <c r="AN2602" s="173"/>
      <c r="AO2602" s="173"/>
      <c r="AP2602" s="173"/>
      <c r="AQ2602" s="173"/>
      <c r="AR2602" s="173"/>
      <c r="AS2602" s="173"/>
      <c r="AT2602" s="153"/>
      <c r="AU2602" s="154"/>
      <c r="AV2602" s="153"/>
      <c r="AW2602" s="177"/>
      <c r="AX2602" s="178"/>
      <c r="AY2602" s="179"/>
      <c r="AZ2602" s="179"/>
      <c r="BA2602" s="180"/>
      <c r="BB2602" s="180"/>
      <c r="BC2602" s="155"/>
      <c r="BE2602" s="156">
        <v>1850</v>
      </c>
      <c r="BF2602" s="181">
        <f t="shared" si="481"/>
        <v>11.833599999999741</v>
      </c>
      <c r="BG2602" s="182">
        <f t="shared" si="482"/>
        <v>0.10616553071622961</v>
      </c>
      <c r="BH2602" s="183">
        <f t="shared" si="483"/>
        <v>2.2067652766361023E-4</v>
      </c>
      <c r="BI2602" s="184" t="str">
        <f t="shared" si="484"/>
        <v/>
      </c>
      <c r="BJ2602" s="184" t="str">
        <f t="shared" si="480"/>
        <v/>
      </c>
    </row>
    <row r="2603" spans="3:62" ht="20.100000000000001" customHeight="1" x14ac:dyDescent="0.25">
      <c r="C2603" s="12"/>
      <c r="E2603" s="141"/>
      <c r="F2603" s="141"/>
      <c r="P2603" s="156"/>
      <c r="R2603" s="174"/>
      <c r="S2603" s="174"/>
      <c r="W2603" s="175"/>
      <c r="X2603" s="173"/>
      <c r="AC2603" s="156">
        <v>1874</v>
      </c>
      <c r="AD2603" s="150">
        <f t="shared" si="485"/>
        <v>3.4960000000000004</v>
      </c>
      <c r="AE2603" s="174">
        <f t="shared" si="486"/>
        <v>8.8497909632710399E-4</v>
      </c>
      <c r="AF2603" s="174">
        <f t="shared" si="487"/>
        <v>0.999763855650045</v>
      </c>
      <c r="AG2603" s="150">
        <f t="shared" si="492"/>
        <v>8.8497909632710399E-4</v>
      </c>
      <c r="AH2603" s="150" t="str">
        <f t="shared" si="493"/>
        <v/>
      </c>
      <c r="AI2603" s="150" t="str">
        <f t="shared" si="488"/>
        <v/>
      </c>
      <c r="AJ2603" s="173">
        <f t="shared" si="489"/>
        <v>0</v>
      </c>
      <c r="AK2603" s="173" t="str">
        <f t="shared" si="490"/>
        <v/>
      </c>
      <c r="AL2603" s="173" t="str">
        <f t="shared" si="491"/>
        <v/>
      </c>
      <c r="AM2603" s="173"/>
      <c r="AN2603" s="173"/>
      <c r="AO2603" s="173"/>
      <c r="AP2603" s="173"/>
      <c r="AQ2603" s="173"/>
      <c r="AR2603" s="173"/>
      <c r="AS2603" s="173"/>
      <c r="AT2603" s="153"/>
      <c r="AU2603" s="154"/>
      <c r="AV2603" s="153"/>
      <c r="AW2603" s="177"/>
      <c r="AX2603" s="178"/>
      <c r="AY2603" s="179"/>
      <c r="AZ2603" s="179"/>
      <c r="BA2603" s="180"/>
      <c r="BB2603" s="180"/>
      <c r="BC2603" s="155"/>
      <c r="BE2603" s="156">
        <v>1851</v>
      </c>
      <c r="BF2603" s="181">
        <f t="shared" si="481"/>
        <v>11.839999999999741</v>
      </c>
      <c r="BG2603" s="182">
        <f t="shared" si="482"/>
        <v>0.105944854188566</v>
      </c>
      <c r="BH2603" s="183">
        <f t="shared" si="483"/>
        <v>2.2026895118737455E-4</v>
      </c>
      <c r="BI2603" s="184" t="str">
        <f t="shared" si="484"/>
        <v/>
      </c>
      <c r="BJ2603" s="184" t="str">
        <f t="shared" si="480"/>
        <v/>
      </c>
    </row>
    <row r="2604" spans="3:62" ht="20.100000000000001" customHeight="1" x14ac:dyDescent="0.25">
      <c r="C2604" s="12"/>
      <c r="E2604" s="141"/>
      <c r="F2604" s="141"/>
      <c r="P2604" s="156"/>
      <c r="R2604" s="174"/>
      <c r="S2604" s="174"/>
      <c r="W2604" s="175"/>
      <c r="X2604" s="173"/>
      <c r="AC2604" s="156">
        <v>1875</v>
      </c>
      <c r="AD2604" s="150">
        <f t="shared" si="485"/>
        <v>3.5</v>
      </c>
      <c r="AE2604" s="174">
        <f t="shared" si="486"/>
        <v>8.7268269504576015E-4</v>
      </c>
      <c r="AF2604" s="174">
        <f t="shared" si="487"/>
        <v>0.99976737092096446</v>
      </c>
      <c r="AG2604" s="150">
        <f t="shared" si="492"/>
        <v>8.7268269504576015E-4</v>
      </c>
      <c r="AH2604" s="150" t="str">
        <f t="shared" si="493"/>
        <v/>
      </c>
      <c r="AI2604" s="150" t="str">
        <f t="shared" si="488"/>
        <v/>
      </c>
      <c r="AJ2604" s="173">
        <f t="shared" si="489"/>
        <v>0</v>
      </c>
      <c r="AK2604" s="173" t="str">
        <f t="shared" si="490"/>
        <v/>
      </c>
      <c r="AL2604" s="173" t="str">
        <f t="shared" si="491"/>
        <v/>
      </c>
      <c r="AM2604" s="173"/>
      <c r="AN2604" s="173"/>
      <c r="AO2604" s="173"/>
      <c r="AP2604" s="173"/>
      <c r="AQ2604" s="173"/>
      <c r="AR2604" s="173"/>
      <c r="AS2604" s="173"/>
      <c r="AT2604" s="153"/>
      <c r="AU2604" s="154"/>
      <c r="AV2604" s="153"/>
      <c r="AW2604" s="177"/>
      <c r="AX2604" s="178"/>
      <c r="AY2604" s="179"/>
      <c r="AZ2604" s="179"/>
      <c r="BA2604" s="180"/>
      <c r="BB2604" s="180"/>
      <c r="BC2604" s="155"/>
      <c r="BE2604" s="156">
        <v>1852</v>
      </c>
      <c r="BF2604" s="181">
        <f t="shared" si="481"/>
        <v>11.84639999999974</v>
      </c>
      <c r="BG2604" s="182">
        <f t="shared" si="482"/>
        <v>0.10572458523737863</v>
      </c>
      <c r="BH2604" s="183">
        <f t="shared" si="483"/>
        <v>2.198619669667029E-4</v>
      </c>
      <c r="BI2604" s="184" t="str">
        <f t="shared" si="484"/>
        <v/>
      </c>
      <c r="BJ2604" s="184" t="str">
        <f t="shared" si="480"/>
        <v/>
      </c>
    </row>
    <row r="2605" spans="3:62" ht="20.100000000000001" customHeight="1" x14ac:dyDescent="0.25">
      <c r="C2605" s="12"/>
      <c r="E2605" s="141"/>
      <c r="F2605" s="141"/>
      <c r="P2605" s="156"/>
      <c r="R2605" s="174"/>
      <c r="S2605" s="174"/>
      <c r="W2605" s="175"/>
      <c r="X2605" s="173"/>
      <c r="AC2605" s="156">
        <v>1876</v>
      </c>
      <c r="AD2605" s="150">
        <f t="shared" si="485"/>
        <v>3.5040000000000004</v>
      </c>
      <c r="AE2605" s="174">
        <f t="shared" si="486"/>
        <v>8.6054337813075638E-4</v>
      </c>
      <c r="AF2605" s="174">
        <f t="shared" si="487"/>
        <v>0.99977083732105032</v>
      </c>
      <c r="AG2605" s="150">
        <f t="shared" si="492"/>
        <v>8.6054337813075638E-4</v>
      </c>
      <c r="AH2605" s="150" t="str">
        <f t="shared" si="493"/>
        <v/>
      </c>
      <c r="AI2605" s="150" t="str">
        <f t="shared" si="488"/>
        <v/>
      </c>
      <c r="AJ2605" s="173">
        <f t="shared" si="489"/>
        <v>0</v>
      </c>
      <c r="AK2605" s="173" t="str">
        <f t="shared" si="490"/>
        <v/>
      </c>
      <c r="AL2605" s="173" t="str">
        <f t="shared" si="491"/>
        <v/>
      </c>
      <c r="AM2605" s="173"/>
      <c r="AN2605" s="173"/>
      <c r="AO2605" s="173"/>
      <c r="AP2605" s="173"/>
      <c r="AQ2605" s="173"/>
      <c r="AR2605" s="173"/>
      <c r="AS2605" s="173"/>
      <c r="AT2605" s="153"/>
      <c r="AU2605" s="154"/>
      <c r="AV2605" s="153"/>
      <c r="AW2605" s="177"/>
      <c r="AX2605" s="178"/>
      <c r="AY2605" s="179"/>
      <c r="AZ2605" s="179"/>
      <c r="BA2605" s="180"/>
      <c r="BB2605" s="180"/>
      <c r="BC2605" s="155"/>
      <c r="BE2605" s="156">
        <v>1853</v>
      </c>
      <c r="BF2605" s="181">
        <f t="shared" si="481"/>
        <v>11.852799999999739</v>
      </c>
      <c r="BG2605" s="182">
        <f t="shared" si="482"/>
        <v>0.10550472327041192</v>
      </c>
      <c r="BH2605" s="183">
        <f t="shared" si="483"/>
        <v>2.1945557467442645E-4</v>
      </c>
      <c r="BI2605" s="184" t="str">
        <f t="shared" si="484"/>
        <v/>
      </c>
      <c r="BJ2605" s="184" t="str">
        <f t="shared" si="480"/>
        <v/>
      </c>
    </row>
    <row r="2606" spans="3:62" ht="20.100000000000001" customHeight="1" x14ac:dyDescent="0.25">
      <c r="C2606" s="12"/>
      <c r="E2606" s="141"/>
      <c r="F2606" s="141"/>
      <c r="P2606" s="156"/>
      <c r="R2606" s="174"/>
      <c r="S2606" s="174"/>
      <c r="W2606" s="175"/>
      <c r="X2606" s="173"/>
      <c r="AC2606" s="156">
        <v>1877</v>
      </c>
      <c r="AD2606" s="150">
        <f t="shared" si="485"/>
        <v>3.508</v>
      </c>
      <c r="AE2606" s="174">
        <f t="shared" si="486"/>
        <v>8.4855934623771106E-4</v>
      </c>
      <c r="AF2606" s="174">
        <f t="shared" si="487"/>
        <v>0.9997742554750354</v>
      </c>
      <c r="AG2606" s="150">
        <f t="shared" si="492"/>
        <v>8.4855934623771106E-4</v>
      </c>
      <c r="AH2606" s="150" t="str">
        <f t="shared" si="493"/>
        <v/>
      </c>
      <c r="AI2606" s="150" t="str">
        <f t="shared" si="488"/>
        <v/>
      </c>
      <c r="AJ2606" s="173">
        <f t="shared" si="489"/>
        <v>0</v>
      </c>
      <c r="AK2606" s="173" t="str">
        <f t="shared" si="490"/>
        <v/>
      </c>
      <c r="AL2606" s="173" t="str">
        <f t="shared" si="491"/>
        <v/>
      </c>
      <c r="AM2606" s="173"/>
      <c r="AN2606" s="173"/>
      <c r="AO2606" s="173"/>
      <c r="AP2606" s="173"/>
      <c r="AQ2606" s="173"/>
      <c r="AR2606" s="173"/>
      <c r="AS2606" s="173"/>
      <c r="AT2606" s="153"/>
      <c r="AU2606" s="154"/>
      <c r="AV2606" s="153"/>
      <c r="AW2606" s="177"/>
      <c r="AX2606" s="178"/>
      <c r="AY2606" s="179"/>
      <c r="AZ2606" s="179"/>
      <c r="BA2606" s="180"/>
      <c r="BB2606" s="180"/>
      <c r="BC2606" s="155"/>
      <c r="BE2606" s="156">
        <v>1854</v>
      </c>
      <c r="BF2606" s="181">
        <f t="shared" si="481"/>
        <v>11.859199999999738</v>
      </c>
      <c r="BG2606" s="182">
        <f t="shared" si="482"/>
        <v>0.1052852676957375</v>
      </c>
      <c r="BH2606" s="183">
        <f t="shared" si="483"/>
        <v>2.190497739810171E-4</v>
      </c>
      <c r="BI2606" s="184" t="str">
        <f t="shared" si="484"/>
        <v/>
      </c>
      <c r="BJ2606" s="184" t="str">
        <f t="shared" si="480"/>
        <v/>
      </c>
    </row>
    <row r="2607" spans="3:62" ht="20.100000000000001" customHeight="1" x14ac:dyDescent="0.25">
      <c r="C2607" s="12"/>
      <c r="E2607" s="141"/>
      <c r="F2607" s="141"/>
      <c r="P2607" s="156"/>
      <c r="R2607" s="174"/>
      <c r="S2607" s="174"/>
      <c r="W2607" s="175"/>
      <c r="X2607" s="173"/>
      <c r="AC2607" s="156">
        <v>1878</v>
      </c>
      <c r="AD2607" s="150">
        <f t="shared" si="485"/>
        <v>3.5120000000000005</v>
      </c>
      <c r="AE2607" s="174">
        <f t="shared" si="486"/>
        <v>8.3672881766420589E-4</v>
      </c>
      <c r="AF2607" s="174">
        <f t="shared" si="487"/>
        <v>0.99977762600049058</v>
      </c>
      <c r="AG2607" s="150">
        <f t="shared" si="492"/>
        <v>8.3672881766420589E-4</v>
      </c>
      <c r="AH2607" s="150" t="str">
        <f t="shared" si="493"/>
        <v/>
      </c>
      <c r="AI2607" s="150" t="str">
        <f t="shared" si="488"/>
        <v/>
      </c>
      <c r="AJ2607" s="173">
        <f t="shared" si="489"/>
        <v>0</v>
      </c>
      <c r="AK2607" s="173" t="str">
        <f t="shared" si="490"/>
        <v/>
      </c>
      <c r="AL2607" s="173" t="str">
        <f t="shared" si="491"/>
        <v/>
      </c>
      <c r="AM2607" s="173"/>
      <c r="AN2607" s="173"/>
      <c r="AO2607" s="173"/>
      <c r="AP2607" s="173"/>
      <c r="AQ2607" s="173"/>
      <c r="AR2607" s="173"/>
      <c r="AS2607" s="173"/>
      <c r="AT2607" s="153"/>
      <c r="AU2607" s="154"/>
      <c r="AV2607" s="153"/>
      <c r="AW2607" s="177"/>
      <c r="AX2607" s="178"/>
      <c r="AY2607" s="179"/>
      <c r="AZ2607" s="179"/>
      <c r="BA2607" s="180"/>
      <c r="BB2607" s="180"/>
      <c r="BC2607" s="155"/>
      <c r="BE2607" s="156">
        <v>1855</v>
      </c>
      <c r="BF2607" s="181">
        <f t="shared" si="481"/>
        <v>11.865599999999738</v>
      </c>
      <c r="BG2607" s="182">
        <f t="shared" si="482"/>
        <v>0.10506621792175648</v>
      </c>
      <c r="BH2607" s="183">
        <f t="shared" si="483"/>
        <v>2.1864456455500392E-4</v>
      </c>
      <c r="BI2607" s="184" t="str">
        <f t="shared" si="484"/>
        <v/>
      </c>
      <c r="BJ2607" s="184" t="str">
        <f t="shared" si="480"/>
        <v/>
      </c>
    </row>
    <row r="2608" spans="3:62" ht="20.100000000000001" customHeight="1" x14ac:dyDescent="0.25">
      <c r="C2608" s="12"/>
      <c r="E2608" s="141"/>
      <c r="F2608" s="141"/>
      <c r="P2608" s="156"/>
      <c r="R2608" s="174"/>
      <c r="S2608" s="174"/>
      <c r="W2608" s="175"/>
      <c r="X2608" s="173"/>
      <c r="AC2608" s="156">
        <v>1879</v>
      </c>
      <c r="AD2608" s="150">
        <f t="shared" si="485"/>
        <v>3.516</v>
      </c>
      <c r="AE2608" s="174">
        <f t="shared" si="486"/>
        <v>8.2505002821736E-4</v>
      </c>
      <c r="AF2608" s="174">
        <f t="shared" si="487"/>
        <v>0.99978094950789476</v>
      </c>
      <c r="AG2608" s="150">
        <f t="shared" si="492"/>
        <v>8.2505002821736E-4</v>
      </c>
      <c r="AH2608" s="150" t="str">
        <f t="shared" si="493"/>
        <v/>
      </c>
      <c r="AI2608" s="150" t="str">
        <f t="shared" si="488"/>
        <v/>
      </c>
      <c r="AJ2608" s="173">
        <f t="shared" si="489"/>
        <v>0</v>
      </c>
      <c r="AK2608" s="173" t="str">
        <f t="shared" si="490"/>
        <v/>
      </c>
      <c r="AL2608" s="173" t="str">
        <f t="shared" si="491"/>
        <v/>
      </c>
      <c r="AM2608" s="173"/>
      <c r="AN2608" s="173"/>
      <c r="AO2608" s="173"/>
      <c r="AP2608" s="173"/>
      <c r="AQ2608" s="173"/>
      <c r="AR2608" s="173"/>
      <c r="AS2608" s="173"/>
      <c r="AT2608" s="153"/>
      <c r="AU2608" s="154"/>
      <c r="AV2608" s="153"/>
      <c r="AW2608" s="177"/>
      <c r="AX2608" s="178"/>
      <c r="AY2608" s="179"/>
      <c r="AZ2608" s="179"/>
      <c r="BA2608" s="180"/>
      <c r="BB2608" s="180"/>
      <c r="BC2608" s="155"/>
      <c r="BE2608" s="156">
        <v>1856</v>
      </c>
      <c r="BF2608" s="181">
        <f t="shared" si="481"/>
        <v>11.871999999999737</v>
      </c>
      <c r="BG2608" s="182">
        <f t="shared" si="482"/>
        <v>0.10484757335720148</v>
      </c>
      <c r="BH2608" s="183">
        <f t="shared" si="483"/>
        <v>2.1823994606283426E-4</v>
      </c>
      <c r="BI2608" s="184" t="str">
        <f t="shared" si="484"/>
        <v/>
      </c>
      <c r="BJ2608" s="184" t="str">
        <f t="shared" si="480"/>
        <v/>
      </c>
    </row>
    <row r="2609" spans="3:62" ht="20.100000000000001" customHeight="1" x14ac:dyDescent="0.25">
      <c r="C2609" s="12"/>
      <c r="E2609" s="141"/>
      <c r="F2609" s="141"/>
      <c r="P2609" s="156"/>
      <c r="R2609" s="174"/>
      <c r="S2609" s="174"/>
      <c r="W2609" s="175"/>
      <c r="X2609" s="173"/>
      <c r="AC2609" s="156">
        <v>1880</v>
      </c>
      <c r="AD2609" s="150">
        <f t="shared" si="485"/>
        <v>3.5200000000000005</v>
      </c>
      <c r="AE2609" s="174">
        <f t="shared" si="486"/>
        <v>8.1352123108180689E-4</v>
      </c>
      <c r="AF2609" s="174">
        <f t="shared" si="487"/>
        <v>0.99978422660070532</v>
      </c>
      <c r="AG2609" s="150">
        <f t="shared" si="492"/>
        <v>8.1352123108180689E-4</v>
      </c>
      <c r="AH2609" s="150" t="str">
        <f t="shared" si="493"/>
        <v/>
      </c>
      <c r="AI2609" s="150" t="str">
        <f t="shared" si="488"/>
        <v/>
      </c>
      <c r="AJ2609" s="173">
        <f t="shared" si="489"/>
        <v>0</v>
      </c>
      <c r="AK2609" s="173" t="str">
        <f t="shared" si="490"/>
        <v/>
      </c>
      <c r="AL2609" s="173" t="str">
        <f t="shared" si="491"/>
        <v/>
      </c>
      <c r="AM2609" s="173"/>
      <c r="AN2609" s="173"/>
      <c r="AO2609" s="173"/>
      <c r="AP2609" s="173"/>
      <c r="AQ2609" s="173"/>
      <c r="AR2609" s="173"/>
      <c r="AS2609" s="173"/>
      <c r="AT2609" s="153"/>
      <c r="AU2609" s="154"/>
      <c r="AV2609" s="153"/>
      <c r="AW2609" s="177"/>
      <c r="AX2609" s="178"/>
      <c r="AY2609" s="179"/>
      <c r="AZ2609" s="179"/>
      <c r="BA2609" s="180"/>
      <c r="BB2609" s="180"/>
      <c r="BC2609" s="155"/>
      <c r="BE2609" s="156">
        <v>1857</v>
      </c>
      <c r="BF2609" s="181">
        <f t="shared" si="481"/>
        <v>11.878399999999736</v>
      </c>
      <c r="BG2609" s="182">
        <f t="shared" si="482"/>
        <v>0.10462933341113864</v>
      </c>
      <c r="BH2609" s="183">
        <f t="shared" si="483"/>
        <v>2.1783591816972037E-4</v>
      </c>
      <c r="BI2609" s="184" t="str">
        <f t="shared" si="484"/>
        <v/>
      </c>
      <c r="BJ2609" s="184" t="str">
        <f t="shared" ref="BJ2609:BJ2672" si="494">IF($BG2609&lt;(1-$BC$765),$BH2609,"")</f>
        <v/>
      </c>
    </row>
    <row r="2610" spans="3:62" ht="20.100000000000001" customHeight="1" x14ac:dyDescent="0.25">
      <c r="C2610" s="12"/>
      <c r="E2610" s="141"/>
      <c r="F2610" s="141"/>
      <c r="P2610" s="156"/>
      <c r="R2610" s="174"/>
      <c r="S2610" s="174"/>
      <c r="W2610" s="175"/>
      <c r="X2610" s="173"/>
      <c r="AC2610" s="156">
        <v>1881</v>
      </c>
      <c r="AD2610" s="150">
        <f t="shared" si="485"/>
        <v>3.524</v>
      </c>
      <c r="AE2610" s="174">
        <f t="shared" si="486"/>
        <v>8.0214069668818296E-4</v>
      </c>
      <c r="AF2610" s="174">
        <f t="shared" si="487"/>
        <v>0.99978745787542633</v>
      </c>
      <c r="AG2610" s="150">
        <f t="shared" si="492"/>
        <v>8.0214069668818296E-4</v>
      </c>
      <c r="AH2610" s="150" t="str">
        <f t="shared" si="493"/>
        <v/>
      </c>
      <c r="AI2610" s="150" t="str">
        <f t="shared" si="488"/>
        <v/>
      </c>
      <c r="AJ2610" s="173">
        <f t="shared" si="489"/>
        <v>0</v>
      </c>
      <c r="AK2610" s="173" t="str">
        <f t="shared" si="490"/>
        <v/>
      </c>
      <c r="AL2610" s="173" t="str">
        <f t="shared" si="491"/>
        <v/>
      </c>
      <c r="AM2610" s="173"/>
      <c r="AN2610" s="173"/>
      <c r="AO2610" s="173"/>
      <c r="AP2610" s="173"/>
      <c r="AQ2610" s="173"/>
      <c r="AR2610" s="173"/>
      <c r="AS2610" s="173"/>
      <c r="AT2610" s="153"/>
      <c r="AU2610" s="154"/>
      <c r="AV2610" s="153"/>
      <c r="AW2610" s="177"/>
      <c r="AX2610" s="178"/>
      <c r="AY2610" s="179"/>
      <c r="AZ2610" s="179"/>
      <c r="BA2610" s="180"/>
      <c r="BB2610" s="180"/>
      <c r="BC2610" s="155"/>
      <c r="BE2610" s="156">
        <v>1858</v>
      </c>
      <c r="BF2610" s="181">
        <f t="shared" ref="BF2610:BF2673" si="495">BF2609+$BI$750</f>
        <v>11.884799999999736</v>
      </c>
      <c r="BG2610" s="182">
        <f t="shared" ref="BG2610:BG2673" si="496">_xlfn.CHISQ.DIST.RT(BF2610,7)</f>
        <v>0.10441149749296892</v>
      </c>
      <c r="BH2610" s="183">
        <f t="shared" ref="BH2610:BH2673" si="497">BG2610-BG2611</f>
        <v>2.1743248053804343E-4</v>
      </c>
      <c r="BI2610" s="184" t="str">
        <f t="shared" ref="BI2610:BI2673" si="498">IF(BG2610&lt;(1-$BC$757),BH2610,"")</f>
        <v/>
      </c>
      <c r="BJ2610" s="184" t="str">
        <f t="shared" si="494"/>
        <v/>
      </c>
    </row>
    <row r="2611" spans="3:62" ht="20.100000000000001" customHeight="1" x14ac:dyDescent="0.25">
      <c r="C2611" s="12"/>
      <c r="E2611" s="141"/>
      <c r="F2611" s="141"/>
      <c r="P2611" s="156"/>
      <c r="R2611" s="174"/>
      <c r="S2611" s="174"/>
      <c r="W2611" s="175"/>
      <c r="X2611" s="173"/>
      <c r="AC2611" s="156">
        <v>1882</v>
      </c>
      <c r="AD2611" s="150">
        <f t="shared" si="485"/>
        <v>3.5280000000000005</v>
      </c>
      <c r="AE2611" s="174">
        <f t="shared" si="486"/>
        <v>7.9090671258203685E-4</v>
      </c>
      <c r="AF2611" s="174">
        <f t="shared" si="487"/>
        <v>0.99979064392167838</v>
      </c>
      <c r="AG2611" s="150">
        <f t="shared" si="492"/>
        <v>7.9090671258203685E-4</v>
      </c>
      <c r="AH2611" s="150" t="str">
        <f t="shared" si="493"/>
        <v/>
      </c>
      <c r="AI2611" s="150" t="str">
        <f t="shared" si="488"/>
        <v/>
      </c>
      <c r="AJ2611" s="173">
        <f t="shared" si="489"/>
        <v>0</v>
      </c>
      <c r="AK2611" s="173" t="str">
        <f t="shared" si="490"/>
        <v/>
      </c>
      <c r="AL2611" s="173" t="str">
        <f t="shared" si="491"/>
        <v/>
      </c>
      <c r="AM2611" s="173"/>
      <c r="AN2611" s="173"/>
      <c r="AO2611" s="173"/>
      <c r="AP2611" s="173"/>
      <c r="AQ2611" s="173"/>
      <c r="AR2611" s="173"/>
      <c r="AS2611" s="173"/>
      <c r="AT2611" s="153"/>
      <c r="AU2611" s="154"/>
      <c r="AV2611" s="153"/>
      <c r="AW2611" s="177"/>
      <c r="AX2611" s="178"/>
      <c r="AY2611" s="179"/>
      <c r="AZ2611" s="179"/>
      <c r="BA2611" s="180"/>
      <c r="BB2611" s="180"/>
      <c r="BC2611" s="155"/>
      <c r="BE2611" s="156">
        <v>1859</v>
      </c>
      <c r="BF2611" s="181">
        <f t="shared" si="495"/>
        <v>11.891199999999735</v>
      </c>
      <c r="BG2611" s="182">
        <f t="shared" si="496"/>
        <v>0.10419406501243088</v>
      </c>
      <c r="BH2611" s="183">
        <f t="shared" si="497"/>
        <v>2.1702963282926868E-4</v>
      </c>
      <c r="BI2611" s="184" t="str">
        <f t="shared" si="498"/>
        <v/>
      </c>
      <c r="BJ2611" s="184" t="str">
        <f t="shared" si="494"/>
        <v/>
      </c>
    </row>
    <row r="2612" spans="3:62" ht="20.100000000000001" customHeight="1" x14ac:dyDescent="0.25">
      <c r="C2612" s="12"/>
      <c r="E2612" s="141"/>
      <c r="F2612" s="141"/>
      <c r="P2612" s="156"/>
      <c r="R2612" s="174"/>
      <c r="S2612" s="174"/>
      <c r="W2612" s="175"/>
      <c r="X2612" s="173"/>
      <c r="AC2612" s="156">
        <v>1883</v>
      </c>
      <c r="AD2612" s="150">
        <f t="shared" si="485"/>
        <v>3.532</v>
      </c>
      <c r="AE2612" s="174">
        <f t="shared" si="486"/>
        <v>7.7981758329325466E-4</v>
      </c>
      <c r="AF2612" s="174">
        <f t="shared" si="487"/>
        <v>0.99979378532226604</v>
      </c>
      <c r="AG2612" s="150">
        <f t="shared" si="492"/>
        <v>7.7981758329325466E-4</v>
      </c>
      <c r="AH2612" s="150" t="str">
        <f t="shared" si="493"/>
        <v/>
      </c>
      <c r="AI2612" s="150" t="str">
        <f t="shared" si="488"/>
        <v/>
      </c>
      <c r="AJ2612" s="173">
        <f t="shared" si="489"/>
        <v>0</v>
      </c>
      <c r="AK2612" s="173" t="str">
        <f t="shared" si="490"/>
        <v/>
      </c>
      <c r="AL2612" s="173" t="str">
        <f t="shared" si="491"/>
        <v/>
      </c>
      <c r="AM2612" s="173"/>
      <c r="AN2612" s="173"/>
      <c r="AO2612" s="173"/>
      <c r="AP2612" s="173"/>
      <c r="AQ2612" s="173"/>
      <c r="AR2612" s="173"/>
      <c r="AS2612" s="173"/>
      <c r="AT2612" s="153"/>
      <c r="AU2612" s="154"/>
      <c r="AV2612" s="153"/>
      <c r="AW2612" s="177"/>
      <c r="AX2612" s="178"/>
      <c r="AY2612" s="179"/>
      <c r="AZ2612" s="179"/>
      <c r="BA2612" s="180"/>
      <c r="BB2612" s="180"/>
      <c r="BC2612" s="155"/>
      <c r="BE2612" s="156">
        <v>1860</v>
      </c>
      <c r="BF2612" s="181">
        <f t="shared" si="495"/>
        <v>11.897599999999734</v>
      </c>
      <c r="BG2612" s="182">
        <f t="shared" si="496"/>
        <v>0.10397703537960161</v>
      </c>
      <c r="BH2612" s="183">
        <f t="shared" si="497"/>
        <v>2.1662737470232174E-4</v>
      </c>
      <c r="BI2612" s="184" t="str">
        <f t="shared" si="498"/>
        <v/>
      </c>
      <c r="BJ2612" s="184" t="str">
        <f t="shared" si="494"/>
        <v/>
      </c>
    </row>
    <row r="2613" spans="3:62" ht="20.100000000000001" customHeight="1" x14ac:dyDescent="0.25">
      <c r="C2613" s="12"/>
      <c r="E2613" s="141"/>
      <c r="F2613" s="141"/>
      <c r="P2613" s="156"/>
      <c r="R2613" s="174"/>
      <c r="S2613" s="174"/>
      <c r="W2613" s="175"/>
      <c r="X2613" s="173"/>
      <c r="AC2613" s="156">
        <v>1884</v>
      </c>
      <c r="AD2613" s="150">
        <f t="shared" si="485"/>
        <v>3.5360000000000005</v>
      </c>
      <c r="AE2613" s="174">
        <f t="shared" si="486"/>
        <v>7.6887163020592116E-4</v>
      </c>
      <c r="AF2613" s="174">
        <f t="shared" si="487"/>
        <v>0.99979688265324562</v>
      </c>
      <c r="AG2613" s="150">
        <f t="shared" si="492"/>
        <v>7.6887163020592116E-4</v>
      </c>
      <c r="AH2613" s="150" t="str">
        <f t="shared" si="493"/>
        <v/>
      </c>
      <c r="AI2613" s="150" t="str">
        <f t="shared" si="488"/>
        <v/>
      </c>
      <c r="AJ2613" s="173">
        <f t="shared" si="489"/>
        <v>0</v>
      </c>
      <c r="AK2613" s="173" t="str">
        <f t="shared" si="490"/>
        <v/>
      </c>
      <c r="AL2613" s="173" t="str">
        <f t="shared" si="491"/>
        <v/>
      </c>
      <c r="AM2613" s="173"/>
      <c r="AN2613" s="173"/>
      <c r="AO2613" s="173"/>
      <c r="AP2613" s="173"/>
      <c r="AQ2613" s="173"/>
      <c r="AR2613" s="173"/>
      <c r="AS2613" s="173"/>
      <c r="AT2613" s="153"/>
      <c r="AU2613" s="154"/>
      <c r="AV2613" s="153"/>
      <c r="AW2613" s="177"/>
      <c r="AX2613" s="178"/>
      <c r="AY2613" s="179"/>
      <c r="AZ2613" s="179"/>
      <c r="BA2613" s="180"/>
      <c r="BB2613" s="180"/>
      <c r="BC2613" s="155"/>
      <c r="BE2613" s="156">
        <v>1861</v>
      </c>
      <c r="BF2613" s="181">
        <f t="shared" si="495"/>
        <v>11.903999999999733</v>
      </c>
      <c r="BG2613" s="182">
        <f t="shared" si="496"/>
        <v>0.10376040800489929</v>
      </c>
      <c r="BH2613" s="183">
        <f t="shared" si="497"/>
        <v>2.1622570581442124E-4</v>
      </c>
      <c r="BI2613" s="184" t="str">
        <f t="shared" si="498"/>
        <v/>
      </c>
      <c r="BJ2613" s="184" t="str">
        <f t="shared" si="494"/>
        <v/>
      </c>
    </row>
    <row r="2614" spans="3:62" ht="20.100000000000001" customHeight="1" x14ac:dyDescent="0.25">
      <c r="C2614" s="12"/>
      <c r="E2614" s="141"/>
      <c r="F2614" s="141"/>
      <c r="P2614" s="156"/>
      <c r="R2614" s="174"/>
      <c r="S2614" s="174"/>
      <c r="W2614" s="175"/>
      <c r="X2614" s="173"/>
      <c r="AC2614" s="156">
        <v>1885</v>
      </c>
      <c r="AD2614" s="150">
        <f t="shared" si="485"/>
        <v>3.54</v>
      </c>
      <c r="AE2614" s="174">
        <f t="shared" si="486"/>
        <v>7.580671914287103E-4</v>
      </c>
      <c r="AF2614" s="174">
        <f t="shared" si="487"/>
        <v>0.99979993648399268</v>
      </c>
      <c r="AG2614" s="150">
        <f t="shared" si="492"/>
        <v>7.580671914287103E-4</v>
      </c>
      <c r="AH2614" s="150" t="str">
        <f t="shared" si="493"/>
        <v/>
      </c>
      <c r="AI2614" s="150" t="str">
        <f t="shared" si="488"/>
        <v/>
      </c>
      <c r="AJ2614" s="173">
        <f t="shared" si="489"/>
        <v>0</v>
      </c>
      <c r="AK2614" s="173" t="str">
        <f t="shared" si="490"/>
        <v/>
      </c>
      <c r="AL2614" s="173" t="str">
        <f t="shared" si="491"/>
        <v/>
      </c>
      <c r="AM2614" s="173"/>
      <c r="AN2614" s="173"/>
      <c r="AO2614" s="173"/>
      <c r="AP2614" s="173"/>
      <c r="AQ2614" s="173"/>
      <c r="AR2614" s="173"/>
      <c r="AS2614" s="173"/>
      <c r="AT2614" s="153"/>
      <c r="AU2614" s="154"/>
      <c r="AV2614" s="153"/>
      <c r="AW2614" s="177"/>
      <c r="AX2614" s="178"/>
      <c r="AY2614" s="179"/>
      <c r="AZ2614" s="179"/>
      <c r="BA2614" s="180"/>
      <c r="BB2614" s="180"/>
      <c r="BC2614" s="155"/>
      <c r="BE2614" s="156">
        <v>1862</v>
      </c>
      <c r="BF2614" s="181">
        <f t="shared" si="495"/>
        <v>11.910399999999733</v>
      </c>
      <c r="BG2614" s="182">
        <f t="shared" si="496"/>
        <v>0.10354418229908487</v>
      </c>
      <c r="BH2614" s="183">
        <f t="shared" si="497"/>
        <v>2.1582462582095396E-4</v>
      </c>
      <c r="BI2614" s="184" t="str">
        <f t="shared" si="498"/>
        <v/>
      </c>
      <c r="BJ2614" s="184" t="str">
        <f t="shared" si="494"/>
        <v/>
      </c>
    </row>
    <row r="2615" spans="3:62" ht="20.100000000000001" customHeight="1" x14ac:dyDescent="0.25">
      <c r="C2615" s="12"/>
      <c r="E2615" s="141"/>
      <c r="F2615" s="141"/>
      <c r="P2615" s="156"/>
      <c r="R2615" s="174"/>
      <c r="S2615" s="174"/>
      <c r="W2615" s="175"/>
      <c r="X2615" s="173"/>
      <c r="AC2615" s="156">
        <v>1886</v>
      </c>
      <c r="AD2615" s="150">
        <f t="shared" si="485"/>
        <v>3.5440000000000005</v>
      </c>
      <c r="AE2615" s="174">
        <f t="shared" si="486"/>
        <v>7.4740262166571856E-4</v>
      </c>
      <c r="AF2615" s="174">
        <f t="shared" si="487"/>
        <v>0.99980294737726838</v>
      </c>
      <c r="AG2615" s="150">
        <f t="shared" si="492"/>
        <v>7.4740262166571856E-4</v>
      </c>
      <c r="AH2615" s="150" t="str">
        <f t="shared" si="493"/>
        <v/>
      </c>
      <c r="AI2615" s="150" t="str">
        <f t="shared" si="488"/>
        <v/>
      </c>
      <c r="AJ2615" s="173">
        <f t="shared" si="489"/>
        <v>0</v>
      </c>
      <c r="AK2615" s="173" t="str">
        <f t="shared" si="490"/>
        <v/>
      </c>
      <c r="AL2615" s="173" t="str">
        <f t="shared" si="491"/>
        <v/>
      </c>
      <c r="AM2615" s="173"/>
      <c r="AN2615" s="173"/>
      <c r="AO2615" s="173"/>
      <c r="AP2615" s="173"/>
      <c r="AQ2615" s="173"/>
      <c r="AR2615" s="173"/>
      <c r="AS2615" s="173"/>
      <c r="AT2615" s="153"/>
      <c r="AU2615" s="154"/>
      <c r="AV2615" s="153"/>
      <c r="AW2615" s="177"/>
      <c r="AX2615" s="178"/>
      <c r="AY2615" s="179"/>
      <c r="AZ2615" s="179"/>
      <c r="BA2615" s="180"/>
      <c r="BB2615" s="180"/>
      <c r="BC2615" s="155"/>
      <c r="BE2615" s="156">
        <v>1863</v>
      </c>
      <c r="BF2615" s="181">
        <f t="shared" si="495"/>
        <v>11.916799999999732</v>
      </c>
      <c r="BG2615" s="182">
        <f t="shared" si="496"/>
        <v>0.10332835767326391</v>
      </c>
      <c r="BH2615" s="183">
        <f t="shared" si="497"/>
        <v>2.1542413437584951E-4</v>
      </c>
      <c r="BI2615" s="184" t="str">
        <f t="shared" si="498"/>
        <v/>
      </c>
      <c r="BJ2615" s="184" t="str">
        <f t="shared" si="494"/>
        <v/>
      </c>
    </row>
    <row r="2616" spans="3:62" ht="20.100000000000001" customHeight="1" x14ac:dyDescent="0.25">
      <c r="C2616" s="12"/>
      <c r="E2616" s="141"/>
      <c r="F2616" s="141"/>
      <c r="P2616" s="156"/>
      <c r="R2616" s="174"/>
      <c r="S2616" s="174"/>
      <c r="W2616" s="175"/>
      <c r="X2616" s="173"/>
      <c r="AC2616" s="156">
        <v>1887</v>
      </c>
      <c r="AD2616" s="150">
        <f t="shared" si="485"/>
        <v>3.548</v>
      </c>
      <c r="AE2616" s="174">
        <f t="shared" si="486"/>
        <v>7.3687629208784005E-4</v>
      </c>
      <c r="AF2616" s="174">
        <f t="shared" si="487"/>
        <v>0.99980591588928558</v>
      </c>
      <c r="AG2616" s="150">
        <f t="shared" si="492"/>
        <v>7.3687629208784005E-4</v>
      </c>
      <c r="AH2616" s="150" t="str">
        <f t="shared" si="493"/>
        <v/>
      </c>
      <c r="AI2616" s="150" t="str">
        <f t="shared" si="488"/>
        <v/>
      </c>
      <c r="AJ2616" s="173">
        <f t="shared" si="489"/>
        <v>0</v>
      </c>
      <c r="AK2616" s="173" t="str">
        <f t="shared" si="490"/>
        <v/>
      </c>
      <c r="AL2616" s="173" t="str">
        <f t="shared" si="491"/>
        <v/>
      </c>
      <c r="AM2616" s="173"/>
      <c r="AN2616" s="173"/>
      <c r="AO2616" s="173"/>
      <c r="AP2616" s="173"/>
      <c r="AQ2616" s="173"/>
      <c r="AR2616" s="173"/>
      <c r="AS2616" s="173"/>
      <c r="AT2616" s="153"/>
      <c r="AU2616" s="154"/>
      <c r="AV2616" s="153"/>
      <c r="AW2616" s="177"/>
      <c r="AX2616" s="178"/>
      <c r="AY2616" s="179"/>
      <c r="AZ2616" s="179"/>
      <c r="BA2616" s="180"/>
      <c r="BB2616" s="180"/>
      <c r="BC2616" s="155"/>
      <c r="BE2616" s="156">
        <v>1864</v>
      </c>
      <c r="BF2616" s="181">
        <f t="shared" si="495"/>
        <v>11.923199999999731</v>
      </c>
      <c r="BG2616" s="182">
        <f t="shared" si="496"/>
        <v>0.10311293353888806</v>
      </c>
      <c r="BH2616" s="183">
        <f t="shared" si="497"/>
        <v>2.1502423113041458E-4</v>
      </c>
      <c r="BI2616" s="184" t="str">
        <f t="shared" si="498"/>
        <v/>
      </c>
      <c r="BJ2616" s="184" t="str">
        <f t="shared" si="494"/>
        <v/>
      </c>
    </row>
    <row r="2617" spans="3:62" ht="20.100000000000001" customHeight="1" x14ac:dyDescent="0.25">
      <c r="C2617" s="12"/>
      <c r="E2617" s="141"/>
      <c r="F2617" s="141"/>
      <c r="P2617" s="156"/>
      <c r="R2617" s="174"/>
      <c r="S2617" s="174"/>
      <c r="W2617" s="175"/>
      <c r="X2617" s="173"/>
      <c r="AC2617" s="156">
        <v>1888</v>
      </c>
      <c r="AD2617" s="150">
        <f t="shared" si="485"/>
        <v>3.5520000000000005</v>
      </c>
      <c r="AE2617" s="174">
        <f t="shared" si="486"/>
        <v>7.2648659020459975E-4</v>
      </c>
      <c r="AF2617" s="174">
        <f t="shared" si="487"/>
        <v>0.99980884256977454</v>
      </c>
      <c r="AG2617" s="150">
        <f t="shared" si="492"/>
        <v>7.2648659020459975E-4</v>
      </c>
      <c r="AH2617" s="150" t="str">
        <f t="shared" si="493"/>
        <v/>
      </c>
      <c r="AI2617" s="150" t="str">
        <f t="shared" si="488"/>
        <v/>
      </c>
      <c r="AJ2617" s="173">
        <f t="shared" si="489"/>
        <v>0</v>
      </c>
      <c r="AK2617" s="173" t="str">
        <f t="shared" si="490"/>
        <v/>
      </c>
      <c r="AL2617" s="173" t="str">
        <f t="shared" si="491"/>
        <v/>
      </c>
      <c r="AM2617" s="173"/>
      <c r="AN2617" s="173"/>
      <c r="AO2617" s="173"/>
      <c r="AP2617" s="173"/>
      <c r="AQ2617" s="173"/>
      <c r="AR2617" s="173"/>
      <c r="AS2617" s="173"/>
      <c r="AT2617" s="153"/>
      <c r="AU2617" s="154"/>
      <c r="AV2617" s="153"/>
      <c r="AW2617" s="177"/>
      <c r="AX2617" s="178"/>
      <c r="AY2617" s="179"/>
      <c r="AZ2617" s="179"/>
      <c r="BA2617" s="180"/>
      <c r="BB2617" s="180"/>
      <c r="BC2617" s="155"/>
      <c r="BE2617" s="156">
        <v>1865</v>
      </c>
      <c r="BF2617" s="181">
        <f t="shared" si="495"/>
        <v>11.929599999999731</v>
      </c>
      <c r="BG2617" s="182">
        <f t="shared" si="496"/>
        <v>0.10289790930775765</v>
      </c>
      <c r="BH2617" s="183">
        <f t="shared" si="497"/>
        <v>2.1462491573487341E-4</v>
      </c>
      <c r="BI2617" s="184" t="str">
        <f t="shared" si="498"/>
        <v/>
      </c>
      <c r="BJ2617" s="184" t="str">
        <f t="shared" si="494"/>
        <v/>
      </c>
    </row>
    <row r="2618" spans="3:62" ht="20.100000000000001" customHeight="1" x14ac:dyDescent="0.25">
      <c r="C2618" s="12"/>
      <c r="E2618" s="141"/>
      <c r="F2618" s="141"/>
      <c r="P2618" s="156"/>
      <c r="R2618" s="174"/>
      <c r="S2618" s="174"/>
      <c r="W2618" s="175"/>
      <c r="X2618" s="173"/>
      <c r="AC2618" s="156">
        <v>1889</v>
      </c>
      <c r="AD2618" s="150">
        <f t="shared" si="485"/>
        <v>3.556</v>
      </c>
      <c r="AE2618" s="174">
        <f t="shared" si="486"/>
        <v>7.1623191973653271E-4</v>
      </c>
      <c r="AF2618" s="174">
        <f t="shared" si="487"/>
        <v>0.99981172796204831</v>
      </c>
      <c r="AG2618" s="150">
        <f t="shared" si="492"/>
        <v>7.1623191973653271E-4</v>
      </c>
      <c r="AH2618" s="150" t="str">
        <f t="shared" si="493"/>
        <v/>
      </c>
      <c r="AI2618" s="150" t="str">
        <f t="shared" si="488"/>
        <v/>
      </c>
      <c r="AJ2618" s="173">
        <f t="shared" si="489"/>
        <v>0</v>
      </c>
      <c r="AK2618" s="173" t="str">
        <f t="shared" si="490"/>
        <v/>
      </c>
      <c r="AL2618" s="173" t="str">
        <f t="shared" si="491"/>
        <v/>
      </c>
      <c r="AM2618" s="173"/>
      <c r="AN2618" s="173"/>
      <c r="AO2618" s="173"/>
      <c r="AP2618" s="173"/>
      <c r="AQ2618" s="173"/>
      <c r="AR2618" s="173"/>
      <c r="AS2618" s="173"/>
      <c r="AT2618" s="153"/>
      <c r="AU2618" s="154"/>
      <c r="AV2618" s="153"/>
      <c r="AW2618" s="177"/>
      <c r="AX2618" s="178"/>
      <c r="AY2618" s="179"/>
      <c r="AZ2618" s="179"/>
      <c r="BA2618" s="180"/>
      <c r="BB2618" s="180"/>
      <c r="BC2618" s="155"/>
      <c r="BE2618" s="156">
        <v>1866</v>
      </c>
      <c r="BF2618" s="181">
        <f t="shared" si="495"/>
        <v>11.93599999999973</v>
      </c>
      <c r="BG2618" s="182">
        <f t="shared" si="496"/>
        <v>0.10268328439202278</v>
      </c>
      <c r="BH2618" s="183">
        <f t="shared" si="497"/>
        <v>2.142261878372298E-4</v>
      </c>
      <c r="BI2618" s="184" t="str">
        <f t="shared" si="498"/>
        <v/>
      </c>
      <c r="BJ2618" s="184" t="str">
        <f t="shared" si="494"/>
        <v/>
      </c>
    </row>
    <row r="2619" spans="3:62" ht="20.100000000000001" customHeight="1" x14ac:dyDescent="0.25">
      <c r="C2619" s="12"/>
      <c r="E2619" s="141"/>
      <c r="F2619" s="141"/>
      <c r="P2619" s="156"/>
      <c r="R2619" s="174"/>
      <c r="S2619" s="174"/>
      <c r="W2619" s="175"/>
      <c r="X2619" s="173"/>
      <c r="AC2619" s="156">
        <v>1890</v>
      </c>
      <c r="AD2619" s="150">
        <f t="shared" si="485"/>
        <v>3.5600000000000005</v>
      </c>
      <c r="AE2619" s="174">
        <f t="shared" si="486"/>
        <v>7.0611070048803501E-4</v>
      </c>
      <c r="AF2619" s="174">
        <f t="shared" si="487"/>
        <v>0.99981457260306672</v>
      </c>
      <c r="AG2619" s="150">
        <f t="shared" si="492"/>
        <v>7.0611070048803501E-4</v>
      </c>
      <c r="AH2619" s="150" t="str">
        <f t="shared" si="493"/>
        <v/>
      </c>
      <c r="AI2619" s="150" t="str">
        <f t="shared" si="488"/>
        <v/>
      </c>
      <c r="AJ2619" s="173">
        <f t="shared" si="489"/>
        <v>0</v>
      </c>
      <c r="AK2619" s="173" t="str">
        <f t="shared" si="490"/>
        <v/>
      </c>
      <c r="AL2619" s="173" t="str">
        <f t="shared" si="491"/>
        <v/>
      </c>
      <c r="AM2619" s="173"/>
      <c r="AN2619" s="173"/>
      <c r="AO2619" s="173"/>
      <c r="AP2619" s="173"/>
      <c r="AQ2619" s="173"/>
      <c r="AR2619" s="173"/>
      <c r="AS2619" s="173"/>
      <c r="AT2619" s="153"/>
      <c r="AU2619" s="154"/>
      <c r="AV2619" s="153"/>
      <c r="AW2619" s="177"/>
      <c r="AX2619" s="178"/>
      <c r="AY2619" s="179"/>
      <c r="AZ2619" s="179"/>
      <c r="BA2619" s="180"/>
      <c r="BB2619" s="180"/>
      <c r="BC2619" s="155"/>
      <c r="BE2619" s="156">
        <v>1867</v>
      </c>
      <c r="BF2619" s="181">
        <f t="shared" si="495"/>
        <v>11.942399999999729</v>
      </c>
      <c r="BG2619" s="182">
        <f t="shared" si="496"/>
        <v>0.10246905820418555</v>
      </c>
      <c r="BH2619" s="183">
        <f t="shared" si="497"/>
        <v>2.1382804708393321E-4</v>
      </c>
      <c r="BI2619" s="184" t="str">
        <f t="shared" si="498"/>
        <v/>
      </c>
      <c r="BJ2619" s="184" t="str">
        <f t="shared" si="494"/>
        <v/>
      </c>
    </row>
    <row r="2620" spans="3:62" ht="20.100000000000001" customHeight="1" x14ac:dyDescent="0.25">
      <c r="C2620" s="12"/>
      <c r="E2620" s="141"/>
      <c r="F2620" s="141"/>
      <c r="P2620" s="156"/>
      <c r="R2620" s="174"/>
      <c r="S2620" s="174"/>
      <c r="W2620" s="175"/>
      <c r="X2620" s="173"/>
      <c r="AC2620" s="156">
        <v>1891</v>
      </c>
      <c r="AD2620" s="150">
        <f t="shared" si="485"/>
        <v>3.5640000000000001</v>
      </c>
      <c r="AE2620" s="174">
        <f t="shared" si="486"/>
        <v>6.9612136822076872E-4</v>
      </c>
      <c r="AF2620" s="174">
        <f t="shared" si="487"/>
        <v>0.99981737702350082</v>
      </c>
      <c r="AG2620" s="150">
        <f t="shared" si="492"/>
        <v>6.9612136822076872E-4</v>
      </c>
      <c r="AH2620" s="150" t="str">
        <f t="shared" si="493"/>
        <v/>
      </c>
      <c r="AI2620" s="150" t="str">
        <f t="shared" si="488"/>
        <v/>
      </c>
      <c r="AJ2620" s="173">
        <f t="shared" si="489"/>
        <v>0</v>
      </c>
      <c r="AK2620" s="173" t="str">
        <f t="shared" si="490"/>
        <v/>
      </c>
      <c r="AL2620" s="173" t="str">
        <f t="shared" si="491"/>
        <v/>
      </c>
      <c r="AM2620" s="173"/>
      <c r="AN2620" s="173"/>
      <c r="AO2620" s="173"/>
      <c r="AP2620" s="173"/>
      <c r="AQ2620" s="173"/>
      <c r="AR2620" s="173"/>
      <c r="AS2620" s="173"/>
      <c r="AT2620" s="153"/>
      <c r="AU2620" s="154"/>
      <c r="AV2620" s="153"/>
      <c r="AW2620" s="177"/>
      <c r="AX2620" s="178"/>
      <c r="AY2620" s="179"/>
      <c r="AZ2620" s="179"/>
      <c r="BA2620" s="180"/>
      <c r="BB2620" s="180"/>
      <c r="BC2620" s="155"/>
      <c r="BE2620" s="156">
        <v>1868</v>
      </c>
      <c r="BF2620" s="181">
        <f t="shared" si="495"/>
        <v>11.948799999999729</v>
      </c>
      <c r="BG2620" s="182">
        <f t="shared" si="496"/>
        <v>0.10225523015710161</v>
      </c>
      <c r="BH2620" s="183">
        <f t="shared" si="497"/>
        <v>2.1343049311918494E-4</v>
      </c>
      <c r="BI2620" s="184" t="str">
        <f t="shared" si="498"/>
        <v/>
      </c>
      <c r="BJ2620" s="184" t="str">
        <f t="shared" si="494"/>
        <v/>
      </c>
    </row>
    <row r="2621" spans="3:62" ht="20.100000000000001" customHeight="1" x14ac:dyDescent="0.25">
      <c r="C2621" s="12"/>
      <c r="E2621" s="141"/>
      <c r="F2621" s="141"/>
      <c r="P2621" s="156"/>
      <c r="R2621" s="174"/>
      <c r="S2621" s="174"/>
      <c r="W2621" s="175"/>
      <c r="X2621" s="173"/>
      <c r="AC2621" s="156">
        <v>1892</v>
      </c>
      <c r="AD2621" s="150">
        <f t="shared" si="485"/>
        <v>3.5680000000000005</v>
      </c>
      <c r="AE2621" s="174">
        <f t="shared" si="486"/>
        <v>6.8626237452755121E-4</v>
      </c>
      <c r="AF2621" s="174">
        <f t="shared" si="487"/>
        <v>0.99982014174779654</v>
      </c>
      <c r="AG2621" s="150">
        <f t="shared" si="492"/>
        <v>6.8626237452755121E-4</v>
      </c>
      <c r="AH2621" s="150" t="str">
        <f t="shared" si="493"/>
        <v/>
      </c>
      <c r="AI2621" s="150" t="str">
        <f t="shared" si="488"/>
        <v/>
      </c>
      <c r="AJ2621" s="173">
        <f t="shared" si="489"/>
        <v>0</v>
      </c>
      <c r="AK2621" s="173" t="str">
        <f t="shared" si="490"/>
        <v/>
      </c>
      <c r="AL2621" s="173" t="str">
        <f t="shared" si="491"/>
        <v/>
      </c>
      <c r="AM2621" s="173"/>
      <c r="AN2621" s="173"/>
      <c r="AO2621" s="173"/>
      <c r="AP2621" s="173"/>
      <c r="AQ2621" s="173"/>
      <c r="AR2621" s="173"/>
      <c r="AS2621" s="173"/>
      <c r="AT2621" s="153"/>
      <c r="AU2621" s="154"/>
      <c r="AV2621" s="153"/>
      <c r="AW2621" s="177"/>
      <c r="AX2621" s="178"/>
      <c r="AY2621" s="179"/>
      <c r="AZ2621" s="179"/>
      <c r="BA2621" s="180"/>
      <c r="BB2621" s="180"/>
      <c r="BC2621" s="155"/>
      <c r="BE2621" s="156">
        <v>1869</v>
      </c>
      <c r="BF2621" s="181">
        <f t="shared" si="495"/>
        <v>11.955199999999728</v>
      </c>
      <c r="BG2621" s="182">
        <f t="shared" si="496"/>
        <v>0.10204179966398243</v>
      </c>
      <c r="BH2621" s="183">
        <f t="shared" si="497"/>
        <v>2.1303352558618704E-4</v>
      </c>
      <c r="BI2621" s="184" t="str">
        <f t="shared" si="498"/>
        <v/>
      </c>
      <c r="BJ2621" s="184" t="str">
        <f t="shared" si="494"/>
        <v/>
      </c>
    </row>
    <row r="2622" spans="3:62" ht="20.100000000000001" customHeight="1" x14ac:dyDescent="0.25">
      <c r="C2622" s="12"/>
      <c r="E2622" s="141"/>
      <c r="F2622" s="141"/>
      <c r="P2622" s="156"/>
      <c r="R2622" s="174"/>
      <c r="S2622" s="174"/>
      <c r="W2622" s="175"/>
      <c r="X2622" s="173"/>
      <c r="AC2622" s="156">
        <v>1893</v>
      </c>
      <c r="AD2622" s="150">
        <f t="shared" si="485"/>
        <v>3.5720000000000001</v>
      </c>
      <c r="AE2622" s="174">
        <f t="shared" si="486"/>
        <v>6.7653218670680473E-4</v>
      </c>
      <c r="AF2622" s="174">
        <f t="shared" si="487"/>
        <v>0.99982286729423753</v>
      </c>
      <c r="AG2622" s="150">
        <f t="shared" si="492"/>
        <v>6.7653218670680473E-4</v>
      </c>
      <c r="AH2622" s="150" t="str">
        <f t="shared" si="493"/>
        <v/>
      </c>
      <c r="AI2622" s="150" t="str">
        <f t="shared" si="488"/>
        <v/>
      </c>
      <c r="AJ2622" s="173">
        <f t="shared" si="489"/>
        <v>0</v>
      </c>
      <c r="AK2622" s="173" t="str">
        <f t="shared" si="490"/>
        <v/>
      </c>
      <c r="AL2622" s="173" t="str">
        <f t="shared" si="491"/>
        <v/>
      </c>
      <c r="AM2622" s="173"/>
      <c r="AN2622" s="173"/>
      <c r="AO2622" s="173"/>
      <c r="AP2622" s="173"/>
      <c r="AQ2622" s="173"/>
      <c r="AR2622" s="173"/>
      <c r="AS2622" s="173"/>
      <c r="AT2622" s="153"/>
      <c r="AU2622" s="154"/>
      <c r="AV2622" s="153"/>
      <c r="AW2622" s="177"/>
      <c r="AX2622" s="178"/>
      <c r="AY2622" s="179"/>
      <c r="AZ2622" s="179"/>
      <c r="BA2622" s="180"/>
      <c r="BB2622" s="180"/>
      <c r="BC2622" s="155"/>
      <c r="BE2622" s="156">
        <v>1870</v>
      </c>
      <c r="BF2622" s="181">
        <f t="shared" si="495"/>
        <v>11.961599999999727</v>
      </c>
      <c r="BG2622" s="182">
        <f t="shared" si="496"/>
        <v>0.10182876613839624</v>
      </c>
      <c r="BH2622" s="183">
        <f t="shared" si="497"/>
        <v>2.1263714412547707E-4</v>
      </c>
      <c r="BI2622" s="184" t="str">
        <f t="shared" si="498"/>
        <v/>
      </c>
      <c r="BJ2622" s="184" t="str">
        <f t="shared" si="494"/>
        <v/>
      </c>
    </row>
    <row r="2623" spans="3:62" ht="20.100000000000001" customHeight="1" x14ac:dyDescent="0.25">
      <c r="C2623" s="12"/>
      <c r="E2623" s="141"/>
      <c r="F2623" s="141"/>
      <c r="P2623" s="156"/>
      <c r="R2623" s="174"/>
      <c r="S2623" s="174"/>
      <c r="W2623" s="175"/>
      <c r="X2623" s="173"/>
      <c r="AC2623" s="156">
        <v>1894</v>
      </c>
      <c r="AD2623" s="150">
        <f t="shared" si="485"/>
        <v>3.5760000000000005</v>
      </c>
      <c r="AE2623" s="174">
        <f t="shared" si="486"/>
        <v>6.6692928763750108E-4</v>
      </c>
      <c r="AF2623" s="174">
        <f t="shared" si="487"/>
        <v>0.99982555417500785</v>
      </c>
      <c r="AG2623" s="150">
        <f t="shared" si="492"/>
        <v>6.6692928763750108E-4</v>
      </c>
      <c r="AH2623" s="150" t="str">
        <f t="shared" si="493"/>
        <v/>
      </c>
      <c r="AI2623" s="150" t="str">
        <f t="shared" si="488"/>
        <v/>
      </c>
      <c r="AJ2623" s="173">
        <f t="shared" si="489"/>
        <v>0</v>
      </c>
      <c r="AK2623" s="173" t="str">
        <f t="shared" si="490"/>
        <v/>
      </c>
      <c r="AL2623" s="173" t="str">
        <f t="shared" si="491"/>
        <v/>
      </c>
      <c r="AM2623" s="173"/>
      <c r="AN2623" s="173"/>
      <c r="AO2623" s="173"/>
      <c r="AP2623" s="173"/>
      <c r="AQ2623" s="173"/>
      <c r="AR2623" s="173"/>
      <c r="AS2623" s="173"/>
      <c r="AT2623" s="153"/>
      <c r="AU2623" s="154"/>
      <c r="AV2623" s="153"/>
      <c r="AW2623" s="177"/>
      <c r="AX2623" s="178"/>
      <c r="AY2623" s="179"/>
      <c r="AZ2623" s="179"/>
      <c r="BA2623" s="180"/>
      <c r="BB2623" s="180"/>
      <c r="BC2623" s="155"/>
      <c r="BE2623" s="156">
        <v>1871</v>
      </c>
      <c r="BF2623" s="181">
        <f t="shared" si="495"/>
        <v>11.967999999999726</v>
      </c>
      <c r="BG2623" s="182">
        <f t="shared" si="496"/>
        <v>0.10161612899427076</v>
      </c>
      <c r="BH2623" s="183">
        <f t="shared" si="497"/>
        <v>2.1224134837674602E-4</v>
      </c>
      <c r="BI2623" s="184" t="str">
        <f t="shared" si="498"/>
        <v/>
      </c>
      <c r="BJ2623" s="184" t="str">
        <f t="shared" si="494"/>
        <v/>
      </c>
    </row>
    <row r="2624" spans="3:62" ht="20.100000000000001" customHeight="1" x14ac:dyDescent="0.25">
      <c r="C2624" s="12"/>
      <c r="E2624" s="141"/>
      <c r="F2624" s="141"/>
      <c r="P2624" s="156"/>
      <c r="R2624" s="174"/>
      <c r="S2624" s="174"/>
      <c r="W2624" s="175"/>
      <c r="X2624" s="173"/>
      <c r="AC2624" s="156">
        <v>1895</v>
      </c>
      <c r="AD2624" s="150">
        <f t="shared" si="485"/>
        <v>3.58</v>
      </c>
      <c r="AE2624" s="174">
        <f t="shared" si="486"/>
        <v>6.5745217565467645E-4</v>
      </c>
      <c r="AF2624" s="174">
        <f t="shared" si="487"/>
        <v>0.99982820289625407</v>
      </c>
      <c r="AG2624" s="150">
        <f t="shared" si="492"/>
        <v>6.5745217565467645E-4</v>
      </c>
      <c r="AH2624" s="150" t="str">
        <f t="shared" si="493"/>
        <v/>
      </c>
      <c r="AI2624" s="150" t="str">
        <f t="shared" si="488"/>
        <v/>
      </c>
      <c r="AJ2624" s="173">
        <f t="shared" si="489"/>
        <v>0</v>
      </c>
      <c r="AK2624" s="173" t="str">
        <f t="shared" si="490"/>
        <v/>
      </c>
      <c r="AL2624" s="173" t="str">
        <f t="shared" si="491"/>
        <v/>
      </c>
      <c r="AM2624" s="173"/>
      <c r="AN2624" s="173"/>
      <c r="AO2624" s="173"/>
      <c r="AP2624" s="173"/>
      <c r="AQ2624" s="173"/>
      <c r="AR2624" s="173"/>
      <c r="AS2624" s="173"/>
      <c r="AT2624" s="153"/>
      <c r="AU2624" s="154"/>
      <c r="AV2624" s="153"/>
      <c r="AW2624" s="177"/>
      <c r="AX2624" s="178"/>
      <c r="AY2624" s="179"/>
      <c r="AZ2624" s="179"/>
      <c r="BA2624" s="180"/>
      <c r="BB2624" s="180"/>
      <c r="BC2624" s="155"/>
      <c r="BE2624" s="156">
        <v>1872</v>
      </c>
      <c r="BF2624" s="181">
        <f t="shared" si="495"/>
        <v>11.974399999999726</v>
      </c>
      <c r="BG2624" s="182">
        <f t="shared" si="496"/>
        <v>0.10140388764589402</v>
      </c>
      <c r="BH2624" s="183">
        <f t="shared" si="497"/>
        <v>2.1184613797683993E-4</v>
      </c>
      <c r="BI2624" s="184" t="str">
        <f t="shared" si="498"/>
        <v/>
      </c>
      <c r="BJ2624" s="184" t="str">
        <f t="shared" si="494"/>
        <v/>
      </c>
    </row>
    <row r="2625" spans="3:62" ht="20.100000000000001" customHeight="1" x14ac:dyDescent="0.25">
      <c r="C2625" s="12"/>
      <c r="E2625" s="141"/>
      <c r="F2625" s="141"/>
      <c r="P2625" s="156"/>
      <c r="R2625" s="174"/>
      <c r="S2625" s="174"/>
      <c r="W2625" s="175"/>
      <c r="X2625" s="173"/>
      <c r="AC2625" s="156">
        <v>1896</v>
      </c>
      <c r="AD2625" s="150">
        <f t="shared" si="485"/>
        <v>3.5840000000000005</v>
      </c>
      <c r="AE2625" s="174">
        <f t="shared" si="486"/>
        <v>6.480993644254466E-4</v>
      </c>
      <c r="AF2625" s="174">
        <f t="shared" si="487"/>
        <v>0.99983081395814677</v>
      </c>
      <c r="AG2625" s="150">
        <f t="shared" si="492"/>
        <v>6.480993644254466E-4</v>
      </c>
      <c r="AH2625" s="150" t="str">
        <f t="shared" si="493"/>
        <v/>
      </c>
      <c r="AI2625" s="150" t="str">
        <f t="shared" si="488"/>
        <v/>
      </c>
      <c r="AJ2625" s="173">
        <f t="shared" si="489"/>
        <v>0</v>
      </c>
      <c r="AK2625" s="173" t="str">
        <f t="shared" si="490"/>
        <v/>
      </c>
      <c r="AL2625" s="173" t="str">
        <f t="shared" si="491"/>
        <v/>
      </c>
      <c r="AM2625" s="173"/>
      <c r="AN2625" s="173"/>
      <c r="AO2625" s="173"/>
      <c r="AP2625" s="173"/>
      <c r="AQ2625" s="173"/>
      <c r="AR2625" s="173"/>
      <c r="AS2625" s="173"/>
      <c r="AT2625" s="153"/>
      <c r="AU2625" s="154"/>
      <c r="AV2625" s="153"/>
      <c r="AW2625" s="177"/>
      <c r="AX2625" s="178"/>
      <c r="AY2625" s="179"/>
      <c r="AZ2625" s="179"/>
      <c r="BA2625" s="180"/>
      <c r="BB2625" s="180"/>
      <c r="BC2625" s="155"/>
      <c r="BE2625" s="156">
        <v>1873</v>
      </c>
      <c r="BF2625" s="181">
        <f t="shared" si="495"/>
        <v>11.980799999999725</v>
      </c>
      <c r="BG2625" s="182">
        <f t="shared" si="496"/>
        <v>0.10119204150791718</v>
      </c>
      <c r="BH2625" s="183">
        <f t="shared" si="497"/>
        <v>2.1145151256206363E-4</v>
      </c>
      <c r="BI2625" s="184" t="str">
        <f t="shared" si="498"/>
        <v/>
      </c>
      <c r="BJ2625" s="184" t="str">
        <f t="shared" si="494"/>
        <v/>
      </c>
    </row>
    <row r="2626" spans="3:62" ht="20.100000000000001" customHeight="1" x14ac:dyDescent="0.25">
      <c r="C2626" s="12"/>
      <c r="E2626" s="141"/>
      <c r="F2626" s="141"/>
      <c r="P2626" s="156"/>
      <c r="R2626" s="174"/>
      <c r="S2626" s="174"/>
      <c r="W2626" s="175"/>
      <c r="X2626" s="173"/>
      <c r="AC2626" s="156">
        <v>1897</v>
      </c>
      <c r="AD2626" s="150">
        <f t="shared" si="485"/>
        <v>3.5880000000000001</v>
      </c>
      <c r="AE2626" s="174">
        <f t="shared" si="486"/>
        <v>6.388693828256049E-4</v>
      </c>
      <c r="AF2626" s="174">
        <f t="shared" si="487"/>
        <v>0.99983338785494169</v>
      </c>
      <c r="AG2626" s="150">
        <f t="shared" si="492"/>
        <v>6.388693828256049E-4</v>
      </c>
      <c r="AH2626" s="150" t="str">
        <f t="shared" si="493"/>
        <v/>
      </c>
      <c r="AI2626" s="150" t="str">
        <f t="shared" si="488"/>
        <v/>
      </c>
      <c r="AJ2626" s="173">
        <f t="shared" si="489"/>
        <v>0</v>
      </c>
      <c r="AK2626" s="173" t="str">
        <f t="shared" si="490"/>
        <v/>
      </c>
      <c r="AL2626" s="173" t="str">
        <f t="shared" si="491"/>
        <v/>
      </c>
      <c r="AM2626" s="173"/>
      <c r="AN2626" s="173"/>
      <c r="AO2626" s="173"/>
      <c r="AP2626" s="173"/>
      <c r="AQ2626" s="173"/>
      <c r="AR2626" s="173"/>
      <c r="AS2626" s="173"/>
      <c r="AT2626" s="153"/>
      <c r="AU2626" s="154"/>
      <c r="AV2626" s="153"/>
      <c r="AW2626" s="177"/>
      <c r="AX2626" s="178"/>
      <c r="AY2626" s="179"/>
      <c r="AZ2626" s="179"/>
      <c r="BA2626" s="180"/>
      <c r="BB2626" s="180"/>
      <c r="BC2626" s="155"/>
      <c r="BE2626" s="156">
        <v>1874</v>
      </c>
      <c r="BF2626" s="181">
        <f t="shared" si="495"/>
        <v>11.987199999999724</v>
      </c>
      <c r="BG2626" s="182">
        <f t="shared" si="496"/>
        <v>0.10098058999535511</v>
      </c>
      <c r="BH2626" s="183">
        <f t="shared" si="497"/>
        <v>2.1105747176598799E-4</v>
      </c>
      <c r="BI2626" s="184" t="str">
        <f t="shared" si="498"/>
        <v/>
      </c>
      <c r="BJ2626" s="184" t="str">
        <f t="shared" si="494"/>
        <v/>
      </c>
    </row>
    <row r="2627" spans="3:62" ht="20.100000000000001" customHeight="1" x14ac:dyDescent="0.25">
      <c r="C2627" s="12"/>
      <c r="E2627" s="141"/>
      <c r="F2627" s="141"/>
      <c r="P2627" s="156"/>
      <c r="R2627" s="174"/>
      <c r="S2627" s="174"/>
      <c r="W2627" s="175"/>
      <c r="X2627" s="173"/>
      <c r="AC2627" s="156">
        <v>1898</v>
      </c>
      <c r="AD2627" s="150">
        <f t="shared" si="485"/>
        <v>3.5920000000000005</v>
      </c>
      <c r="AE2627" s="174">
        <f t="shared" si="486"/>
        <v>6.297607748167284E-4</v>
      </c>
      <c r="AF2627" s="174">
        <f t="shared" si="487"/>
        <v>0.99983592507504016</v>
      </c>
      <c r="AG2627" s="150">
        <f t="shared" si="492"/>
        <v>6.297607748167284E-4</v>
      </c>
      <c r="AH2627" s="150" t="str">
        <f t="shared" si="493"/>
        <v/>
      </c>
      <c r="AI2627" s="150" t="str">
        <f t="shared" si="488"/>
        <v/>
      </c>
      <c r="AJ2627" s="173">
        <f t="shared" si="489"/>
        <v>0</v>
      </c>
      <c r="AK2627" s="173" t="str">
        <f t="shared" si="490"/>
        <v/>
      </c>
      <c r="AL2627" s="173" t="str">
        <f t="shared" si="491"/>
        <v/>
      </c>
      <c r="AM2627" s="173"/>
      <c r="AN2627" s="173"/>
      <c r="AO2627" s="173"/>
      <c r="AP2627" s="173"/>
      <c r="AQ2627" s="173"/>
      <c r="AR2627" s="173"/>
      <c r="AS2627" s="173"/>
      <c r="AT2627" s="153"/>
      <c r="AU2627" s="154"/>
      <c r="AV2627" s="153"/>
      <c r="AW2627" s="177"/>
      <c r="AX2627" s="178"/>
      <c r="AY2627" s="179"/>
      <c r="AZ2627" s="179"/>
      <c r="BA2627" s="180"/>
      <c r="BB2627" s="180"/>
      <c r="BC2627" s="155"/>
      <c r="BE2627" s="156">
        <v>1875</v>
      </c>
      <c r="BF2627" s="181">
        <f t="shared" si="495"/>
        <v>11.993599999999724</v>
      </c>
      <c r="BG2627" s="182">
        <f t="shared" si="496"/>
        <v>0.10076953252358913</v>
      </c>
      <c r="BH2627" s="183">
        <f t="shared" si="497"/>
        <v>2.1066401522112921E-4</v>
      </c>
      <c r="BI2627" s="184" t="str">
        <f t="shared" si="498"/>
        <v/>
      </c>
      <c r="BJ2627" s="184" t="str">
        <f t="shared" si="494"/>
        <v/>
      </c>
    </row>
    <row r="2628" spans="3:62" ht="20.100000000000001" customHeight="1" x14ac:dyDescent="0.25">
      <c r="C2628" s="12"/>
      <c r="E2628" s="141"/>
      <c r="F2628" s="141"/>
      <c r="P2628" s="156"/>
      <c r="R2628" s="174"/>
      <c r="S2628" s="174"/>
      <c r="W2628" s="175"/>
      <c r="X2628" s="173"/>
      <c r="AC2628" s="156">
        <v>1899</v>
      </c>
      <c r="AD2628" s="150">
        <f t="shared" si="485"/>
        <v>3.5960000000000001</v>
      </c>
      <c r="AE2628" s="174">
        <f t="shared" si="486"/>
        <v>6.2077209932386967E-4</v>
      </c>
      <c r="AF2628" s="174">
        <f t="shared" si="487"/>
        <v>0.99983842610104956</v>
      </c>
      <c r="AG2628" s="150">
        <f t="shared" si="492"/>
        <v>6.2077209932386967E-4</v>
      </c>
      <c r="AH2628" s="150" t="str">
        <f t="shared" si="493"/>
        <v/>
      </c>
      <c r="AI2628" s="150" t="str">
        <f t="shared" si="488"/>
        <v/>
      </c>
      <c r="AJ2628" s="173">
        <f t="shared" si="489"/>
        <v>0</v>
      </c>
      <c r="AK2628" s="173" t="str">
        <f t="shared" si="490"/>
        <v/>
      </c>
      <c r="AL2628" s="173" t="str">
        <f t="shared" si="491"/>
        <v/>
      </c>
      <c r="AM2628" s="173"/>
      <c r="AN2628" s="173"/>
      <c r="AO2628" s="173"/>
      <c r="AP2628" s="173"/>
      <c r="AQ2628" s="173"/>
      <c r="AR2628" s="173"/>
      <c r="AS2628" s="173"/>
      <c r="AT2628" s="153"/>
      <c r="AU2628" s="154"/>
      <c r="AV2628" s="153"/>
      <c r="AW2628" s="177"/>
      <c r="AX2628" s="178"/>
      <c r="AY2628" s="179"/>
      <c r="AZ2628" s="179"/>
      <c r="BA2628" s="180"/>
      <c r="BB2628" s="180"/>
      <c r="BC2628" s="155"/>
      <c r="BE2628" s="156">
        <v>1876</v>
      </c>
      <c r="BF2628" s="181">
        <f t="shared" si="495"/>
        <v>11.999999999999723</v>
      </c>
      <c r="BG2628" s="182">
        <f t="shared" si="496"/>
        <v>0.100558868508368</v>
      </c>
      <c r="BH2628" s="183">
        <f t="shared" si="497"/>
        <v>2.1027114255793566E-4</v>
      </c>
      <c r="BI2628" s="184" t="str">
        <f t="shared" si="498"/>
        <v/>
      </c>
      <c r="BJ2628" s="184" t="str">
        <f t="shared" si="494"/>
        <v/>
      </c>
    </row>
    <row r="2629" spans="3:62" ht="20.100000000000001" customHeight="1" x14ac:dyDescent="0.25">
      <c r="C2629" s="12"/>
      <c r="E2629" s="141"/>
      <c r="F2629" s="141"/>
      <c r="P2629" s="156"/>
      <c r="R2629" s="174"/>
      <c r="S2629" s="174"/>
      <c r="W2629" s="175"/>
      <c r="X2629" s="173"/>
      <c r="AC2629" s="156">
        <v>1900</v>
      </c>
      <c r="AD2629" s="150">
        <f t="shared" si="485"/>
        <v>3.6000000000000005</v>
      </c>
      <c r="AE2629" s="174">
        <f t="shared" si="486"/>
        <v>6.1190193011377092E-4</v>
      </c>
      <c r="AF2629" s="174">
        <f t="shared" si="487"/>
        <v>0.99984089140984245</v>
      </c>
      <c r="AG2629" s="150">
        <f t="shared" si="492"/>
        <v>6.1190193011377092E-4</v>
      </c>
      <c r="AH2629" s="150" t="str">
        <f t="shared" si="493"/>
        <v/>
      </c>
      <c r="AI2629" s="150" t="str">
        <f t="shared" si="488"/>
        <v/>
      </c>
      <c r="AJ2629" s="173">
        <f t="shared" si="489"/>
        <v>0</v>
      </c>
      <c r="AK2629" s="173" t="str">
        <f t="shared" si="490"/>
        <v/>
      </c>
      <c r="AL2629" s="173" t="str">
        <f t="shared" si="491"/>
        <v/>
      </c>
      <c r="AM2629" s="173"/>
      <c r="AN2629" s="173"/>
      <c r="AO2629" s="173"/>
      <c r="AP2629" s="173"/>
      <c r="AQ2629" s="173"/>
      <c r="AR2629" s="173"/>
      <c r="AS2629" s="173"/>
      <c r="AT2629" s="153"/>
      <c r="AU2629" s="154"/>
      <c r="AV2629" s="153"/>
      <c r="AW2629" s="177"/>
      <c r="AX2629" s="178"/>
      <c r="AY2629" s="179"/>
      <c r="AZ2629" s="179"/>
      <c r="BA2629" s="180"/>
      <c r="BB2629" s="180"/>
      <c r="BC2629" s="155"/>
      <c r="BE2629" s="156">
        <v>1877</v>
      </c>
      <c r="BF2629" s="181">
        <f t="shared" si="495"/>
        <v>12.006399999999722</v>
      </c>
      <c r="BG2629" s="182">
        <f t="shared" si="496"/>
        <v>0.10034859736581006</v>
      </c>
      <c r="BH2629" s="183">
        <f t="shared" si="497"/>
        <v>2.0987885340505164E-4</v>
      </c>
      <c r="BI2629" s="184" t="str">
        <f t="shared" si="498"/>
        <v/>
      </c>
      <c r="BJ2629" s="184" t="str">
        <f t="shared" si="494"/>
        <v/>
      </c>
    </row>
    <row r="2630" spans="3:62" ht="20.100000000000001" customHeight="1" x14ac:dyDescent="0.25">
      <c r="C2630" s="12"/>
      <c r="E2630" s="141"/>
      <c r="F2630" s="141"/>
      <c r="P2630" s="156"/>
      <c r="R2630" s="174"/>
      <c r="S2630" s="174"/>
      <c r="W2630" s="175"/>
      <c r="X2630" s="173"/>
      <c r="AC2630" s="156">
        <v>1901</v>
      </c>
      <c r="AD2630" s="150">
        <f t="shared" si="485"/>
        <v>3.6040000000000001</v>
      </c>
      <c r="AE2630" s="174">
        <f t="shared" si="486"/>
        <v>6.0314885567366774E-4</v>
      </c>
      <c r="AF2630" s="174">
        <f t="shared" si="487"/>
        <v>0.99984332147261612</v>
      </c>
      <c r="AG2630" s="150">
        <f t="shared" si="492"/>
        <v>6.0314885567366774E-4</v>
      </c>
      <c r="AH2630" s="150" t="str">
        <f t="shared" si="493"/>
        <v/>
      </c>
      <c r="AI2630" s="150" t="str">
        <f t="shared" si="488"/>
        <v/>
      </c>
      <c r="AJ2630" s="173">
        <f t="shared" si="489"/>
        <v>0</v>
      </c>
      <c r="AK2630" s="173" t="str">
        <f t="shared" si="490"/>
        <v/>
      </c>
      <c r="AL2630" s="173" t="str">
        <f t="shared" si="491"/>
        <v/>
      </c>
      <c r="AM2630" s="173"/>
      <c r="AN2630" s="173"/>
      <c r="AO2630" s="173"/>
      <c r="AP2630" s="173"/>
      <c r="AQ2630" s="173"/>
      <c r="AR2630" s="173"/>
      <c r="AS2630" s="173"/>
      <c r="AT2630" s="153"/>
      <c r="AU2630" s="154"/>
      <c r="AV2630" s="153"/>
      <c r="AW2630" s="177"/>
      <c r="AX2630" s="178"/>
      <c r="AY2630" s="179"/>
      <c r="AZ2630" s="179"/>
      <c r="BA2630" s="180"/>
      <c r="BB2630" s="180"/>
      <c r="BC2630" s="155"/>
      <c r="BE2630" s="156">
        <v>1878</v>
      </c>
      <c r="BF2630" s="181">
        <f t="shared" si="495"/>
        <v>12.012799999999721</v>
      </c>
      <c r="BG2630" s="182">
        <f t="shared" si="496"/>
        <v>0.10013871851240501</v>
      </c>
      <c r="BH2630" s="183">
        <f t="shared" si="497"/>
        <v>2.0948714738990015E-4</v>
      </c>
      <c r="BI2630" s="184" t="str">
        <f t="shared" si="498"/>
        <v/>
      </c>
      <c r="BJ2630" s="184" t="str">
        <f t="shared" si="494"/>
        <v/>
      </c>
    </row>
    <row r="2631" spans="3:62" ht="20.100000000000001" customHeight="1" x14ac:dyDescent="0.25">
      <c r="C2631" s="12"/>
      <c r="E2631" s="141"/>
      <c r="F2631" s="141"/>
      <c r="P2631" s="156"/>
      <c r="R2631" s="174"/>
      <c r="S2631" s="174"/>
      <c r="W2631" s="175"/>
      <c r="X2631" s="173"/>
      <c r="AC2631" s="156">
        <v>1902</v>
      </c>
      <c r="AD2631" s="150">
        <f t="shared" si="485"/>
        <v>3.6080000000000005</v>
      </c>
      <c r="AE2631" s="174">
        <f t="shared" si="486"/>
        <v>5.9451147909062214E-4</v>
      </c>
      <c r="AF2631" s="174">
        <f t="shared" si="487"/>
        <v>0.99984571675495104</v>
      </c>
      <c r="AG2631" s="150">
        <f t="shared" si="492"/>
        <v>5.9451147909062214E-4</v>
      </c>
      <c r="AH2631" s="150" t="str">
        <f t="shared" si="493"/>
        <v/>
      </c>
      <c r="AI2631" s="150" t="str">
        <f t="shared" si="488"/>
        <v/>
      </c>
      <c r="AJ2631" s="173">
        <f t="shared" si="489"/>
        <v>0</v>
      </c>
      <c r="AK2631" s="173" t="str">
        <f t="shared" si="490"/>
        <v/>
      </c>
      <c r="AL2631" s="173" t="str">
        <f t="shared" si="491"/>
        <v/>
      </c>
      <c r="AM2631" s="173"/>
      <c r="AN2631" s="173"/>
      <c r="AO2631" s="173"/>
      <c r="AP2631" s="173"/>
      <c r="AQ2631" s="173"/>
      <c r="AR2631" s="173"/>
      <c r="AS2631" s="173"/>
      <c r="AT2631" s="153"/>
      <c r="AU2631" s="154"/>
      <c r="AV2631" s="153"/>
      <c r="AW2631" s="177"/>
      <c r="AX2631" s="178"/>
      <c r="AY2631" s="179"/>
      <c r="AZ2631" s="179"/>
      <c r="BA2631" s="180"/>
      <c r="BB2631" s="180"/>
      <c r="BC2631" s="155"/>
      <c r="BE2631" s="156">
        <v>1879</v>
      </c>
      <c r="BF2631" s="181">
        <f t="shared" si="495"/>
        <v>12.019199999999721</v>
      </c>
      <c r="BG2631" s="182">
        <f t="shared" si="496"/>
        <v>9.9929231365015109E-2</v>
      </c>
      <c r="BH2631" s="183">
        <f t="shared" si="497"/>
        <v>2.0909602413776707E-4</v>
      </c>
      <c r="BI2631" s="184" t="str">
        <f t="shared" si="498"/>
        <v/>
      </c>
      <c r="BJ2631" s="184" t="str">
        <f t="shared" si="494"/>
        <v/>
      </c>
    </row>
    <row r="2632" spans="3:62" ht="20.100000000000001" customHeight="1" x14ac:dyDescent="0.25">
      <c r="C2632" s="12"/>
      <c r="E2632" s="141"/>
      <c r="F2632" s="141"/>
      <c r="P2632" s="156"/>
      <c r="R2632" s="174"/>
      <c r="S2632" s="174"/>
      <c r="W2632" s="175"/>
      <c r="X2632" s="173"/>
      <c r="AC2632" s="156">
        <v>1903</v>
      </c>
      <c r="AD2632" s="150">
        <f t="shared" si="485"/>
        <v>3.6120000000000001</v>
      </c>
      <c r="AE2632" s="174">
        <f t="shared" si="486"/>
        <v>5.859884179314559E-4</v>
      </c>
      <c r="AF2632" s="174">
        <f t="shared" si="487"/>
        <v>0.99984807771686879</v>
      </c>
      <c r="AG2632" s="150">
        <f t="shared" si="492"/>
        <v>5.859884179314559E-4</v>
      </c>
      <c r="AH2632" s="150" t="str">
        <f t="shared" si="493"/>
        <v/>
      </c>
      <c r="AI2632" s="150" t="str">
        <f t="shared" si="488"/>
        <v/>
      </c>
      <c r="AJ2632" s="173">
        <f t="shared" si="489"/>
        <v>0</v>
      </c>
      <c r="AK2632" s="173" t="str">
        <f t="shared" si="490"/>
        <v/>
      </c>
      <c r="AL2632" s="173" t="str">
        <f t="shared" si="491"/>
        <v/>
      </c>
      <c r="AM2632" s="173"/>
      <c r="AN2632" s="173"/>
      <c r="AO2632" s="173"/>
      <c r="AP2632" s="173"/>
      <c r="AQ2632" s="173"/>
      <c r="AR2632" s="173"/>
      <c r="AS2632" s="173"/>
      <c r="AT2632" s="153"/>
      <c r="AU2632" s="154"/>
      <c r="AV2632" s="153"/>
      <c r="AW2632" s="177"/>
      <c r="AX2632" s="178"/>
      <c r="AY2632" s="179"/>
      <c r="AZ2632" s="179"/>
      <c r="BA2632" s="180"/>
      <c r="BB2632" s="180"/>
      <c r="BC2632" s="155"/>
      <c r="BE2632" s="156">
        <v>1880</v>
      </c>
      <c r="BF2632" s="181">
        <f t="shared" si="495"/>
        <v>12.02559999999972</v>
      </c>
      <c r="BG2632" s="182">
        <f t="shared" si="496"/>
        <v>9.9720135340877342E-2</v>
      </c>
      <c r="BH2632" s="183">
        <f t="shared" si="497"/>
        <v>2.0870548327243943E-4</v>
      </c>
      <c r="BI2632" s="184" t="str">
        <f t="shared" si="498"/>
        <v/>
      </c>
      <c r="BJ2632" s="184" t="str">
        <f t="shared" si="494"/>
        <v/>
      </c>
    </row>
    <row r="2633" spans="3:62" ht="20.100000000000001" customHeight="1" x14ac:dyDescent="0.25">
      <c r="C2633" s="12"/>
      <c r="E2633" s="141"/>
      <c r="F2633" s="141"/>
      <c r="P2633" s="156"/>
      <c r="R2633" s="174"/>
      <c r="S2633" s="174"/>
      <c r="W2633" s="175"/>
      <c r="X2633" s="173"/>
      <c r="AC2633" s="156">
        <v>1904</v>
      </c>
      <c r="AD2633" s="150">
        <f t="shared" si="485"/>
        <v>3.6160000000000005</v>
      </c>
      <c r="AE2633" s="174">
        <f t="shared" si="486"/>
        <v>5.7757830412321731E-4</v>
      </c>
      <c r="AF2633" s="174">
        <f t="shared" si="487"/>
        <v>0.99985040481289034</v>
      </c>
      <c r="AG2633" s="150">
        <f t="shared" si="492"/>
        <v>5.7757830412321731E-4</v>
      </c>
      <c r="AH2633" s="150" t="str">
        <f t="shared" si="493"/>
        <v/>
      </c>
      <c r="AI2633" s="150" t="str">
        <f t="shared" si="488"/>
        <v/>
      </c>
      <c r="AJ2633" s="173">
        <f t="shared" si="489"/>
        <v>0</v>
      </c>
      <c r="AK2633" s="173" t="str">
        <f t="shared" si="490"/>
        <v/>
      </c>
      <c r="AL2633" s="173" t="str">
        <f t="shared" si="491"/>
        <v/>
      </c>
      <c r="AM2633" s="173"/>
      <c r="AN2633" s="173"/>
      <c r="AO2633" s="173"/>
      <c r="AP2633" s="173"/>
      <c r="AQ2633" s="173"/>
      <c r="AR2633" s="173"/>
      <c r="AS2633" s="173"/>
      <c r="AT2633" s="153"/>
      <c r="AU2633" s="154"/>
      <c r="AV2633" s="153"/>
      <c r="AW2633" s="177"/>
      <c r="AX2633" s="178"/>
      <c r="AY2633" s="179"/>
      <c r="AZ2633" s="179"/>
      <c r="BA2633" s="180"/>
      <c r="BB2633" s="180"/>
      <c r="BC2633" s="155"/>
      <c r="BE2633" s="156">
        <v>1881</v>
      </c>
      <c r="BF2633" s="181">
        <f t="shared" si="495"/>
        <v>12.031999999999719</v>
      </c>
      <c r="BG2633" s="182">
        <f t="shared" si="496"/>
        <v>9.9511429857604902E-2</v>
      </c>
      <c r="BH2633" s="183">
        <f t="shared" si="497"/>
        <v>2.0831552441605283E-4</v>
      </c>
      <c r="BI2633" s="184" t="str">
        <f t="shared" si="498"/>
        <v/>
      </c>
      <c r="BJ2633" s="184" t="str">
        <f t="shared" si="494"/>
        <v/>
      </c>
    </row>
    <row r="2634" spans="3:62" ht="20.100000000000001" customHeight="1" x14ac:dyDescent="0.25">
      <c r="C2634" s="12"/>
      <c r="E2634" s="141"/>
      <c r="F2634" s="141"/>
      <c r="P2634" s="156"/>
      <c r="R2634" s="174"/>
      <c r="S2634" s="174"/>
      <c r="W2634" s="175"/>
      <c r="X2634" s="173"/>
      <c r="AC2634" s="156">
        <v>1905</v>
      </c>
      <c r="AD2634" s="150">
        <f t="shared" si="485"/>
        <v>3.62</v>
      </c>
      <c r="AE2634" s="174">
        <f t="shared" si="486"/>
        <v>5.6927978383425261E-4</v>
      </c>
      <c r="AF2634" s="174">
        <f t="shared" si="487"/>
        <v>0.99985269849209257</v>
      </c>
      <c r="AG2634" s="150">
        <f t="shared" si="492"/>
        <v>5.6927978383425261E-4</v>
      </c>
      <c r="AH2634" s="150" t="str">
        <f t="shared" si="493"/>
        <v/>
      </c>
      <c r="AI2634" s="150" t="str">
        <f t="shared" si="488"/>
        <v/>
      </c>
      <c r="AJ2634" s="173">
        <f t="shared" si="489"/>
        <v>0</v>
      </c>
      <c r="AK2634" s="173" t="str">
        <f t="shared" si="490"/>
        <v/>
      </c>
      <c r="AL2634" s="173" t="str">
        <f t="shared" si="491"/>
        <v/>
      </c>
      <c r="AM2634" s="173"/>
      <c r="AN2634" s="173"/>
      <c r="AO2634" s="173"/>
      <c r="AP2634" s="173"/>
      <c r="AQ2634" s="173"/>
      <c r="AR2634" s="173"/>
      <c r="AS2634" s="173"/>
      <c r="AT2634" s="153"/>
      <c r="AU2634" s="154"/>
      <c r="AV2634" s="153"/>
      <c r="AW2634" s="177"/>
      <c r="AX2634" s="178"/>
      <c r="AY2634" s="179"/>
      <c r="AZ2634" s="179"/>
      <c r="BA2634" s="180"/>
      <c r="BB2634" s="180"/>
      <c r="BC2634" s="155"/>
      <c r="BE2634" s="156">
        <v>1882</v>
      </c>
      <c r="BF2634" s="181">
        <f t="shared" si="495"/>
        <v>12.038399999999719</v>
      </c>
      <c r="BG2634" s="182">
        <f t="shared" si="496"/>
        <v>9.9303114333188849E-2</v>
      </c>
      <c r="BH2634" s="183">
        <f t="shared" si="497"/>
        <v>2.0792614718893876E-4</v>
      </c>
      <c r="BI2634" s="184" t="str">
        <f t="shared" si="498"/>
        <v/>
      </c>
      <c r="BJ2634" s="184" t="str">
        <f t="shared" si="494"/>
        <v/>
      </c>
    </row>
    <row r="2635" spans="3:62" ht="20.100000000000001" customHeight="1" x14ac:dyDescent="0.25">
      <c r="C2635" s="12"/>
      <c r="E2635" s="141"/>
      <c r="F2635" s="141"/>
      <c r="P2635" s="156"/>
      <c r="R2635" s="174"/>
      <c r="S2635" s="174"/>
      <c r="W2635" s="175"/>
      <c r="X2635" s="173"/>
      <c r="AC2635" s="156">
        <v>1906</v>
      </c>
      <c r="AD2635" s="150">
        <f t="shared" si="485"/>
        <v>3.6240000000000006</v>
      </c>
      <c r="AE2635" s="174">
        <f t="shared" si="486"/>
        <v>5.610915173558204E-4</v>
      </c>
      <c r="AF2635" s="174">
        <f t="shared" si="487"/>
        <v>0.99985495919816547</v>
      </c>
      <c r="AG2635" s="150">
        <f t="shared" si="492"/>
        <v>5.610915173558204E-4</v>
      </c>
      <c r="AH2635" s="150" t="str">
        <f t="shared" si="493"/>
        <v/>
      </c>
      <c r="AI2635" s="150" t="str">
        <f t="shared" si="488"/>
        <v/>
      </c>
      <c r="AJ2635" s="173">
        <f t="shared" si="489"/>
        <v>0</v>
      </c>
      <c r="AK2635" s="173" t="str">
        <f t="shared" si="490"/>
        <v/>
      </c>
      <c r="AL2635" s="173" t="str">
        <f t="shared" si="491"/>
        <v/>
      </c>
      <c r="AM2635" s="173"/>
      <c r="AN2635" s="173"/>
      <c r="AO2635" s="173"/>
      <c r="AP2635" s="173"/>
      <c r="AQ2635" s="173"/>
      <c r="AR2635" s="173"/>
      <c r="AS2635" s="173"/>
      <c r="AT2635" s="153"/>
      <c r="AU2635" s="154"/>
      <c r="AV2635" s="153"/>
      <c r="AW2635" s="177"/>
      <c r="AX2635" s="178"/>
      <c r="AY2635" s="179"/>
      <c r="AZ2635" s="179"/>
      <c r="BA2635" s="180"/>
      <c r="BB2635" s="180"/>
      <c r="BC2635" s="155"/>
      <c r="BE2635" s="156">
        <v>1883</v>
      </c>
      <c r="BF2635" s="181">
        <f t="shared" si="495"/>
        <v>12.044799999999718</v>
      </c>
      <c r="BG2635" s="182">
        <f t="shared" si="496"/>
        <v>9.9095188185999911E-2</v>
      </c>
      <c r="BH2635" s="183">
        <f t="shared" si="497"/>
        <v>2.0753735121006867E-4</v>
      </c>
      <c r="BI2635" s="184" t="str">
        <f t="shared" si="498"/>
        <v/>
      </c>
      <c r="BJ2635" s="184" t="str">
        <f t="shared" si="494"/>
        <v/>
      </c>
    </row>
    <row r="2636" spans="3:62" ht="20.100000000000001" customHeight="1" x14ac:dyDescent="0.25">
      <c r="C2636" s="12"/>
      <c r="E2636" s="141"/>
      <c r="F2636" s="141"/>
      <c r="P2636" s="156"/>
      <c r="R2636" s="174"/>
      <c r="S2636" s="174"/>
      <c r="W2636" s="175"/>
      <c r="X2636" s="173"/>
      <c r="AC2636" s="156">
        <v>1907</v>
      </c>
      <c r="AD2636" s="150">
        <f t="shared" si="485"/>
        <v>3.6280000000000001</v>
      </c>
      <c r="AE2636" s="174">
        <f t="shared" si="486"/>
        <v>5.530121789843179E-4</v>
      </c>
      <c r="AF2636" s="174">
        <f t="shared" si="487"/>
        <v>0.99985718736946827</v>
      </c>
      <c r="AG2636" s="150">
        <f t="shared" si="492"/>
        <v>5.530121789843179E-4</v>
      </c>
      <c r="AH2636" s="150" t="str">
        <f t="shared" si="493"/>
        <v/>
      </c>
      <c r="AI2636" s="150" t="str">
        <f t="shared" si="488"/>
        <v/>
      </c>
      <c r="AJ2636" s="173">
        <f t="shared" si="489"/>
        <v>0</v>
      </c>
      <c r="AK2636" s="173" t="str">
        <f t="shared" si="490"/>
        <v/>
      </c>
      <c r="AL2636" s="173" t="str">
        <f t="shared" si="491"/>
        <v/>
      </c>
      <c r="AM2636" s="173"/>
      <c r="AN2636" s="173"/>
      <c r="AO2636" s="173"/>
      <c r="AP2636" s="173"/>
      <c r="AQ2636" s="173"/>
      <c r="AR2636" s="173"/>
      <c r="AS2636" s="173"/>
      <c r="AT2636" s="153"/>
      <c r="AU2636" s="154"/>
      <c r="AV2636" s="153"/>
      <c r="AW2636" s="177"/>
      <c r="AX2636" s="178"/>
      <c r="AY2636" s="179"/>
      <c r="AZ2636" s="179"/>
      <c r="BA2636" s="180"/>
      <c r="BB2636" s="180"/>
      <c r="BC2636" s="155"/>
      <c r="BE2636" s="156">
        <v>1884</v>
      </c>
      <c r="BF2636" s="181">
        <f t="shared" si="495"/>
        <v>12.051199999999717</v>
      </c>
      <c r="BG2636" s="182">
        <f t="shared" si="496"/>
        <v>9.8887650834789842E-2</v>
      </c>
      <c r="BH2636" s="183">
        <f t="shared" si="497"/>
        <v>2.0714913609644336E-4</v>
      </c>
      <c r="BI2636" s="184" t="str">
        <f t="shared" si="498"/>
        <v/>
      </c>
      <c r="BJ2636" s="184" t="str">
        <f t="shared" si="494"/>
        <v/>
      </c>
    </row>
    <row r="2637" spans="3:62" ht="20.100000000000001" customHeight="1" x14ac:dyDescent="0.25">
      <c r="C2637" s="12"/>
      <c r="E2637" s="141"/>
      <c r="F2637" s="141"/>
      <c r="P2637" s="156"/>
      <c r="R2637" s="174"/>
      <c r="S2637" s="174"/>
      <c r="W2637" s="175"/>
      <c r="X2637" s="173"/>
      <c r="AC2637" s="156">
        <v>1908</v>
      </c>
      <c r="AD2637" s="150">
        <f t="shared" si="485"/>
        <v>3.6320000000000006</v>
      </c>
      <c r="AE2637" s="174">
        <f t="shared" si="486"/>
        <v>5.4504045690405474E-4</v>
      </c>
      <c r="AF2637" s="174">
        <f t="shared" si="487"/>
        <v>0.99985938343908509</v>
      </c>
      <c r="AG2637" s="150">
        <f t="shared" si="492"/>
        <v>5.4504045690405474E-4</v>
      </c>
      <c r="AH2637" s="150" t="str">
        <f t="shared" si="493"/>
        <v/>
      </c>
      <c r="AI2637" s="150" t="str">
        <f t="shared" si="488"/>
        <v/>
      </c>
      <c r="AJ2637" s="173">
        <f t="shared" si="489"/>
        <v>0</v>
      </c>
      <c r="AK2637" s="173" t="str">
        <f t="shared" si="490"/>
        <v/>
      </c>
      <c r="AL2637" s="173" t="str">
        <f t="shared" si="491"/>
        <v/>
      </c>
      <c r="AM2637" s="173"/>
      <c r="AN2637" s="173"/>
      <c r="AO2637" s="173"/>
      <c r="AP2637" s="173"/>
      <c r="AQ2637" s="173"/>
      <c r="AR2637" s="173"/>
      <c r="AS2637" s="173"/>
      <c r="AT2637" s="153"/>
      <c r="AU2637" s="154"/>
      <c r="AV2637" s="153"/>
      <c r="AW2637" s="177"/>
      <c r="AX2637" s="178"/>
      <c r="AY2637" s="179"/>
      <c r="AZ2637" s="179"/>
      <c r="BA2637" s="180"/>
      <c r="BB2637" s="180"/>
      <c r="BC2637" s="155"/>
      <c r="BE2637" s="156">
        <v>1885</v>
      </c>
      <c r="BF2637" s="181">
        <f t="shared" si="495"/>
        <v>12.057599999999717</v>
      </c>
      <c r="BG2637" s="182">
        <f t="shared" si="496"/>
        <v>9.8680501698693399E-2</v>
      </c>
      <c r="BH2637" s="183">
        <f t="shared" si="497"/>
        <v>2.0676150146364813E-4</v>
      </c>
      <c r="BI2637" s="184" t="str">
        <f t="shared" si="498"/>
        <v/>
      </c>
      <c r="BJ2637" s="184" t="str">
        <f t="shared" si="494"/>
        <v/>
      </c>
    </row>
    <row r="2638" spans="3:62" ht="20.100000000000001" customHeight="1" x14ac:dyDescent="0.25">
      <c r="C2638" s="12"/>
      <c r="E2638" s="141"/>
      <c r="F2638" s="141"/>
      <c r="P2638" s="156"/>
      <c r="R2638" s="174"/>
      <c r="S2638" s="174"/>
      <c r="W2638" s="175"/>
      <c r="X2638" s="173"/>
      <c r="AC2638" s="156">
        <v>1909</v>
      </c>
      <c r="AD2638" s="150">
        <f t="shared" si="485"/>
        <v>3.6360000000000001</v>
      </c>
      <c r="AE2638" s="174">
        <f t="shared" si="486"/>
        <v>5.3717505307064139E-4</v>
      </c>
      <c r="AF2638" s="174">
        <f t="shared" si="487"/>
        <v>0.99986154783488057</v>
      </c>
      <c r="AG2638" s="150">
        <f t="shared" si="492"/>
        <v>5.3717505307064139E-4</v>
      </c>
      <c r="AH2638" s="150" t="str">
        <f t="shared" si="493"/>
        <v/>
      </c>
      <c r="AI2638" s="150" t="str">
        <f t="shared" si="488"/>
        <v/>
      </c>
      <c r="AJ2638" s="173">
        <f t="shared" si="489"/>
        <v>0</v>
      </c>
      <c r="AK2638" s="173" t="str">
        <f t="shared" si="490"/>
        <v/>
      </c>
      <c r="AL2638" s="173" t="str">
        <f t="shared" si="491"/>
        <v/>
      </c>
      <c r="AM2638" s="173"/>
      <c r="AN2638" s="173"/>
      <c r="AO2638" s="173"/>
      <c r="AP2638" s="173"/>
      <c r="AQ2638" s="173"/>
      <c r="AR2638" s="173"/>
      <c r="AS2638" s="173"/>
      <c r="AT2638" s="153"/>
      <c r="AU2638" s="154"/>
      <c r="AV2638" s="153"/>
      <c r="AW2638" s="177"/>
      <c r="AX2638" s="178"/>
      <c r="AY2638" s="179"/>
      <c r="AZ2638" s="179"/>
      <c r="BA2638" s="180"/>
      <c r="BB2638" s="180"/>
      <c r="BC2638" s="155"/>
      <c r="BE2638" s="156">
        <v>1886</v>
      </c>
      <c r="BF2638" s="181">
        <f t="shared" si="495"/>
        <v>12.063999999999716</v>
      </c>
      <c r="BG2638" s="182">
        <f t="shared" si="496"/>
        <v>9.847374019722975E-2</v>
      </c>
      <c r="BH2638" s="183">
        <f t="shared" si="497"/>
        <v>2.0637444692550577E-4</v>
      </c>
      <c r="BI2638" s="184" t="str">
        <f t="shared" si="498"/>
        <v/>
      </c>
      <c r="BJ2638" s="184" t="str">
        <f t="shared" si="494"/>
        <v/>
      </c>
    </row>
    <row r="2639" spans="3:62" ht="20.100000000000001" customHeight="1" x14ac:dyDescent="0.25">
      <c r="C2639" s="12"/>
      <c r="E2639" s="141"/>
      <c r="F2639" s="141"/>
      <c r="P2639" s="156"/>
      <c r="R2639" s="174"/>
      <c r="S2639" s="174"/>
      <c r="W2639" s="175"/>
      <c r="X2639" s="173"/>
      <c r="AC2639" s="156">
        <v>1910</v>
      </c>
      <c r="AD2639" s="150">
        <f t="shared" si="485"/>
        <v>3.6400000000000006</v>
      </c>
      <c r="AE2639" s="174">
        <f t="shared" si="486"/>
        <v>5.2941468309493378E-4</v>
      </c>
      <c r="AF2639" s="174">
        <f t="shared" si="487"/>
        <v>0.99986368097955425</v>
      </c>
      <c r="AG2639" s="150">
        <f t="shared" si="492"/>
        <v>5.2941468309493378E-4</v>
      </c>
      <c r="AH2639" s="150" t="str">
        <f t="shared" si="493"/>
        <v/>
      </c>
      <c r="AI2639" s="150" t="str">
        <f t="shared" si="488"/>
        <v/>
      </c>
      <c r="AJ2639" s="173">
        <f t="shared" si="489"/>
        <v>0</v>
      </c>
      <c r="AK2639" s="173" t="str">
        <f t="shared" si="490"/>
        <v/>
      </c>
      <c r="AL2639" s="173" t="str">
        <f t="shared" si="491"/>
        <v/>
      </c>
      <c r="AM2639" s="173"/>
      <c r="AN2639" s="173"/>
      <c r="AO2639" s="173"/>
      <c r="AP2639" s="173"/>
      <c r="AQ2639" s="173"/>
      <c r="AR2639" s="173"/>
      <c r="AS2639" s="173"/>
      <c r="AT2639" s="153"/>
      <c r="AU2639" s="154"/>
      <c r="AV2639" s="153"/>
      <c r="AW2639" s="177"/>
      <c r="AX2639" s="178"/>
      <c r="AY2639" s="179"/>
      <c r="AZ2639" s="179"/>
      <c r="BA2639" s="180"/>
      <c r="BB2639" s="180"/>
      <c r="BC2639" s="155"/>
      <c r="BE2639" s="156">
        <v>1887</v>
      </c>
      <c r="BF2639" s="181">
        <f t="shared" si="495"/>
        <v>12.070399999999715</v>
      </c>
      <c r="BG2639" s="182">
        <f t="shared" si="496"/>
        <v>9.8267365750304245E-2</v>
      </c>
      <c r="BH2639" s="183">
        <f t="shared" si="497"/>
        <v>2.0598797209435415E-4</v>
      </c>
      <c r="BI2639" s="184" t="str">
        <f t="shared" si="498"/>
        <v/>
      </c>
      <c r="BJ2639" s="184" t="str">
        <f t="shared" si="494"/>
        <v/>
      </c>
    </row>
    <row r="2640" spans="3:62" ht="20.100000000000001" customHeight="1" x14ac:dyDescent="0.25">
      <c r="C2640" s="12"/>
      <c r="E2640" s="141"/>
      <c r="F2640" s="141"/>
      <c r="P2640" s="156"/>
      <c r="R2640" s="174"/>
      <c r="S2640" s="174"/>
      <c r="W2640" s="175"/>
      <c r="X2640" s="173"/>
      <c r="AC2640" s="156">
        <v>1911</v>
      </c>
      <c r="AD2640" s="150">
        <f t="shared" si="485"/>
        <v>3.6440000000000001</v>
      </c>
      <c r="AE2640" s="174">
        <f t="shared" si="486"/>
        <v>5.2175807612759965E-4</v>
      </c>
      <c r="AF2640" s="174">
        <f t="shared" si="487"/>
        <v>0.99986578329069531</v>
      </c>
      <c r="AG2640" s="150">
        <f t="shared" si="492"/>
        <v>5.2175807612759965E-4</v>
      </c>
      <c r="AH2640" s="150" t="str">
        <f t="shared" si="493"/>
        <v/>
      </c>
      <c r="AI2640" s="150" t="str">
        <f t="shared" si="488"/>
        <v/>
      </c>
      <c r="AJ2640" s="173">
        <f t="shared" si="489"/>
        <v>0</v>
      </c>
      <c r="AK2640" s="173" t="str">
        <f t="shared" si="490"/>
        <v/>
      </c>
      <c r="AL2640" s="173" t="str">
        <f t="shared" si="491"/>
        <v/>
      </c>
      <c r="AM2640" s="173"/>
      <c r="AN2640" s="173"/>
      <c r="AO2640" s="173"/>
      <c r="AP2640" s="173"/>
      <c r="AQ2640" s="173"/>
      <c r="AR2640" s="173"/>
      <c r="AS2640" s="173"/>
      <c r="AT2640" s="153"/>
      <c r="AU2640" s="154"/>
      <c r="AV2640" s="153"/>
      <c r="AW2640" s="177"/>
      <c r="AX2640" s="178"/>
      <c r="AY2640" s="179"/>
      <c r="AZ2640" s="179"/>
      <c r="BA2640" s="180"/>
      <c r="BB2640" s="180"/>
      <c r="BC2640" s="155"/>
      <c r="BE2640" s="156">
        <v>1888</v>
      </c>
      <c r="BF2640" s="181">
        <f t="shared" si="495"/>
        <v>12.076799999999714</v>
      </c>
      <c r="BG2640" s="182">
        <f t="shared" si="496"/>
        <v>9.8061377778209891E-2</v>
      </c>
      <c r="BH2640" s="183">
        <f t="shared" si="497"/>
        <v>2.0560207658074092E-4</v>
      </c>
      <c r="BI2640" s="184" t="str">
        <f t="shared" si="498"/>
        <v/>
      </c>
      <c r="BJ2640" s="184" t="str">
        <f t="shared" si="494"/>
        <v/>
      </c>
    </row>
    <row r="2641" spans="3:62" ht="20.100000000000001" customHeight="1" x14ac:dyDescent="0.25">
      <c r="C2641" s="12"/>
      <c r="E2641" s="141"/>
      <c r="F2641" s="141"/>
      <c r="P2641" s="156"/>
      <c r="R2641" s="174"/>
      <c r="S2641" s="174"/>
      <c r="W2641" s="175"/>
      <c r="X2641" s="173"/>
      <c r="AC2641" s="156">
        <v>1912</v>
      </c>
      <c r="AD2641" s="150">
        <f t="shared" si="485"/>
        <v>3.6480000000000006</v>
      </c>
      <c r="AE2641" s="174">
        <f t="shared" si="486"/>
        <v>5.1420397474424221E-4</v>
      </c>
      <c r="AF2641" s="174">
        <f t="shared" si="487"/>
        <v>0.99986785518083676</v>
      </c>
      <c r="AG2641" s="150">
        <f t="shared" si="492"/>
        <v>5.1420397474424221E-4</v>
      </c>
      <c r="AH2641" s="150" t="str">
        <f t="shared" si="493"/>
        <v/>
      </c>
      <c r="AI2641" s="150" t="str">
        <f t="shared" si="488"/>
        <v/>
      </c>
      <c r="AJ2641" s="173">
        <f t="shared" si="489"/>
        <v>0</v>
      </c>
      <c r="AK2641" s="173" t="str">
        <f t="shared" si="490"/>
        <v/>
      </c>
      <c r="AL2641" s="173" t="str">
        <f t="shared" si="491"/>
        <v/>
      </c>
      <c r="AM2641" s="173"/>
      <c r="AN2641" s="173"/>
      <c r="AO2641" s="173"/>
      <c r="AP2641" s="173"/>
      <c r="AQ2641" s="173"/>
      <c r="AR2641" s="173"/>
      <c r="AS2641" s="173"/>
      <c r="AT2641" s="153"/>
      <c r="AU2641" s="154"/>
      <c r="AV2641" s="153"/>
      <c r="AW2641" s="177"/>
      <c r="AX2641" s="178"/>
      <c r="AY2641" s="179"/>
      <c r="AZ2641" s="179"/>
      <c r="BA2641" s="180"/>
      <c r="BB2641" s="180"/>
      <c r="BC2641" s="155"/>
      <c r="BE2641" s="156">
        <v>1889</v>
      </c>
      <c r="BF2641" s="181">
        <f t="shared" si="495"/>
        <v>12.083199999999714</v>
      </c>
      <c r="BG2641" s="182">
        <f t="shared" si="496"/>
        <v>9.785577570162915E-2</v>
      </c>
      <c r="BH2641" s="183">
        <f t="shared" si="497"/>
        <v>2.0521675999396471E-4</v>
      </c>
      <c r="BI2641" s="184" t="str">
        <f t="shared" si="498"/>
        <v/>
      </c>
      <c r="BJ2641" s="184" t="str">
        <f t="shared" si="494"/>
        <v/>
      </c>
    </row>
    <row r="2642" spans="3:62" ht="20.100000000000001" customHeight="1" x14ac:dyDescent="0.25">
      <c r="C2642" s="12"/>
      <c r="E2642" s="141"/>
      <c r="F2642" s="141"/>
      <c r="P2642" s="156"/>
      <c r="R2642" s="174"/>
      <c r="S2642" s="174"/>
      <c r="W2642" s="175"/>
      <c r="X2642" s="173"/>
      <c r="AC2642" s="156">
        <v>1913</v>
      </c>
      <c r="AD2642" s="150">
        <f t="shared" si="485"/>
        <v>3.6520000000000001</v>
      </c>
      <c r="AE2642" s="174">
        <f t="shared" si="486"/>
        <v>5.0675113483115172E-4</v>
      </c>
      <c r="AF2642" s="174">
        <f t="shared" si="487"/>
        <v>0.99986989705750806</v>
      </c>
      <c r="AG2642" s="150">
        <f t="shared" si="492"/>
        <v>5.0675113483115172E-4</v>
      </c>
      <c r="AH2642" s="150" t="str">
        <f t="shared" si="493"/>
        <v/>
      </c>
      <c r="AI2642" s="150" t="str">
        <f t="shared" si="488"/>
        <v/>
      </c>
      <c r="AJ2642" s="173">
        <f t="shared" si="489"/>
        <v>0</v>
      </c>
      <c r="AK2642" s="173" t="str">
        <f t="shared" si="490"/>
        <v/>
      </c>
      <c r="AL2642" s="173" t="str">
        <f t="shared" si="491"/>
        <v/>
      </c>
      <c r="AM2642" s="173"/>
      <c r="AN2642" s="173"/>
      <c r="AO2642" s="173"/>
      <c r="AP2642" s="173"/>
      <c r="AQ2642" s="173"/>
      <c r="AR2642" s="173"/>
      <c r="AS2642" s="173"/>
      <c r="AT2642" s="153"/>
      <c r="AU2642" s="154"/>
      <c r="AV2642" s="153"/>
      <c r="AW2642" s="177"/>
      <c r="AX2642" s="178"/>
      <c r="AY2642" s="179"/>
      <c r="AZ2642" s="179"/>
      <c r="BA2642" s="180"/>
      <c r="BB2642" s="180"/>
      <c r="BC2642" s="155"/>
      <c r="BE2642" s="156">
        <v>1890</v>
      </c>
      <c r="BF2642" s="181">
        <f t="shared" si="495"/>
        <v>12.089599999999713</v>
      </c>
      <c r="BG2642" s="182">
        <f t="shared" si="496"/>
        <v>9.7650558941635185E-2</v>
      </c>
      <c r="BH2642" s="183">
        <f t="shared" si="497"/>
        <v>2.048320219412425E-4</v>
      </c>
      <c r="BI2642" s="184" t="str">
        <f t="shared" si="498"/>
        <v/>
      </c>
      <c r="BJ2642" s="184" t="str">
        <f t="shared" si="494"/>
        <v/>
      </c>
    </row>
    <row r="2643" spans="3:62" ht="20.100000000000001" customHeight="1" x14ac:dyDescent="0.25">
      <c r="C2643" s="12"/>
      <c r="E2643" s="141"/>
      <c r="F2643" s="141"/>
      <c r="P2643" s="156"/>
      <c r="R2643" s="174"/>
      <c r="S2643" s="174"/>
      <c r="W2643" s="175"/>
      <c r="X2643" s="173"/>
      <c r="AC2643" s="156">
        <v>1914</v>
      </c>
      <c r="AD2643" s="150">
        <f t="shared" si="485"/>
        <v>3.6560000000000006</v>
      </c>
      <c r="AE2643" s="174">
        <f t="shared" si="486"/>
        <v>4.9939832547162227E-4</v>
      </c>
      <c r="AF2643" s="174">
        <f t="shared" si="487"/>
        <v>0.99987190932328884</v>
      </c>
      <c r="AG2643" s="150">
        <f t="shared" si="492"/>
        <v>4.9939832547162227E-4</v>
      </c>
      <c r="AH2643" s="150" t="str">
        <f t="shared" si="493"/>
        <v/>
      </c>
      <c r="AI2643" s="150" t="str">
        <f t="shared" si="488"/>
        <v/>
      </c>
      <c r="AJ2643" s="173">
        <f t="shared" si="489"/>
        <v>0</v>
      </c>
      <c r="AK2643" s="173" t="str">
        <f t="shared" si="490"/>
        <v/>
      </c>
      <c r="AL2643" s="173" t="str">
        <f t="shared" si="491"/>
        <v/>
      </c>
      <c r="AM2643" s="173"/>
      <c r="AN2643" s="173"/>
      <c r="AO2643" s="173"/>
      <c r="AP2643" s="173"/>
      <c r="AQ2643" s="173"/>
      <c r="AR2643" s="173"/>
      <c r="AS2643" s="173"/>
      <c r="AT2643" s="153"/>
      <c r="AU2643" s="154"/>
      <c r="AV2643" s="153"/>
      <c r="AW2643" s="177"/>
      <c r="AX2643" s="178"/>
      <c r="AY2643" s="179"/>
      <c r="AZ2643" s="179"/>
      <c r="BA2643" s="180"/>
      <c r="BB2643" s="180"/>
      <c r="BC2643" s="155"/>
      <c r="BE2643" s="156">
        <v>1891</v>
      </c>
      <c r="BF2643" s="181">
        <f t="shared" si="495"/>
        <v>12.095999999999712</v>
      </c>
      <c r="BG2643" s="182">
        <f t="shared" si="496"/>
        <v>9.7445726919693942E-2</v>
      </c>
      <c r="BH2643" s="183">
        <f t="shared" si="497"/>
        <v>2.044478620287643E-4</v>
      </c>
      <c r="BI2643" s="184" t="str">
        <f t="shared" si="498"/>
        <v/>
      </c>
      <c r="BJ2643" s="184" t="str">
        <f t="shared" si="494"/>
        <v/>
      </c>
    </row>
    <row r="2644" spans="3:62" ht="20.100000000000001" customHeight="1" x14ac:dyDescent="0.25">
      <c r="C2644" s="12"/>
      <c r="E2644" s="141"/>
      <c r="F2644" s="141"/>
      <c r="P2644" s="156"/>
      <c r="R2644" s="174"/>
      <c r="S2644" s="174"/>
      <c r="W2644" s="175"/>
      <c r="X2644" s="173"/>
      <c r="AC2644" s="156">
        <v>1915</v>
      </c>
      <c r="AD2644" s="150">
        <f t="shared" si="485"/>
        <v>3.66</v>
      </c>
      <c r="AE2644" s="174">
        <f t="shared" si="486"/>
        <v>4.9214432883289312E-4</v>
      </c>
      <c r="AF2644" s="174">
        <f t="shared" si="487"/>
        <v>0.99987389237586155</v>
      </c>
      <c r="AG2644" s="150">
        <f t="shared" si="492"/>
        <v>4.9214432883289312E-4</v>
      </c>
      <c r="AH2644" s="150" t="str">
        <f t="shared" si="493"/>
        <v/>
      </c>
      <c r="AI2644" s="150" t="str">
        <f t="shared" si="488"/>
        <v/>
      </c>
      <c r="AJ2644" s="173">
        <f t="shared" si="489"/>
        <v>0</v>
      </c>
      <c r="AK2644" s="173" t="str">
        <f t="shared" si="490"/>
        <v/>
      </c>
      <c r="AL2644" s="173" t="str">
        <f t="shared" si="491"/>
        <v/>
      </c>
      <c r="AM2644" s="173"/>
      <c r="AN2644" s="173"/>
      <c r="AO2644" s="173"/>
      <c r="AP2644" s="173"/>
      <c r="AQ2644" s="173"/>
      <c r="AR2644" s="173"/>
      <c r="AS2644" s="173"/>
      <c r="AT2644" s="153"/>
      <c r="AU2644" s="154"/>
      <c r="AV2644" s="153"/>
      <c r="AW2644" s="177"/>
      <c r="AX2644" s="178"/>
      <c r="AY2644" s="179"/>
      <c r="AZ2644" s="179"/>
      <c r="BA2644" s="180"/>
      <c r="BB2644" s="180"/>
      <c r="BC2644" s="155"/>
      <c r="BE2644" s="156">
        <v>1892</v>
      </c>
      <c r="BF2644" s="181">
        <f t="shared" si="495"/>
        <v>12.102399999999712</v>
      </c>
      <c r="BG2644" s="182">
        <f t="shared" si="496"/>
        <v>9.7241279057665178E-2</v>
      </c>
      <c r="BH2644" s="183">
        <f t="shared" si="497"/>
        <v>2.0406427986058295E-4</v>
      </c>
      <c r="BI2644" s="184" t="str">
        <f t="shared" si="498"/>
        <v/>
      </c>
      <c r="BJ2644" s="184" t="str">
        <f t="shared" si="494"/>
        <v/>
      </c>
    </row>
    <row r="2645" spans="3:62" ht="20.100000000000001" customHeight="1" x14ac:dyDescent="0.25">
      <c r="C2645" s="12"/>
      <c r="E2645" s="141"/>
      <c r="F2645" s="141"/>
      <c r="P2645" s="156"/>
      <c r="R2645" s="174"/>
      <c r="S2645" s="174"/>
      <c r="W2645" s="175"/>
      <c r="X2645" s="173"/>
      <c r="AC2645" s="156">
        <v>1916</v>
      </c>
      <c r="AD2645" s="150">
        <f t="shared" si="485"/>
        <v>3.6640000000000006</v>
      </c>
      <c r="AE2645" s="174">
        <f t="shared" si="486"/>
        <v>4.8498794005366944E-4</v>
      </c>
      <c r="AF2645" s="174">
        <f t="shared" si="487"/>
        <v>0.99987584660806283</v>
      </c>
      <c r="AG2645" s="150">
        <f t="shared" si="492"/>
        <v>4.8498794005366944E-4</v>
      </c>
      <c r="AH2645" s="150" t="str">
        <f t="shared" si="493"/>
        <v/>
      </c>
      <c r="AI2645" s="150" t="str">
        <f t="shared" si="488"/>
        <v/>
      </c>
      <c r="AJ2645" s="173">
        <f t="shared" si="489"/>
        <v>0</v>
      </c>
      <c r="AK2645" s="173" t="str">
        <f t="shared" si="490"/>
        <v/>
      </c>
      <c r="AL2645" s="173" t="str">
        <f t="shared" si="491"/>
        <v/>
      </c>
      <c r="AM2645" s="173"/>
      <c r="AN2645" s="173"/>
      <c r="AO2645" s="173"/>
      <c r="AP2645" s="173"/>
      <c r="AQ2645" s="173"/>
      <c r="AR2645" s="173"/>
      <c r="AS2645" s="173"/>
      <c r="AT2645" s="153"/>
      <c r="AU2645" s="154"/>
      <c r="AV2645" s="153"/>
      <c r="AW2645" s="177"/>
      <c r="AX2645" s="178"/>
      <c r="AY2645" s="179"/>
      <c r="AZ2645" s="179"/>
      <c r="BA2645" s="180"/>
      <c r="BB2645" s="180"/>
      <c r="BC2645" s="155"/>
      <c r="BE2645" s="156">
        <v>1893</v>
      </c>
      <c r="BF2645" s="181">
        <f t="shared" si="495"/>
        <v>12.108799999999711</v>
      </c>
      <c r="BG2645" s="182">
        <f t="shared" si="496"/>
        <v>9.7037214777804595E-2</v>
      </c>
      <c r="BH2645" s="183">
        <f t="shared" si="497"/>
        <v>2.0368127503973821E-4</v>
      </c>
      <c r="BI2645" s="184" t="str">
        <f t="shared" si="498"/>
        <v/>
      </c>
      <c r="BJ2645" s="184" t="str">
        <f t="shared" si="494"/>
        <v/>
      </c>
    </row>
    <row r="2646" spans="3:62" ht="20.100000000000001" customHeight="1" x14ac:dyDescent="0.25">
      <c r="C2646" s="12"/>
      <c r="E2646" s="141"/>
      <c r="F2646" s="141"/>
      <c r="P2646" s="156"/>
      <c r="R2646" s="174"/>
      <c r="S2646" s="174"/>
      <c r="W2646" s="175"/>
      <c r="X2646" s="173"/>
      <c r="AC2646" s="156">
        <v>1917</v>
      </c>
      <c r="AD2646" s="150">
        <f t="shared" si="485"/>
        <v>3.6680000000000001</v>
      </c>
      <c r="AE2646" s="174">
        <f t="shared" si="486"/>
        <v>4.7792796713226453E-4</v>
      </c>
      <c r="AF2646" s="174">
        <f t="shared" si="487"/>
        <v>0.99987777240793585</v>
      </c>
      <c r="AG2646" s="150">
        <f t="shared" si="492"/>
        <v>4.7792796713226453E-4</v>
      </c>
      <c r="AH2646" s="150" t="str">
        <f t="shared" si="493"/>
        <v/>
      </c>
      <c r="AI2646" s="150" t="str">
        <f t="shared" si="488"/>
        <v/>
      </c>
      <c r="AJ2646" s="173">
        <f t="shared" si="489"/>
        <v>0</v>
      </c>
      <c r="AK2646" s="173" t="str">
        <f t="shared" si="490"/>
        <v/>
      </c>
      <c r="AL2646" s="173" t="str">
        <f t="shared" si="491"/>
        <v/>
      </c>
      <c r="AM2646" s="173"/>
      <c r="AN2646" s="173"/>
      <c r="AO2646" s="173"/>
      <c r="AP2646" s="173"/>
      <c r="AQ2646" s="173"/>
      <c r="AR2646" s="173"/>
      <c r="AS2646" s="173"/>
      <c r="AT2646" s="153"/>
      <c r="AU2646" s="154"/>
      <c r="AV2646" s="153"/>
      <c r="AW2646" s="177"/>
      <c r="AX2646" s="178"/>
      <c r="AY2646" s="179"/>
      <c r="AZ2646" s="179"/>
      <c r="BA2646" s="180"/>
      <c r="BB2646" s="180"/>
      <c r="BC2646" s="155"/>
      <c r="BE2646" s="156">
        <v>1894</v>
      </c>
      <c r="BF2646" s="181">
        <f t="shared" si="495"/>
        <v>12.11519999999971</v>
      </c>
      <c r="BG2646" s="182">
        <f t="shared" si="496"/>
        <v>9.6833533502764857E-2</v>
      </c>
      <c r="BH2646" s="183">
        <f t="shared" si="497"/>
        <v>2.0329884716721591E-4</v>
      </c>
      <c r="BI2646" s="184" t="str">
        <f t="shared" si="498"/>
        <v/>
      </c>
      <c r="BJ2646" s="184" t="str">
        <f t="shared" si="494"/>
        <v/>
      </c>
    </row>
    <row r="2647" spans="3:62" ht="20.100000000000001" customHeight="1" x14ac:dyDescent="0.25">
      <c r="C2647" s="12"/>
      <c r="E2647" s="141"/>
      <c r="F2647" s="141"/>
      <c r="P2647" s="156"/>
      <c r="R2647" s="174"/>
      <c r="S2647" s="174"/>
      <c r="W2647" s="175"/>
      <c r="X2647" s="173"/>
      <c r="AC2647" s="156">
        <v>1918</v>
      </c>
      <c r="AD2647" s="150">
        <f t="shared" si="485"/>
        <v>3.6720000000000006</v>
      </c>
      <c r="AE2647" s="174">
        <f t="shared" si="486"/>
        <v>4.7096323081532873E-4</v>
      </c>
      <c r="AF2647" s="174">
        <f t="shared" si="487"/>
        <v>0.99987967015878143</v>
      </c>
      <c r="AG2647" s="150">
        <f t="shared" si="492"/>
        <v>4.7096323081532873E-4</v>
      </c>
      <c r="AH2647" s="150" t="str">
        <f t="shared" si="493"/>
        <v/>
      </c>
      <c r="AI2647" s="150" t="str">
        <f t="shared" si="488"/>
        <v/>
      </c>
      <c r="AJ2647" s="173">
        <f t="shared" si="489"/>
        <v>0</v>
      </c>
      <c r="AK2647" s="173" t="str">
        <f t="shared" si="490"/>
        <v/>
      </c>
      <c r="AL2647" s="173" t="str">
        <f t="shared" si="491"/>
        <v/>
      </c>
      <c r="AM2647" s="173"/>
      <c r="AN2647" s="173"/>
      <c r="AO2647" s="173"/>
      <c r="AP2647" s="173"/>
      <c r="AQ2647" s="173"/>
      <c r="AR2647" s="173"/>
      <c r="AS2647" s="173"/>
      <c r="AT2647" s="153"/>
      <c r="AU2647" s="154"/>
      <c r="AV2647" s="153"/>
      <c r="AW2647" s="177"/>
      <c r="AX2647" s="178"/>
      <c r="AY2647" s="179"/>
      <c r="AZ2647" s="179"/>
      <c r="BA2647" s="180"/>
      <c r="BB2647" s="180"/>
      <c r="BC2647" s="155"/>
      <c r="BE2647" s="156">
        <v>1895</v>
      </c>
      <c r="BF2647" s="181">
        <f t="shared" si="495"/>
        <v>12.121599999999709</v>
      </c>
      <c r="BG2647" s="182">
        <f t="shared" si="496"/>
        <v>9.6630234655597641E-2</v>
      </c>
      <c r="BH2647" s="183">
        <f t="shared" si="497"/>
        <v>2.0291699584297496E-4</v>
      </c>
      <c r="BI2647" s="184" t="str">
        <f t="shared" si="498"/>
        <v/>
      </c>
      <c r="BJ2647" s="184" t="str">
        <f t="shared" si="494"/>
        <v/>
      </c>
    </row>
    <row r="2648" spans="3:62" ht="20.100000000000001" customHeight="1" x14ac:dyDescent="0.25">
      <c r="C2648" s="12"/>
      <c r="E2648" s="141"/>
      <c r="F2648" s="141"/>
      <c r="P2648" s="156"/>
      <c r="R2648" s="174"/>
      <c r="S2648" s="174"/>
      <c r="W2648" s="175"/>
      <c r="X2648" s="173"/>
      <c r="AC2648" s="156">
        <v>1919</v>
      </c>
      <c r="AD2648" s="150">
        <f t="shared" si="485"/>
        <v>3.6760000000000002</v>
      </c>
      <c r="AE2648" s="174">
        <f t="shared" si="486"/>
        <v>4.6409256448720165E-4</v>
      </c>
      <c r="AF2648" s="174">
        <f t="shared" si="487"/>
        <v>0.9998815402392085</v>
      </c>
      <c r="AG2648" s="150">
        <f t="shared" si="492"/>
        <v>4.6409256448720165E-4</v>
      </c>
      <c r="AH2648" s="150" t="str">
        <f t="shared" si="493"/>
        <v/>
      </c>
      <c r="AI2648" s="150" t="str">
        <f t="shared" si="488"/>
        <v/>
      </c>
      <c r="AJ2648" s="173">
        <f t="shared" si="489"/>
        <v>0</v>
      </c>
      <c r="AK2648" s="173" t="str">
        <f t="shared" si="490"/>
        <v/>
      </c>
      <c r="AL2648" s="173" t="str">
        <f t="shared" si="491"/>
        <v/>
      </c>
      <c r="AM2648" s="173"/>
      <c r="AN2648" s="173"/>
      <c r="AO2648" s="173"/>
      <c r="AP2648" s="173"/>
      <c r="AQ2648" s="173"/>
      <c r="AR2648" s="173"/>
      <c r="AS2648" s="173"/>
      <c r="AT2648" s="153"/>
      <c r="AU2648" s="154"/>
      <c r="AV2648" s="153"/>
      <c r="AW2648" s="177"/>
      <c r="AX2648" s="178"/>
      <c r="AY2648" s="179"/>
      <c r="AZ2648" s="179"/>
      <c r="BA2648" s="180"/>
      <c r="BB2648" s="180"/>
      <c r="BC2648" s="155"/>
      <c r="BE2648" s="156">
        <v>1896</v>
      </c>
      <c r="BF2648" s="181">
        <f t="shared" si="495"/>
        <v>12.127999999999709</v>
      </c>
      <c r="BG2648" s="182">
        <f t="shared" si="496"/>
        <v>9.6427317659754666E-2</v>
      </c>
      <c r="BH2648" s="183">
        <f t="shared" si="497"/>
        <v>2.0253572066482317E-4</v>
      </c>
      <c r="BI2648" s="184" t="str">
        <f t="shared" si="498"/>
        <v/>
      </c>
      <c r="BJ2648" s="184" t="str">
        <f t="shared" si="494"/>
        <v/>
      </c>
    </row>
    <row r="2649" spans="3:62" ht="20.100000000000001" customHeight="1" x14ac:dyDescent="0.25">
      <c r="C2649" s="12"/>
      <c r="E2649" s="141"/>
      <c r="F2649" s="141"/>
      <c r="P2649" s="156"/>
      <c r="R2649" s="174"/>
      <c r="S2649" s="174"/>
      <c r="W2649" s="175"/>
      <c r="X2649" s="173"/>
      <c r="AC2649" s="156">
        <v>1920</v>
      </c>
      <c r="AD2649" s="150">
        <f t="shared" ref="AD2649:AD2712" si="499">AD$723+(AC2649*AD$726)</f>
        <v>3.6799999999999997</v>
      </c>
      <c r="AE2649" s="174">
        <f t="shared" ref="AE2649:AE2712" si="500">_xlfn.NORM.DIST(AD2649,AD$720,AD$721,0)</f>
        <v>4.5731481405985762E-4</v>
      </c>
      <c r="AF2649" s="174">
        <f t="shared" ref="AF2649:AF2712" si="501">_xlfn.NORM.DIST(AD2649,AD$720,AD$721,1)</f>
        <v>0.99988338302318458</v>
      </c>
      <c r="AG2649" s="150">
        <f t="shared" si="492"/>
        <v>4.5731481405985762E-4</v>
      </c>
      <c r="AH2649" s="150" t="str">
        <f t="shared" si="493"/>
        <v/>
      </c>
      <c r="AI2649" s="150" t="str">
        <f t="shared" ref="AI2649:AI2712" si="502">IF(AE2649=MAX(AE$729:AE$2729),AE2649,"")</f>
        <v/>
      </c>
      <c r="AJ2649" s="173">
        <f t="shared" ref="AJ2649:AJ2712" si="503">_xlfn.NORM.DIST(AC2649,AH$721,AH$722,0)</f>
        <v>0</v>
      </c>
      <c r="AK2649" s="173" t="str">
        <f t="shared" ref="AK2649:AK2712" si="504">IF(AJ2649=MAX(AJ$729:AJ$2729),AE2649,"")</f>
        <v/>
      </c>
      <c r="AL2649" s="173" t="str">
        <f t="shared" ref="AL2649:AL2712" si="505">IF(AK2649=MIN(AK$729:AK$2729),AK2649,"")</f>
        <v/>
      </c>
      <c r="AM2649" s="173"/>
      <c r="AN2649" s="173"/>
      <c r="AO2649" s="173"/>
      <c r="AP2649" s="173"/>
      <c r="AQ2649" s="173"/>
      <c r="AR2649" s="173"/>
      <c r="AS2649" s="173"/>
      <c r="AT2649" s="153"/>
      <c r="AU2649" s="154"/>
      <c r="AV2649" s="153"/>
      <c r="AW2649" s="177"/>
      <c r="AX2649" s="178"/>
      <c r="AY2649" s="179"/>
      <c r="AZ2649" s="179"/>
      <c r="BA2649" s="180"/>
      <c r="BB2649" s="180"/>
      <c r="BC2649" s="155"/>
      <c r="BE2649" s="156">
        <v>1897</v>
      </c>
      <c r="BF2649" s="181">
        <f t="shared" si="495"/>
        <v>12.134399999999708</v>
      </c>
      <c r="BG2649" s="182">
        <f t="shared" si="496"/>
        <v>9.6224781939089843E-2</v>
      </c>
      <c r="BH2649" s="183">
        <f t="shared" si="497"/>
        <v>2.0215502122979123E-4</v>
      </c>
      <c r="BI2649" s="184" t="str">
        <f t="shared" si="498"/>
        <v/>
      </c>
      <c r="BJ2649" s="184" t="str">
        <f t="shared" si="494"/>
        <v/>
      </c>
    </row>
    <row r="2650" spans="3:62" ht="20.100000000000001" customHeight="1" x14ac:dyDescent="0.25">
      <c r="C2650" s="12"/>
      <c r="E2650" s="141"/>
      <c r="F2650" s="141"/>
      <c r="P2650" s="156"/>
      <c r="R2650" s="174"/>
      <c r="S2650" s="174"/>
      <c r="W2650" s="175"/>
      <c r="X2650" s="173"/>
      <c r="AC2650" s="156">
        <v>1921</v>
      </c>
      <c r="AD2650" s="150">
        <f t="shared" si="499"/>
        <v>3.6840000000000002</v>
      </c>
      <c r="AE2650" s="174">
        <f t="shared" si="500"/>
        <v>4.5062883786346764E-4</v>
      </c>
      <c r="AF2650" s="174">
        <f t="shared" si="501"/>
        <v>0.99988519888008609</v>
      </c>
      <c r="AG2650" s="150">
        <f t="shared" ref="AG2650:AG2713" si="506">IF(OR(AF2650&lt;$AH$725,AF2650&gt;$AH$726),AE2650,"")</f>
        <v>4.5062883786346764E-4</v>
      </c>
      <c r="AH2650" s="150" t="str">
        <f t="shared" ref="AH2650:AH2713" si="507">IF(AND(AF2650&gt;$AH$725,AF2650&lt;$AH$726),AE2650,"")</f>
        <v/>
      </c>
      <c r="AI2650" s="150" t="str">
        <f t="shared" si="502"/>
        <v/>
      </c>
      <c r="AJ2650" s="173">
        <f t="shared" si="503"/>
        <v>0</v>
      </c>
      <c r="AK2650" s="173" t="str">
        <f t="shared" si="504"/>
        <v/>
      </c>
      <c r="AL2650" s="173" t="str">
        <f t="shared" si="505"/>
        <v/>
      </c>
      <c r="AM2650" s="173"/>
      <c r="AN2650" s="173"/>
      <c r="AO2650" s="173"/>
      <c r="AP2650" s="173"/>
      <c r="AQ2650" s="173"/>
      <c r="AR2650" s="173"/>
      <c r="AS2650" s="173"/>
      <c r="AT2650" s="153"/>
      <c r="AU2650" s="154"/>
      <c r="AV2650" s="153"/>
      <c r="AW2650" s="177"/>
      <c r="AX2650" s="178"/>
      <c r="AY2650" s="179"/>
      <c r="AZ2650" s="179"/>
      <c r="BA2650" s="180"/>
      <c r="BB2650" s="180"/>
      <c r="BC2650" s="155"/>
      <c r="BE2650" s="156">
        <v>1898</v>
      </c>
      <c r="BF2650" s="181">
        <f t="shared" si="495"/>
        <v>12.140799999999707</v>
      </c>
      <c r="BG2650" s="182">
        <f t="shared" si="496"/>
        <v>9.6022626917860052E-2</v>
      </c>
      <c r="BH2650" s="183">
        <f t="shared" si="497"/>
        <v>2.0177489713259222E-4</v>
      </c>
      <c r="BI2650" s="184" t="str">
        <f t="shared" si="498"/>
        <v/>
      </c>
      <c r="BJ2650" s="184" t="str">
        <f t="shared" si="494"/>
        <v/>
      </c>
    </row>
    <row r="2651" spans="3:62" ht="20.100000000000001" customHeight="1" x14ac:dyDescent="0.25">
      <c r="C2651" s="12"/>
      <c r="E2651" s="141"/>
      <c r="F2651" s="141"/>
      <c r="P2651" s="156"/>
      <c r="R2651" s="174"/>
      <c r="S2651" s="174"/>
      <c r="W2651" s="175"/>
      <c r="X2651" s="173"/>
      <c r="AC2651" s="156">
        <v>1922</v>
      </c>
      <c r="AD2651" s="150">
        <f t="shared" si="499"/>
        <v>3.6879999999999997</v>
      </c>
      <c r="AE2651" s="174">
        <f t="shared" si="500"/>
        <v>4.4403350653758058E-4</v>
      </c>
      <c r="AF2651" s="174">
        <f t="shared" si="501"/>
        <v>0.99988698817474686</v>
      </c>
      <c r="AG2651" s="150">
        <f t="shared" si="506"/>
        <v>4.4403350653758058E-4</v>
      </c>
      <c r="AH2651" s="150" t="str">
        <f t="shared" si="507"/>
        <v/>
      </c>
      <c r="AI2651" s="150" t="str">
        <f t="shared" si="502"/>
        <v/>
      </c>
      <c r="AJ2651" s="173">
        <f t="shared" si="503"/>
        <v>0</v>
      </c>
      <c r="AK2651" s="173" t="str">
        <f t="shared" si="504"/>
        <v/>
      </c>
      <c r="AL2651" s="173" t="str">
        <f t="shared" si="505"/>
        <v/>
      </c>
      <c r="AM2651" s="173"/>
      <c r="AN2651" s="173"/>
      <c r="AO2651" s="173"/>
      <c r="AP2651" s="173"/>
      <c r="AQ2651" s="173"/>
      <c r="AR2651" s="173"/>
      <c r="AS2651" s="173"/>
      <c r="AT2651" s="153"/>
      <c r="AU2651" s="154"/>
      <c r="AV2651" s="153"/>
      <c r="AW2651" s="177"/>
      <c r="AX2651" s="178"/>
      <c r="AY2651" s="179"/>
      <c r="AZ2651" s="179"/>
      <c r="BA2651" s="180"/>
      <c r="BB2651" s="180"/>
      <c r="BC2651" s="155"/>
      <c r="BE2651" s="156">
        <v>1899</v>
      </c>
      <c r="BF2651" s="181">
        <f t="shared" si="495"/>
        <v>12.147199999999707</v>
      </c>
      <c r="BG2651" s="182">
        <f t="shared" si="496"/>
        <v>9.5820852020727459E-2</v>
      </c>
      <c r="BH2651" s="183">
        <f t="shared" si="497"/>
        <v>2.0139534796707881E-4</v>
      </c>
      <c r="BI2651" s="184" t="str">
        <f t="shared" si="498"/>
        <v/>
      </c>
      <c r="BJ2651" s="184" t="str">
        <f t="shared" si="494"/>
        <v/>
      </c>
    </row>
    <row r="2652" spans="3:62" ht="20.100000000000001" customHeight="1" x14ac:dyDescent="0.25">
      <c r="C2652" s="12"/>
      <c r="E2652" s="141"/>
      <c r="F2652" s="141"/>
      <c r="P2652" s="156"/>
      <c r="R2652" s="174"/>
      <c r="S2652" s="174"/>
      <c r="W2652" s="175"/>
      <c r="X2652" s="173"/>
      <c r="AC2652" s="156">
        <v>1923</v>
      </c>
      <c r="AD2652" s="150">
        <f t="shared" si="499"/>
        <v>3.6920000000000002</v>
      </c>
      <c r="AE2652" s="174">
        <f t="shared" si="500"/>
        <v>4.3752770292289616E-4</v>
      </c>
      <c r="AF2652" s="174">
        <f t="shared" si="501"/>
        <v>0.99988875126750809</v>
      </c>
      <c r="AG2652" s="150">
        <f t="shared" si="506"/>
        <v>4.3752770292289616E-4</v>
      </c>
      <c r="AH2652" s="150" t="str">
        <f t="shared" si="507"/>
        <v/>
      </c>
      <c r="AI2652" s="150" t="str">
        <f t="shared" si="502"/>
        <v/>
      </c>
      <c r="AJ2652" s="173">
        <f t="shared" si="503"/>
        <v>0</v>
      </c>
      <c r="AK2652" s="173" t="str">
        <f t="shared" si="504"/>
        <v/>
      </c>
      <c r="AL2652" s="173" t="str">
        <f t="shared" si="505"/>
        <v/>
      </c>
      <c r="AM2652" s="173"/>
      <c r="AN2652" s="173"/>
      <c r="AO2652" s="173"/>
      <c r="AP2652" s="173"/>
      <c r="AQ2652" s="173"/>
      <c r="AR2652" s="173"/>
      <c r="AS2652" s="173"/>
      <c r="AT2652" s="153"/>
      <c r="AU2652" s="154"/>
      <c r="AV2652" s="153"/>
      <c r="AW2652" s="177"/>
      <c r="AX2652" s="178"/>
      <c r="AY2652" s="179"/>
      <c r="AZ2652" s="179"/>
      <c r="BA2652" s="180"/>
      <c r="BB2652" s="180"/>
      <c r="BC2652" s="155"/>
      <c r="BE2652" s="156">
        <v>1900</v>
      </c>
      <c r="BF2652" s="181">
        <f t="shared" si="495"/>
        <v>12.153599999999706</v>
      </c>
      <c r="BG2652" s="182">
        <f t="shared" si="496"/>
        <v>9.5619456672760381E-2</v>
      </c>
      <c r="BH2652" s="183">
        <f t="shared" si="497"/>
        <v>2.0101637332531341E-4</v>
      </c>
      <c r="BI2652" s="184" t="str">
        <f t="shared" si="498"/>
        <v/>
      </c>
      <c r="BJ2652" s="184" t="str">
        <f t="shared" si="494"/>
        <v/>
      </c>
    </row>
    <row r="2653" spans="3:62" ht="20.100000000000001" customHeight="1" x14ac:dyDescent="0.25">
      <c r="C2653" s="12"/>
      <c r="E2653" s="141"/>
      <c r="F2653" s="141"/>
      <c r="P2653" s="156"/>
      <c r="R2653" s="174"/>
      <c r="S2653" s="174"/>
      <c r="W2653" s="175"/>
      <c r="X2653" s="173"/>
      <c r="AC2653" s="156">
        <v>1924</v>
      </c>
      <c r="AD2653" s="150">
        <f t="shared" si="499"/>
        <v>3.6959999999999997</v>
      </c>
      <c r="AE2653" s="174">
        <f t="shared" si="500"/>
        <v>4.3111032195367678E-4</v>
      </c>
      <c r="AF2653" s="174">
        <f t="shared" si="501"/>
        <v>0.99989048851426654</v>
      </c>
      <c r="AG2653" s="150">
        <f t="shared" si="506"/>
        <v>4.3111032195367678E-4</v>
      </c>
      <c r="AH2653" s="150" t="str">
        <f t="shared" si="507"/>
        <v/>
      </c>
      <c r="AI2653" s="150" t="str">
        <f t="shared" si="502"/>
        <v/>
      </c>
      <c r="AJ2653" s="173">
        <f t="shared" si="503"/>
        <v>0</v>
      </c>
      <c r="AK2653" s="173" t="str">
        <f t="shared" si="504"/>
        <v/>
      </c>
      <c r="AL2653" s="173" t="str">
        <f t="shared" si="505"/>
        <v/>
      </c>
      <c r="AM2653" s="173"/>
      <c r="AN2653" s="173"/>
      <c r="AO2653" s="173"/>
      <c r="AP2653" s="173"/>
      <c r="AQ2653" s="173"/>
      <c r="AR2653" s="173"/>
      <c r="AS2653" s="173"/>
      <c r="AT2653" s="153"/>
      <c r="AU2653" s="154"/>
      <c r="AV2653" s="153"/>
      <c r="AW2653" s="177"/>
      <c r="AX2653" s="178"/>
      <c r="AY2653" s="179"/>
      <c r="AZ2653" s="179"/>
      <c r="BA2653" s="180"/>
      <c r="BB2653" s="180"/>
      <c r="BC2653" s="155"/>
      <c r="BE2653" s="156">
        <v>1901</v>
      </c>
      <c r="BF2653" s="181">
        <f t="shared" si="495"/>
        <v>12.159999999999705</v>
      </c>
      <c r="BG2653" s="182">
        <f t="shared" si="496"/>
        <v>9.5418440299435067E-2</v>
      </c>
      <c r="BH2653" s="183">
        <f t="shared" si="497"/>
        <v>2.0063797279776252E-4</v>
      </c>
      <c r="BI2653" s="184" t="str">
        <f t="shared" si="498"/>
        <v/>
      </c>
      <c r="BJ2653" s="184" t="str">
        <f t="shared" si="494"/>
        <v/>
      </c>
    </row>
    <row r="2654" spans="3:62" ht="20.100000000000001" customHeight="1" x14ac:dyDescent="0.25">
      <c r="C2654" s="12"/>
      <c r="E2654" s="141"/>
      <c r="F2654" s="141"/>
      <c r="P2654" s="156"/>
      <c r="R2654" s="174"/>
      <c r="S2654" s="174"/>
      <c r="W2654" s="175"/>
      <c r="X2654" s="173"/>
      <c r="AC2654" s="156">
        <v>1925</v>
      </c>
      <c r="AD2654" s="150">
        <f t="shared" si="499"/>
        <v>3.7</v>
      </c>
      <c r="AE2654" s="174">
        <f t="shared" si="500"/>
        <v>4.2478027055075143E-4</v>
      </c>
      <c r="AF2654" s="174">
        <f t="shared" si="501"/>
        <v>0.99989220026652259</v>
      </c>
      <c r="AG2654" s="150">
        <f t="shared" si="506"/>
        <v>4.2478027055075143E-4</v>
      </c>
      <c r="AH2654" s="150" t="str">
        <f t="shared" si="507"/>
        <v/>
      </c>
      <c r="AI2654" s="150" t="str">
        <f t="shared" si="502"/>
        <v/>
      </c>
      <c r="AJ2654" s="173">
        <f t="shared" si="503"/>
        <v>0</v>
      </c>
      <c r="AK2654" s="173" t="str">
        <f t="shared" si="504"/>
        <v/>
      </c>
      <c r="AL2654" s="173" t="str">
        <f t="shared" si="505"/>
        <v/>
      </c>
      <c r="AM2654" s="173"/>
      <c r="AN2654" s="173"/>
      <c r="AO2654" s="173"/>
      <c r="AP2654" s="173"/>
      <c r="AQ2654" s="173"/>
      <c r="AR2654" s="173"/>
      <c r="AS2654" s="173"/>
      <c r="AT2654" s="153"/>
      <c r="AU2654" s="154"/>
      <c r="AV2654" s="153"/>
      <c r="AW2654" s="177"/>
      <c r="AX2654" s="178"/>
      <c r="AY2654" s="179"/>
      <c r="AZ2654" s="179"/>
      <c r="BA2654" s="180"/>
      <c r="BB2654" s="180"/>
      <c r="BC2654" s="155"/>
      <c r="BE2654" s="156">
        <v>1902</v>
      </c>
      <c r="BF2654" s="181">
        <f t="shared" si="495"/>
        <v>12.166399999999705</v>
      </c>
      <c r="BG2654" s="182">
        <f t="shared" si="496"/>
        <v>9.5217802326637305E-2</v>
      </c>
      <c r="BH2654" s="183">
        <f t="shared" si="497"/>
        <v>2.002601459738379E-4</v>
      </c>
      <c r="BI2654" s="184" t="str">
        <f t="shared" si="498"/>
        <v/>
      </c>
      <c r="BJ2654" s="184" t="str">
        <f t="shared" si="494"/>
        <v/>
      </c>
    </row>
    <row r="2655" spans="3:62" ht="20.100000000000001" customHeight="1" x14ac:dyDescent="0.25">
      <c r="C2655" s="12"/>
      <c r="E2655" s="141"/>
      <c r="F2655" s="141"/>
      <c r="P2655" s="156"/>
      <c r="R2655" s="174"/>
      <c r="S2655" s="174"/>
      <c r="W2655" s="175"/>
      <c r="X2655" s="173"/>
      <c r="AC2655" s="156">
        <v>1926</v>
      </c>
      <c r="AD2655" s="150">
        <f t="shared" si="499"/>
        <v>3.7039999999999997</v>
      </c>
      <c r="AE2655" s="174">
        <f t="shared" si="500"/>
        <v>4.1853646751515751E-4</v>
      </c>
      <c r="AF2655" s="174">
        <f t="shared" si="501"/>
        <v>0.99989388687142822</v>
      </c>
      <c r="AG2655" s="150">
        <f t="shared" si="506"/>
        <v>4.1853646751515751E-4</v>
      </c>
      <c r="AH2655" s="150" t="str">
        <f t="shared" si="507"/>
        <v/>
      </c>
      <c r="AI2655" s="150" t="str">
        <f t="shared" si="502"/>
        <v/>
      </c>
      <c r="AJ2655" s="173">
        <f t="shared" si="503"/>
        <v>0</v>
      </c>
      <c r="AK2655" s="173" t="str">
        <f t="shared" si="504"/>
        <v/>
      </c>
      <c r="AL2655" s="173" t="str">
        <f t="shared" si="505"/>
        <v/>
      </c>
      <c r="AM2655" s="173"/>
      <c r="AN2655" s="173"/>
      <c r="AO2655" s="173"/>
      <c r="AP2655" s="173"/>
      <c r="AQ2655" s="173"/>
      <c r="AR2655" s="173"/>
      <c r="AS2655" s="173"/>
      <c r="AT2655" s="153"/>
      <c r="AU2655" s="154"/>
      <c r="AV2655" s="153"/>
      <c r="AW2655" s="177"/>
      <c r="AX2655" s="178"/>
      <c r="AY2655" s="179"/>
      <c r="AZ2655" s="179"/>
      <c r="BA2655" s="180"/>
      <c r="BB2655" s="180"/>
      <c r="BC2655" s="155"/>
      <c r="BE2655" s="156">
        <v>1903</v>
      </c>
      <c r="BF2655" s="181">
        <f t="shared" si="495"/>
        <v>12.172799999999704</v>
      </c>
      <c r="BG2655" s="182">
        <f t="shared" si="496"/>
        <v>9.5017542180663467E-2</v>
      </c>
      <c r="BH2655" s="183">
        <f t="shared" si="497"/>
        <v>1.9988289244098068E-4</v>
      </c>
      <c r="BI2655" s="184" t="str">
        <f t="shared" si="498"/>
        <v/>
      </c>
      <c r="BJ2655" s="184" t="str">
        <f t="shared" si="494"/>
        <v/>
      </c>
    </row>
    <row r="2656" spans="3:62" ht="20.100000000000001" customHeight="1" x14ac:dyDescent="0.25">
      <c r="C2656" s="12"/>
      <c r="E2656" s="141"/>
      <c r="F2656" s="141"/>
      <c r="P2656" s="156"/>
      <c r="R2656" s="174"/>
      <c r="S2656" s="174"/>
      <c r="W2656" s="175"/>
      <c r="X2656" s="173"/>
      <c r="AC2656" s="156">
        <v>1927</v>
      </c>
      <c r="AD2656" s="150">
        <f t="shared" si="499"/>
        <v>3.7080000000000002</v>
      </c>
      <c r="AE2656" s="174">
        <f t="shared" si="500"/>
        <v>4.1237784342237931E-4</v>
      </c>
      <c r="AF2656" s="174">
        <f t="shared" si="501"/>
        <v>0.99989554867183417</v>
      </c>
      <c r="AG2656" s="150">
        <f t="shared" si="506"/>
        <v>4.1237784342237931E-4</v>
      </c>
      <c r="AH2656" s="150" t="str">
        <f t="shared" si="507"/>
        <v/>
      </c>
      <c r="AI2656" s="150" t="str">
        <f t="shared" si="502"/>
        <v/>
      </c>
      <c r="AJ2656" s="173">
        <f t="shared" si="503"/>
        <v>0</v>
      </c>
      <c r="AK2656" s="173" t="str">
        <f t="shared" si="504"/>
        <v/>
      </c>
      <c r="AL2656" s="173" t="str">
        <f t="shared" si="505"/>
        <v/>
      </c>
      <c r="AM2656" s="173"/>
      <c r="AN2656" s="173"/>
      <c r="AO2656" s="173"/>
      <c r="AP2656" s="173"/>
      <c r="AQ2656" s="173"/>
      <c r="AR2656" s="173"/>
      <c r="AS2656" s="173"/>
      <c r="AT2656" s="153"/>
      <c r="AU2656" s="154"/>
      <c r="AV2656" s="153"/>
      <c r="AW2656" s="177"/>
      <c r="AX2656" s="178"/>
      <c r="AY2656" s="179"/>
      <c r="AZ2656" s="179"/>
      <c r="BA2656" s="180"/>
      <c r="BB2656" s="180"/>
      <c r="BC2656" s="155"/>
      <c r="BE2656" s="156">
        <v>1904</v>
      </c>
      <c r="BF2656" s="181">
        <f t="shared" si="495"/>
        <v>12.179199999999703</v>
      </c>
      <c r="BG2656" s="182">
        <f t="shared" si="496"/>
        <v>9.4817659288222486E-2</v>
      </c>
      <c r="BH2656" s="183">
        <f t="shared" si="497"/>
        <v>1.9950621178538297E-4</v>
      </c>
      <c r="BI2656" s="184" t="str">
        <f t="shared" si="498"/>
        <v/>
      </c>
      <c r="BJ2656" s="184" t="str">
        <f t="shared" si="494"/>
        <v/>
      </c>
    </row>
    <row r="2657" spans="3:62" ht="20.100000000000001" customHeight="1" x14ac:dyDescent="0.25">
      <c r="C2657" s="12"/>
      <c r="E2657" s="141"/>
      <c r="F2657" s="141"/>
      <c r="P2657" s="156"/>
      <c r="R2657" s="174"/>
      <c r="S2657" s="174"/>
      <c r="W2657" s="175"/>
      <c r="X2657" s="173"/>
      <c r="AC2657" s="156">
        <v>1928</v>
      </c>
      <c r="AD2657" s="150">
        <f t="shared" si="499"/>
        <v>3.7119999999999997</v>
      </c>
      <c r="AE2657" s="174">
        <f t="shared" si="500"/>
        <v>4.063033405172264E-4</v>
      </c>
      <c r="AF2657" s="174">
        <f t="shared" si="501"/>
        <v>0.9998971860063367</v>
      </c>
      <c r="AG2657" s="150">
        <f t="shared" si="506"/>
        <v>4.063033405172264E-4</v>
      </c>
      <c r="AH2657" s="150" t="str">
        <f t="shared" si="507"/>
        <v/>
      </c>
      <c r="AI2657" s="150" t="str">
        <f t="shared" si="502"/>
        <v/>
      </c>
      <c r="AJ2657" s="173">
        <f t="shared" si="503"/>
        <v>0</v>
      </c>
      <c r="AK2657" s="173" t="str">
        <f t="shared" si="504"/>
        <v/>
      </c>
      <c r="AL2657" s="173" t="str">
        <f t="shared" si="505"/>
        <v/>
      </c>
      <c r="AM2657" s="173"/>
      <c r="AN2657" s="173"/>
      <c r="AO2657" s="173"/>
      <c r="AP2657" s="173"/>
      <c r="AQ2657" s="173"/>
      <c r="AR2657" s="173"/>
      <c r="AS2657" s="173"/>
      <c r="AT2657" s="153"/>
      <c r="AU2657" s="154"/>
      <c r="AV2657" s="153"/>
      <c r="AW2657" s="177"/>
      <c r="AX2657" s="178"/>
      <c r="AY2657" s="179"/>
      <c r="AZ2657" s="179"/>
      <c r="BA2657" s="180"/>
      <c r="BB2657" s="180"/>
      <c r="BC2657" s="155"/>
      <c r="BE2657" s="156">
        <v>1905</v>
      </c>
      <c r="BF2657" s="181">
        <f t="shared" si="495"/>
        <v>12.185599999999702</v>
      </c>
      <c r="BG2657" s="182">
        <f t="shared" si="496"/>
        <v>9.4618153076437103E-2</v>
      </c>
      <c r="BH2657" s="183">
        <f t="shared" si="497"/>
        <v>1.9913010359187688E-4</v>
      </c>
      <c r="BI2657" s="184" t="str">
        <f t="shared" si="498"/>
        <v/>
      </c>
      <c r="BJ2657" s="184" t="str">
        <f t="shared" si="494"/>
        <v/>
      </c>
    </row>
    <row r="2658" spans="3:62" ht="20.100000000000001" customHeight="1" x14ac:dyDescent="0.25">
      <c r="C2658" s="12"/>
      <c r="E2658" s="141"/>
      <c r="F2658" s="141"/>
      <c r="P2658" s="156"/>
      <c r="R2658" s="174"/>
      <c r="S2658" s="174"/>
      <c r="W2658" s="175"/>
      <c r="X2658" s="173"/>
      <c r="AC2658" s="156">
        <v>1929</v>
      </c>
      <c r="AD2658" s="150">
        <f t="shared" si="499"/>
        <v>3.7160000000000002</v>
      </c>
      <c r="AE2658" s="174">
        <f t="shared" si="500"/>
        <v>4.0031191260930891E-4</v>
      </c>
      <c r="AF2658" s="174">
        <f t="shared" si="501"/>
        <v>0.99989879920932445</v>
      </c>
      <c r="AG2658" s="150">
        <f t="shared" si="506"/>
        <v>4.0031191260930891E-4</v>
      </c>
      <c r="AH2658" s="150" t="str">
        <f t="shared" si="507"/>
        <v/>
      </c>
      <c r="AI2658" s="150" t="str">
        <f t="shared" si="502"/>
        <v/>
      </c>
      <c r="AJ2658" s="173">
        <f t="shared" si="503"/>
        <v>0</v>
      </c>
      <c r="AK2658" s="173" t="str">
        <f t="shared" si="504"/>
        <v/>
      </c>
      <c r="AL2658" s="173" t="str">
        <f t="shared" si="505"/>
        <v/>
      </c>
      <c r="AM2658" s="173"/>
      <c r="AN2658" s="173"/>
      <c r="AO2658" s="173"/>
      <c r="AP2658" s="173"/>
      <c r="AQ2658" s="173"/>
      <c r="AR2658" s="173"/>
      <c r="AS2658" s="173"/>
      <c r="AT2658" s="153"/>
      <c r="AU2658" s="154"/>
      <c r="AV2658" s="153"/>
      <c r="AW2658" s="177"/>
      <c r="AX2658" s="178"/>
      <c r="AY2658" s="179"/>
      <c r="AZ2658" s="179"/>
      <c r="BA2658" s="180"/>
      <c r="BB2658" s="180"/>
      <c r="BC2658" s="155"/>
      <c r="BE2658" s="156">
        <v>1906</v>
      </c>
      <c r="BF2658" s="181">
        <f t="shared" si="495"/>
        <v>12.191999999999702</v>
      </c>
      <c r="BG2658" s="182">
        <f t="shared" si="496"/>
        <v>9.4419022972845226E-2</v>
      </c>
      <c r="BH2658" s="183">
        <f t="shared" si="497"/>
        <v>1.9875456744379572E-4</v>
      </c>
      <c r="BI2658" s="184" t="str">
        <f t="shared" si="498"/>
        <v/>
      </c>
      <c r="BJ2658" s="184" t="str">
        <f t="shared" si="494"/>
        <v/>
      </c>
    </row>
    <row r="2659" spans="3:62" ht="20.100000000000001" customHeight="1" x14ac:dyDescent="0.25">
      <c r="C2659" s="12"/>
      <c r="E2659" s="141"/>
      <c r="F2659" s="141"/>
      <c r="P2659" s="156"/>
      <c r="R2659" s="174"/>
      <c r="S2659" s="174"/>
      <c r="W2659" s="175"/>
      <c r="X2659" s="173"/>
      <c r="AC2659" s="156">
        <v>1930</v>
      </c>
      <c r="AD2659" s="150">
        <f t="shared" si="499"/>
        <v>3.7199999999999998</v>
      </c>
      <c r="AE2659" s="174">
        <f t="shared" si="500"/>
        <v>3.9440252496915693E-4</v>
      </c>
      <c r="AF2659" s="174">
        <f t="shared" si="501"/>
        <v>0.99990038861102404</v>
      </c>
      <c r="AG2659" s="150">
        <f t="shared" si="506"/>
        <v>3.9440252496915693E-4</v>
      </c>
      <c r="AH2659" s="150" t="str">
        <f t="shared" si="507"/>
        <v/>
      </c>
      <c r="AI2659" s="150" t="str">
        <f t="shared" si="502"/>
        <v/>
      </c>
      <c r="AJ2659" s="173">
        <f t="shared" si="503"/>
        <v>0</v>
      </c>
      <c r="AK2659" s="173" t="str">
        <f t="shared" si="504"/>
        <v/>
      </c>
      <c r="AL2659" s="173" t="str">
        <f t="shared" si="505"/>
        <v/>
      </c>
      <c r="AM2659" s="173"/>
      <c r="AN2659" s="173"/>
      <c r="AO2659" s="173"/>
      <c r="AP2659" s="173"/>
      <c r="AQ2659" s="173"/>
      <c r="AR2659" s="173"/>
      <c r="AS2659" s="173"/>
      <c r="AT2659" s="153"/>
      <c r="AU2659" s="154"/>
      <c r="AV2659" s="153"/>
      <c r="AW2659" s="177"/>
      <c r="AX2659" s="178"/>
      <c r="AY2659" s="179"/>
      <c r="AZ2659" s="179"/>
      <c r="BA2659" s="180"/>
      <c r="BB2659" s="180"/>
      <c r="BC2659" s="155"/>
      <c r="BE2659" s="156">
        <v>1907</v>
      </c>
      <c r="BF2659" s="181">
        <f t="shared" si="495"/>
        <v>12.198399999999701</v>
      </c>
      <c r="BG2659" s="182">
        <f t="shared" si="496"/>
        <v>9.4220268405401431E-2</v>
      </c>
      <c r="BH2659" s="183">
        <f t="shared" si="497"/>
        <v>1.9837960292290457E-4</v>
      </c>
      <c r="BI2659" s="184" t="str">
        <f t="shared" si="498"/>
        <v/>
      </c>
      <c r="BJ2659" s="184" t="str">
        <f t="shared" si="494"/>
        <v/>
      </c>
    </row>
    <row r="2660" spans="3:62" ht="20.100000000000001" customHeight="1" x14ac:dyDescent="0.25">
      <c r="C2660" s="12"/>
      <c r="E2660" s="141"/>
      <c r="F2660" s="141"/>
      <c r="P2660" s="156"/>
      <c r="R2660" s="174"/>
      <c r="S2660" s="174"/>
      <c r="W2660" s="175"/>
      <c r="X2660" s="173"/>
      <c r="AC2660" s="156">
        <v>1931</v>
      </c>
      <c r="AD2660" s="150">
        <f t="shared" si="499"/>
        <v>3.7240000000000002</v>
      </c>
      <c r="AE2660" s="174">
        <f t="shared" si="500"/>
        <v>3.8857415422493793E-4</v>
      </c>
      <c r="AF2660" s="174">
        <f t="shared" si="501"/>
        <v>0.99990195453754616</v>
      </c>
      <c r="AG2660" s="150">
        <f t="shared" si="506"/>
        <v>3.8857415422493793E-4</v>
      </c>
      <c r="AH2660" s="150" t="str">
        <f t="shared" si="507"/>
        <v/>
      </c>
      <c r="AI2660" s="150" t="str">
        <f t="shared" si="502"/>
        <v/>
      </c>
      <c r="AJ2660" s="173">
        <f t="shared" si="503"/>
        <v>0</v>
      </c>
      <c r="AK2660" s="173" t="str">
        <f t="shared" si="504"/>
        <v/>
      </c>
      <c r="AL2660" s="173" t="str">
        <f t="shared" si="505"/>
        <v/>
      </c>
      <c r="AM2660" s="173"/>
      <c r="AN2660" s="173"/>
      <c r="AO2660" s="173"/>
      <c r="AP2660" s="173"/>
      <c r="AQ2660" s="173"/>
      <c r="AR2660" s="173"/>
      <c r="AS2660" s="173"/>
      <c r="AT2660" s="153"/>
      <c r="AU2660" s="154"/>
      <c r="AV2660" s="153"/>
      <c r="AW2660" s="177"/>
      <c r="AX2660" s="178"/>
      <c r="AY2660" s="179"/>
      <c r="AZ2660" s="179"/>
      <c r="BA2660" s="180"/>
      <c r="BB2660" s="180"/>
      <c r="BC2660" s="155"/>
      <c r="BE2660" s="156">
        <v>1908</v>
      </c>
      <c r="BF2660" s="181">
        <f t="shared" si="495"/>
        <v>12.2047999999997</v>
      </c>
      <c r="BG2660" s="182">
        <f t="shared" si="496"/>
        <v>9.4021888802478526E-2</v>
      </c>
      <c r="BH2660" s="183">
        <f t="shared" si="497"/>
        <v>1.980052096096363E-4</v>
      </c>
      <c r="BI2660" s="184" t="str">
        <f t="shared" si="498"/>
        <v/>
      </c>
      <c r="BJ2660" s="184" t="str">
        <f t="shared" si="494"/>
        <v/>
      </c>
    </row>
    <row r="2661" spans="3:62" ht="20.100000000000001" customHeight="1" x14ac:dyDescent="0.25">
      <c r="C2661" s="12"/>
      <c r="E2661" s="141"/>
      <c r="F2661" s="141"/>
      <c r="P2661" s="156"/>
      <c r="R2661" s="174"/>
      <c r="S2661" s="174"/>
      <c r="W2661" s="175"/>
      <c r="X2661" s="173"/>
      <c r="AC2661" s="156">
        <v>1932</v>
      </c>
      <c r="AD2661" s="150">
        <f t="shared" si="499"/>
        <v>3.7279999999999998</v>
      </c>
      <c r="AE2661" s="174">
        <f t="shared" si="500"/>
        <v>3.8282578825981722E-4</v>
      </c>
      <c r="AF2661" s="174">
        <f t="shared" si="501"/>
        <v>0.99990349731093042</v>
      </c>
      <c r="AG2661" s="150">
        <f t="shared" si="506"/>
        <v>3.8282578825981722E-4</v>
      </c>
      <c r="AH2661" s="150" t="str">
        <f t="shared" si="507"/>
        <v/>
      </c>
      <c r="AI2661" s="150" t="str">
        <f t="shared" si="502"/>
        <v/>
      </c>
      <c r="AJ2661" s="173">
        <f t="shared" si="503"/>
        <v>0</v>
      </c>
      <c r="AK2661" s="173" t="str">
        <f t="shared" si="504"/>
        <v/>
      </c>
      <c r="AL2661" s="173" t="str">
        <f t="shared" si="505"/>
        <v/>
      </c>
      <c r="AM2661" s="173"/>
      <c r="AN2661" s="173"/>
      <c r="AO2661" s="173"/>
      <c r="AP2661" s="173"/>
      <c r="AQ2661" s="173"/>
      <c r="AR2661" s="173"/>
      <c r="AS2661" s="173"/>
      <c r="AT2661" s="153"/>
      <c r="AU2661" s="154"/>
      <c r="AV2661" s="153"/>
      <c r="AW2661" s="177"/>
      <c r="AX2661" s="178"/>
      <c r="AY2661" s="179"/>
      <c r="AZ2661" s="179"/>
      <c r="BA2661" s="180"/>
      <c r="BB2661" s="180"/>
      <c r="BC2661" s="155"/>
      <c r="BE2661" s="156">
        <v>1909</v>
      </c>
      <c r="BF2661" s="181">
        <f t="shared" si="495"/>
        <v>12.2111999999997</v>
      </c>
      <c r="BG2661" s="182">
        <f t="shared" si="496"/>
        <v>9.382388359286889E-2</v>
      </c>
      <c r="BH2661" s="183">
        <f t="shared" si="497"/>
        <v>1.9763138708292494E-4</v>
      </c>
      <c r="BI2661" s="184" t="str">
        <f t="shared" si="498"/>
        <v/>
      </c>
      <c r="BJ2661" s="184" t="str">
        <f t="shared" si="494"/>
        <v/>
      </c>
    </row>
    <row r="2662" spans="3:62" ht="20.100000000000001" customHeight="1" x14ac:dyDescent="0.25">
      <c r="C2662" s="12"/>
      <c r="E2662" s="141"/>
      <c r="F2662" s="141"/>
      <c r="P2662" s="156"/>
      <c r="R2662" s="174"/>
      <c r="S2662" s="174"/>
      <c r="W2662" s="175"/>
      <c r="X2662" s="173"/>
      <c r="AC2662" s="156">
        <v>1933</v>
      </c>
      <c r="AD2662" s="150">
        <f t="shared" si="499"/>
        <v>3.7320000000000002</v>
      </c>
      <c r="AE2662" s="174">
        <f t="shared" si="500"/>
        <v>3.7715642610991967E-4</v>
      </c>
      <c r="AF2662" s="174">
        <f t="shared" si="501"/>
        <v>0.99990501724919023</v>
      </c>
      <c r="AG2662" s="150">
        <f t="shared" si="506"/>
        <v>3.7715642610991967E-4</v>
      </c>
      <c r="AH2662" s="150" t="str">
        <f t="shared" si="507"/>
        <v/>
      </c>
      <c r="AI2662" s="150" t="str">
        <f t="shared" si="502"/>
        <v/>
      </c>
      <c r="AJ2662" s="173">
        <f t="shared" si="503"/>
        <v>0</v>
      </c>
      <c r="AK2662" s="173" t="str">
        <f t="shared" si="504"/>
        <v/>
      </c>
      <c r="AL2662" s="173" t="str">
        <f t="shared" si="505"/>
        <v/>
      </c>
      <c r="AM2662" s="173"/>
      <c r="AN2662" s="173"/>
      <c r="AO2662" s="173"/>
      <c r="AP2662" s="173"/>
      <c r="AQ2662" s="173"/>
      <c r="AR2662" s="173"/>
      <c r="AS2662" s="173"/>
      <c r="AT2662" s="153"/>
      <c r="AU2662" s="154"/>
      <c r="AV2662" s="153"/>
      <c r="AW2662" s="177"/>
      <c r="AX2662" s="178"/>
      <c r="AY2662" s="179"/>
      <c r="AZ2662" s="179"/>
      <c r="BA2662" s="180"/>
      <c r="BB2662" s="180"/>
      <c r="BC2662" s="155"/>
      <c r="BE2662" s="156">
        <v>1910</v>
      </c>
      <c r="BF2662" s="181">
        <f t="shared" si="495"/>
        <v>12.217599999999699</v>
      </c>
      <c r="BG2662" s="182">
        <f t="shared" si="496"/>
        <v>9.3626252205785965E-2</v>
      </c>
      <c r="BH2662" s="183">
        <f t="shared" si="497"/>
        <v>1.9725813492062205E-4</v>
      </c>
      <c r="BI2662" s="184" t="str">
        <f t="shared" si="498"/>
        <v/>
      </c>
      <c r="BJ2662" s="184" t="str">
        <f t="shared" si="494"/>
        <v/>
      </c>
    </row>
    <row r="2663" spans="3:62" ht="20.100000000000001" customHeight="1" x14ac:dyDescent="0.25">
      <c r="C2663" s="12"/>
      <c r="E2663" s="141"/>
      <c r="F2663" s="141"/>
      <c r="P2663" s="156"/>
      <c r="R2663" s="174"/>
      <c r="S2663" s="174"/>
      <c r="W2663" s="175"/>
      <c r="X2663" s="173"/>
      <c r="AC2663" s="156">
        <v>1934</v>
      </c>
      <c r="AD2663" s="150">
        <f t="shared" si="499"/>
        <v>3.7359999999999998</v>
      </c>
      <c r="AE2663" s="174">
        <f t="shared" si="500"/>
        <v>3.7156507786293677E-4</v>
      </c>
      <c r="AF2663" s="174">
        <f t="shared" si="501"/>
        <v>0.99990651466635738</v>
      </c>
      <c r="AG2663" s="150">
        <f t="shared" si="506"/>
        <v>3.7156507786293677E-4</v>
      </c>
      <c r="AH2663" s="150" t="str">
        <f t="shared" si="507"/>
        <v/>
      </c>
      <c r="AI2663" s="150" t="str">
        <f t="shared" si="502"/>
        <v/>
      </c>
      <c r="AJ2663" s="173">
        <f t="shared" si="503"/>
        <v>0</v>
      </c>
      <c r="AK2663" s="173" t="str">
        <f t="shared" si="504"/>
        <v/>
      </c>
      <c r="AL2663" s="173" t="str">
        <f t="shared" si="505"/>
        <v/>
      </c>
      <c r="AM2663" s="173"/>
      <c r="AN2663" s="173"/>
      <c r="AO2663" s="173"/>
      <c r="AP2663" s="173"/>
      <c r="AQ2663" s="173"/>
      <c r="AR2663" s="173"/>
      <c r="AS2663" s="173"/>
      <c r="AT2663" s="153"/>
      <c r="AU2663" s="154"/>
      <c r="AV2663" s="153"/>
      <c r="AW2663" s="177"/>
      <c r="AX2663" s="178"/>
      <c r="AY2663" s="179"/>
      <c r="AZ2663" s="179"/>
      <c r="BA2663" s="180"/>
      <c r="BB2663" s="180"/>
      <c r="BC2663" s="155"/>
      <c r="BE2663" s="156">
        <v>1911</v>
      </c>
      <c r="BF2663" s="181">
        <f t="shared" si="495"/>
        <v>12.223999999999698</v>
      </c>
      <c r="BG2663" s="182">
        <f t="shared" si="496"/>
        <v>9.3428994070865343E-2</v>
      </c>
      <c r="BH2663" s="183">
        <f t="shared" si="497"/>
        <v>1.9688545269865021E-4</v>
      </c>
      <c r="BI2663" s="184" t="str">
        <f t="shared" si="498"/>
        <v/>
      </c>
      <c r="BJ2663" s="184" t="str">
        <f t="shared" si="494"/>
        <v/>
      </c>
    </row>
    <row r="2664" spans="3:62" ht="20.100000000000001" customHeight="1" x14ac:dyDescent="0.25">
      <c r="C2664" s="12"/>
      <c r="E2664" s="141"/>
      <c r="F2664" s="141"/>
      <c r="P2664" s="156"/>
      <c r="R2664" s="174"/>
      <c r="S2664" s="174"/>
      <c r="W2664" s="175"/>
      <c r="X2664" s="173"/>
      <c r="AC2664" s="156">
        <v>1935</v>
      </c>
      <c r="AD2664" s="150">
        <f t="shared" si="499"/>
        <v>3.74</v>
      </c>
      <c r="AE2664" s="174">
        <f t="shared" si="500"/>
        <v>3.6605076455733496E-4</v>
      </c>
      <c r="AF2664" s="174">
        <f t="shared" si="501"/>
        <v>0.99990798987252594</v>
      </c>
      <c r="AG2664" s="150">
        <f t="shared" si="506"/>
        <v>3.6605076455733496E-4</v>
      </c>
      <c r="AH2664" s="150" t="str">
        <f t="shared" si="507"/>
        <v/>
      </c>
      <c r="AI2664" s="150" t="str">
        <f t="shared" si="502"/>
        <v/>
      </c>
      <c r="AJ2664" s="173">
        <f t="shared" si="503"/>
        <v>0</v>
      </c>
      <c r="AK2664" s="173" t="str">
        <f t="shared" si="504"/>
        <v/>
      </c>
      <c r="AL2664" s="173" t="str">
        <f t="shared" si="505"/>
        <v/>
      </c>
      <c r="AM2664" s="173"/>
      <c r="AN2664" s="173"/>
      <c r="AO2664" s="173"/>
      <c r="AP2664" s="173"/>
      <c r="AQ2664" s="173"/>
      <c r="AR2664" s="173"/>
      <c r="AS2664" s="173"/>
      <c r="AT2664" s="153"/>
      <c r="AU2664" s="154"/>
      <c r="AV2664" s="153"/>
      <c r="AW2664" s="177"/>
      <c r="AX2664" s="178"/>
      <c r="AY2664" s="179"/>
      <c r="AZ2664" s="179"/>
      <c r="BA2664" s="180"/>
      <c r="BB2664" s="180"/>
      <c r="BC2664" s="155"/>
      <c r="BE2664" s="156">
        <v>1912</v>
      </c>
      <c r="BF2664" s="181">
        <f t="shared" si="495"/>
        <v>12.230399999999698</v>
      </c>
      <c r="BG2664" s="182">
        <f t="shared" si="496"/>
        <v>9.3232108618166692E-2</v>
      </c>
      <c r="BH2664" s="183">
        <f t="shared" si="497"/>
        <v>1.9651333999186338E-4</v>
      </c>
      <c r="BI2664" s="184" t="str">
        <f t="shared" si="498"/>
        <v/>
      </c>
      <c r="BJ2664" s="184" t="str">
        <f t="shared" si="494"/>
        <v/>
      </c>
    </row>
    <row r="2665" spans="3:62" ht="20.100000000000001" customHeight="1" x14ac:dyDescent="0.25">
      <c r="C2665" s="12"/>
      <c r="E2665" s="141"/>
      <c r="F2665" s="141"/>
      <c r="P2665" s="156"/>
      <c r="R2665" s="174"/>
      <c r="S2665" s="174"/>
      <c r="W2665" s="175"/>
      <c r="X2665" s="173"/>
      <c r="AC2665" s="156">
        <v>1936</v>
      </c>
      <c r="AD2665" s="150">
        <f t="shared" si="499"/>
        <v>3.7439999999999998</v>
      </c>
      <c r="AE2665" s="174">
        <f t="shared" si="500"/>
        <v>3.6061251808220806E-4</v>
      </c>
      <c r="AF2665" s="174">
        <f t="shared" si="501"/>
        <v>0.99990944317389574</v>
      </c>
      <c r="AG2665" s="150">
        <f t="shared" si="506"/>
        <v>3.6061251808220806E-4</v>
      </c>
      <c r="AH2665" s="150" t="str">
        <f t="shared" si="507"/>
        <v/>
      </c>
      <c r="AI2665" s="150" t="str">
        <f t="shared" si="502"/>
        <v/>
      </c>
      <c r="AJ2665" s="173">
        <f t="shared" si="503"/>
        <v>0</v>
      </c>
      <c r="AK2665" s="173" t="str">
        <f t="shared" si="504"/>
        <v/>
      </c>
      <c r="AL2665" s="173" t="str">
        <f t="shared" si="505"/>
        <v/>
      </c>
      <c r="AM2665" s="173"/>
      <c r="AN2665" s="173"/>
      <c r="AO2665" s="173"/>
      <c r="AP2665" s="173"/>
      <c r="AQ2665" s="173"/>
      <c r="AR2665" s="173"/>
      <c r="AS2665" s="173"/>
      <c r="AT2665" s="153"/>
      <c r="AU2665" s="154"/>
      <c r="AV2665" s="153"/>
      <c r="AW2665" s="177"/>
      <c r="AX2665" s="178"/>
      <c r="AY2665" s="179"/>
      <c r="AZ2665" s="179"/>
      <c r="BA2665" s="180"/>
      <c r="BB2665" s="180"/>
      <c r="BC2665" s="155"/>
      <c r="BE2665" s="156">
        <v>1913</v>
      </c>
      <c r="BF2665" s="181">
        <f t="shared" si="495"/>
        <v>12.236799999999697</v>
      </c>
      <c r="BG2665" s="182">
        <f t="shared" si="496"/>
        <v>9.3035595278174829E-2</v>
      </c>
      <c r="BH2665" s="183">
        <f t="shared" si="497"/>
        <v>1.9614179637379714E-4</v>
      </c>
      <c r="BI2665" s="184" t="str">
        <f t="shared" si="498"/>
        <v/>
      </c>
      <c r="BJ2665" s="184" t="str">
        <f t="shared" si="494"/>
        <v/>
      </c>
    </row>
    <row r="2666" spans="3:62" ht="20.100000000000001" customHeight="1" x14ac:dyDescent="0.25">
      <c r="C2666" s="12"/>
      <c r="E2666" s="141"/>
      <c r="F2666" s="141"/>
      <c r="P2666" s="156"/>
      <c r="R2666" s="174"/>
      <c r="S2666" s="174"/>
      <c r="W2666" s="175"/>
      <c r="X2666" s="173"/>
      <c r="AC2666" s="156">
        <v>1937</v>
      </c>
      <c r="AD2666" s="150">
        <f t="shared" si="499"/>
        <v>3.7480000000000002</v>
      </c>
      <c r="AE2666" s="174">
        <f t="shared" si="500"/>
        <v>3.5524938107773336E-4</v>
      </c>
      <c r="AF2666" s="174">
        <f t="shared" si="501"/>
        <v>0.99991087487281605</v>
      </c>
      <c r="AG2666" s="150">
        <f t="shared" si="506"/>
        <v>3.5524938107773336E-4</v>
      </c>
      <c r="AH2666" s="150" t="str">
        <f t="shared" si="507"/>
        <v/>
      </c>
      <c r="AI2666" s="150" t="str">
        <f t="shared" si="502"/>
        <v/>
      </c>
      <c r="AJ2666" s="173">
        <f t="shared" si="503"/>
        <v>0</v>
      </c>
      <c r="AK2666" s="173" t="str">
        <f t="shared" si="504"/>
        <v/>
      </c>
      <c r="AL2666" s="173" t="str">
        <f t="shared" si="505"/>
        <v/>
      </c>
      <c r="AM2666" s="173"/>
      <c r="AN2666" s="173"/>
      <c r="AO2666" s="173"/>
      <c r="AP2666" s="173"/>
      <c r="AQ2666" s="173"/>
      <c r="AR2666" s="173"/>
      <c r="AS2666" s="173"/>
      <c r="AT2666" s="153"/>
      <c r="AU2666" s="154"/>
      <c r="AV2666" s="153"/>
      <c r="AW2666" s="177"/>
      <c r="AX2666" s="178"/>
      <c r="AY2666" s="179"/>
      <c r="AZ2666" s="179"/>
      <c r="BA2666" s="180"/>
      <c r="BB2666" s="180"/>
      <c r="BC2666" s="155"/>
      <c r="BE2666" s="156">
        <v>1914</v>
      </c>
      <c r="BF2666" s="181">
        <f t="shared" si="495"/>
        <v>12.243199999999696</v>
      </c>
      <c r="BG2666" s="182">
        <f t="shared" si="496"/>
        <v>9.2839453481801032E-2</v>
      </c>
      <c r="BH2666" s="183">
        <f t="shared" si="497"/>
        <v>1.9577082141629398E-4</v>
      </c>
      <c r="BI2666" s="184" t="str">
        <f t="shared" si="498"/>
        <v/>
      </c>
      <c r="BJ2666" s="184" t="str">
        <f t="shared" si="494"/>
        <v/>
      </c>
    </row>
    <row r="2667" spans="3:62" ht="20.100000000000001" customHeight="1" x14ac:dyDescent="0.25">
      <c r="C2667" s="12"/>
      <c r="E2667" s="141"/>
      <c r="F2667" s="141"/>
      <c r="P2667" s="156"/>
      <c r="R2667" s="174"/>
      <c r="S2667" s="174"/>
      <c r="W2667" s="175"/>
      <c r="X2667" s="173"/>
      <c r="AC2667" s="156">
        <v>1938</v>
      </c>
      <c r="AD2667" s="150">
        <f t="shared" si="499"/>
        <v>3.7519999999999998</v>
      </c>
      <c r="AE2667" s="174">
        <f t="shared" si="500"/>
        <v>3.4996040683627421E-4</v>
      </c>
      <c r="AF2667" s="174">
        <f t="shared" si="501"/>
        <v>0.99991228526782761</v>
      </c>
      <c r="AG2667" s="150">
        <f t="shared" si="506"/>
        <v>3.4996040683627421E-4</v>
      </c>
      <c r="AH2667" s="150" t="str">
        <f t="shared" si="507"/>
        <v/>
      </c>
      <c r="AI2667" s="150" t="str">
        <f t="shared" si="502"/>
        <v/>
      </c>
      <c r="AJ2667" s="173">
        <f t="shared" si="503"/>
        <v>0</v>
      </c>
      <c r="AK2667" s="173" t="str">
        <f t="shared" si="504"/>
        <v/>
      </c>
      <c r="AL2667" s="173" t="str">
        <f t="shared" si="505"/>
        <v/>
      </c>
      <c r="AM2667" s="173"/>
      <c r="AN2667" s="173"/>
      <c r="AO2667" s="173"/>
      <c r="AP2667" s="173"/>
      <c r="AQ2667" s="173"/>
      <c r="AR2667" s="173"/>
      <c r="AS2667" s="173"/>
      <c r="AT2667" s="153"/>
      <c r="AU2667" s="154"/>
      <c r="AV2667" s="153"/>
      <c r="AW2667" s="177"/>
      <c r="AX2667" s="178"/>
      <c r="AY2667" s="179"/>
      <c r="AZ2667" s="179"/>
      <c r="BA2667" s="180"/>
      <c r="BB2667" s="180"/>
      <c r="BC2667" s="155"/>
      <c r="BE2667" s="156">
        <v>1915</v>
      </c>
      <c r="BF2667" s="181">
        <f t="shared" si="495"/>
        <v>12.249599999999695</v>
      </c>
      <c r="BG2667" s="182">
        <f t="shared" si="496"/>
        <v>9.2643682660384738E-2</v>
      </c>
      <c r="BH2667" s="183">
        <f t="shared" si="497"/>
        <v>1.9540041469014169E-4</v>
      </c>
      <c r="BI2667" s="184" t="str">
        <f t="shared" si="498"/>
        <v/>
      </c>
      <c r="BJ2667" s="184" t="str">
        <f t="shared" si="494"/>
        <v/>
      </c>
    </row>
    <row r="2668" spans="3:62" ht="20.100000000000001" customHeight="1" x14ac:dyDescent="0.25">
      <c r="C2668" s="12"/>
      <c r="E2668" s="141"/>
      <c r="F2668" s="141"/>
      <c r="P2668" s="156"/>
      <c r="R2668" s="174"/>
      <c r="S2668" s="174"/>
      <c r="W2668" s="175"/>
      <c r="X2668" s="173"/>
      <c r="AC2668" s="156">
        <v>1939</v>
      </c>
      <c r="AD2668" s="150">
        <f t="shared" si="499"/>
        <v>3.7560000000000002</v>
      </c>
      <c r="AE2668" s="174">
        <f t="shared" si="500"/>
        <v>3.4474465920408354E-4</v>
      </c>
      <c r="AF2668" s="174">
        <f t="shared" si="501"/>
        <v>0.99991367465370573</v>
      </c>
      <c r="AG2668" s="150">
        <f t="shared" si="506"/>
        <v>3.4474465920408354E-4</v>
      </c>
      <c r="AH2668" s="150" t="str">
        <f t="shared" si="507"/>
        <v/>
      </c>
      <c r="AI2668" s="150" t="str">
        <f t="shared" si="502"/>
        <v/>
      </c>
      <c r="AJ2668" s="173">
        <f t="shared" si="503"/>
        <v>0</v>
      </c>
      <c r="AK2668" s="173" t="str">
        <f t="shared" si="504"/>
        <v/>
      </c>
      <c r="AL2668" s="173" t="str">
        <f t="shared" si="505"/>
        <v/>
      </c>
      <c r="AM2668" s="173"/>
      <c r="AN2668" s="173"/>
      <c r="AO2668" s="173"/>
      <c r="AP2668" s="173"/>
      <c r="AQ2668" s="173"/>
      <c r="AR2668" s="173"/>
      <c r="AS2668" s="173"/>
      <c r="AT2668" s="153"/>
      <c r="AU2668" s="154"/>
      <c r="AV2668" s="153"/>
      <c r="AW2668" s="177"/>
      <c r="AX2668" s="178"/>
      <c r="AY2668" s="179"/>
      <c r="AZ2668" s="179"/>
      <c r="BA2668" s="180"/>
      <c r="BB2668" s="180"/>
      <c r="BC2668" s="155"/>
      <c r="BE2668" s="156">
        <v>1916</v>
      </c>
      <c r="BF2668" s="181">
        <f t="shared" si="495"/>
        <v>12.255999999999695</v>
      </c>
      <c r="BG2668" s="182">
        <f t="shared" si="496"/>
        <v>9.2448282245694596E-2</v>
      </c>
      <c r="BH2668" s="183">
        <f t="shared" si="497"/>
        <v>1.9503057576461535E-4</v>
      </c>
      <c r="BI2668" s="184" t="str">
        <f t="shared" si="498"/>
        <v/>
      </c>
      <c r="BJ2668" s="184" t="str">
        <f t="shared" si="494"/>
        <v/>
      </c>
    </row>
    <row r="2669" spans="3:62" ht="20.100000000000001" customHeight="1" x14ac:dyDescent="0.25">
      <c r="C2669" s="12"/>
      <c r="E2669" s="141"/>
      <c r="F2669" s="141"/>
      <c r="P2669" s="156"/>
      <c r="R2669" s="174"/>
      <c r="S2669" s="174"/>
      <c r="W2669" s="175"/>
      <c r="X2669" s="173"/>
      <c r="AC2669" s="156">
        <v>1940</v>
      </c>
      <c r="AD2669" s="150">
        <f t="shared" si="499"/>
        <v>3.76</v>
      </c>
      <c r="AE2669" s="174">
        <f t="shared" si="500"/>
        <v>3.3960121248365478E-4</v>
      </c>
      <c r="AF2669" s="174">
        <f t="shared" si="501"/>
        <v>0.99991504332150205</v>
      </c>
      <c r="AG2669" s="150">
        <f t="shared" si="506"/>
        <v>3.3960121248365478E-4</v>
      </c>
      <c r="AH2669" s="150" t="str">
        <f t="shared" si="507"/>
        <v/>
      </c>
      <c r="AI2669" s="150" t="str">
        <f t="shared" si="502"/>
        <v/>
      </c>
      <c r="AJ2669" s="173">
        <f t="shared" si="503"/>
        <v>0</v>
      </c>
      <c r="AK2669" s="173" t="str">
        <f t="shared" si="504"/>
        <v/>
      </c>
      <c r="AL2669" s="173" t="str">
        <f t="shared" si="505"/>
        <v/>
      </c>
      <c r="AM2669" s="173"/>
      <c r="AN2669" s="173"/>
      <c r="AO2669" s="173"/>
      <c r="AP2669" s="173"/>
      <c r="AQ2669" s="173"/>
      <c r="AR2669" s="173"/>
      <c r="AS2669" s="173"/>
      <c r="AT2669" s="153"/>
      <c r="AU2669" s="154"/>
      <c r="AV2669" s="153"/>
      <c r="AW2669" s="177"/>
      <c r="AX2669" s="178"/>
      <c r="AY2669" s="179"/>
      <c r="AZ2669" s="179"/>
      <c r="BA2669" s="180"/>
      <c r="BB2669" s="180"/>
      <c r="BC2669" s="155"/>
      <c r="BE2669" s="156">
        <v>1917</v>
      </c>
      <c r="BF2669" s="181">
        <f t="shared" si="495"/>
        <v>12.262399999999694</v>
      </c>
      <c r="BG2669" s="182">
        <f t="shared" si="496"/>
        <v>9.2253251669929981E-2</v>
      </c>
      <c r="BH2669" s="183">
        <f t="shared" si="497"/>
        <v>1.9466130420767169E-4</v>
      </c>
      <c r="BI2669" s="184" t="str">
        <f t="shared" si="498"/>
        <v/>
      </c>
      <c r="BJ2669" s="184" t="str">
        <f t="shared" si="494"/>
        <v/>
      </c>
    </row>
    <row r="2670" spans="3:62" ht="20.100000000000001" customHeight="1" x14ac:dyDescent="0.25">
      <c r="C2670" s="12"/>
      <c r="E2670" s="141"/>
      <c r="F2670" s="141"/>
      <c r="P2670" s="156"/>
      <c r="R2670" s="174"/>
      <c r="S2670" s="174"/>
      <c r="W2670" s="175"/>
      <c r="X2670" s="173"/>
      <c r="AC2670" s="156">
        <v>1941</v>
      </c>
      <c r="AD2670" s="150">
        <f t="shared" si="499"/>
        <v>3.7640000000000002</v>
      </c>
      <c r="AE2670" s="174">
        <f t="shared" si="500"/>
        <v>3.3452915133667672E-4</v>
      </c>
      <c r="AF2670" s="174">
        <f t="shared" si="501"/>
        <v>0.99991639155858592</v>
      </c>
      <c r="AG2670" s="150">
        <f t="shared" si="506"/>
        <v>3.3452915133667672E-4</v>
      </c>
      <c r="AH2670" s="150" t="str">
        <f t="shared" si="507"/>
        <v/>
      </c>
      <c r="AI2670" s="150" t="str">
        <f t="shared" si="502"/>
        <v/>
      </c>
      <c r="AJ2670" s="173">
        <f t="shared" si="503"/>
        <v>0</v>
      </c>
      <c r="AK2670" s="173" t="str">
        <f t="shared" si="504"/>
        <v/>
      </c>
      <c r="AL2670" s="173" t="str">
        <f t="shared" si="505"/>
        <v/>
      </c>
      <c r="AM2670" s="173"/>
      <c r="AN2670" s="173"/>
      <c r="AO2670" s="173"/>
      <c r="AP2670" s="173"/>
      <c r="AQ2670" s="173"/>
      <c r="AR2670" s="173"/>
      <c r="AS2670" s="173"/>
      <c r="AT2670" s="153"/>
      <c r="AU2670" s="154"/>
      <c r="AV2670" s="153"/>
      <c r="AW2670" s="177"/>
      <c r="AX2670" s="178"/>
      <c r="AY2670" s="179"/>
      <c r="AZ2670" s="179"/>
      <c r="BA2670" s="180"/>
      <c r="BB2670" s="180"/>
      <c r="BC2670" s="155"/>
      <c r="BE2670" s="156">
        <v>1918</v>
      </c>
      <c r="BF2670" s="181">
        <f t="shared" si="495"/>
        <v>12.268799999999693</v>
      </c>
      <c r="BG2670" s="182">
        <f t="shared" si="496"/>
        <v>9.2058590365722309E-2</v>
      </c>
      <c r="BH2670" s="183">
        <f t="shared" si="497"/>
        <v>1.9429259958562983E-4</v>
      </c>
      <c r="BI2670" s="184" t="str">
        <f t="shared" si="498"/>
        <v/>
      </c>
      <c r="BJ2670" s="184" t="str">
        <f t="shared" si="494"/>
        <v/>
      </c>
    </row>
    <row r="2671" spans="3:62" ht="20.100000000000001" customHeight="1" x14ac:dyDescent="0.25">
      <c r="C2671" s="12"/>
      <c r="E2671" s="141"/>
      <c r="F2671" s="141"/>
      <c r="P2671" s="156"/>
      <c r="R2671" s="174"/>
      <c r="S2671" s="174"/>
      <c r="W2671" s="175"/>
      <c r="X2671" s="173"/>
      <c r="AC2671" s="156">
        <v>1942</v>
      </c>
      <c r="AD2671" s="150">
        <f t="shared" si="499"/>
        <v>3.7679999999999998</v>
      </c>
      <c r="AE2671" s="174">
        <f t="shared" si="500"/>
        <v>3.2952757068762962E-4</v>
      </c>
      <c r="AF2671" s="174">
        <f t="shared" si="501"/>
        <v>0.99991771964868625</v>
      </c>
      <c r="AG2671" s="150">
        <f t="shared" si="506"/>
        <v>3.2952757068762962E-4</v>
      </c>
      <c r="AH2671" s="150" t="str">
        <f t="shared" si="507"/>
        <v/>
      </c>
      <c r="AI2671" s="150" t="str">
        <f t="shared" si="502"/>
        <v/>
      </c>
      <c r="AJ2671" s="173">
        <f t="shared" si="503"/>
        <v>0</v>
      </c>
      <c r="AK2671" s="173" t="str">
        <f t="shared" si="504"/>
        <v/>
      </c>
      <c r="AL2671" s="173" t="str">
        <f t="shared" si="505"/>
        <v/>
      </c>
      <c r="AM2671" s="173"/>
      <c r="AN2671" s="173"/>
      <c r="AO2671" s="173"/>
      <c r="AP2671" s="173"/>
      <c r="AQ2671" s="173"/>
      <c r="AR2671" s="173"/>
      <c r="AS2671" s="173"/>
      <c r="AT2671" s="153"/>
      <c r="AU2671" s="154"/>
      <c r="AV2671" s="153"/>
      <c r="AW2671" s="177"/>
      <c r="AX2671" s="178"/>
      <c r="AY2671" s="179"/>
      <c r="AZ2671" s="179"/>
      <c r="BA2671" s="180"/>
      <c r="BB2671" s="180"/>
      <c r="BC2671" s="155"/>
      <c r="BE2671" s="156">
        <v>1919</v>
      </c>
      <c r="BF2671" s="181">
        <f t="shared" si="495"/>
        <v>12.275199999999693</v>
      </c>
      <c r="BG2671" s="182">
        <f t="shared" si="496"/>
        <v>9.1864297766136679E-2</v>
      </c>
      <c r="BH2671" s="183">
        <f t="shared" si="497"/>
        <v>1.9392446146429543E-4</v>
      </c>
      <c r="BI2671" s="184" t="str">
        <f t="shared" si="498"/>
        <v/>
      </c>
      <c r="BJ2671" s="184" t="str">
        <f t="shared" si="494"/>
        <v/>
      </c>
    </row>
    <row r="2672" spans="3:62" ht="20.100000000000001" customHeight="1" x14ac:dyDescent="0.25">
      <c r="C2672" s="12"/>
      <c r="E2672" s="141"/>
      <c r="F2672" s="141"/>
      <c r="P2672" s="156"/>
      <c r="R2672" s="174"/>
      <c r="S2672" s="174"/>
      <c r="W2672" s="175"/>
      <c r="X2672" s="173"/>
      <c r="AC2672" s="156">
        <v>1943</v>
      </c>
      <c r="AD2672" s="150">
        <f t="shared" si="499"/>
        <v>3.7720000000000002</v>
      </c>
      <c r="AE2672" s="174">
        <f t="shared" si="500"/>
        <v>3.24595575627992E-4</v>
      </c>
      <c r="AF2672" s="174">
        <f t="shared" si="501"/>
        <v>0.99991902787193176</v>
      </c>
      <c r="AG2672" s="150">
        <f t="shared" si="506"/>
        <v>3.24595575627992E-4</v>
      </c>
      <c r="AH2672" s="150" t="str">
        <f t="shared" si="507"/>
        <v/>
      </c>
      <c r="AI2672" s="150" t="str">
        <f t="shared" si="502"/>
        <v/>
      </c>
      <c r="AJ2672" s="173">
        <f t="shared" si="503"/>
        <v>0</v>
      </c>
      <c r="AK2672" s="173" t="str">
        <f t="shared" si="504"/>
        <v/>
      </c>
      <c r="AL2672" s="173" t="str">
        <f t="shared" si="505"/>
        <v/>
      </c>
      <c r="AM2672" s="173"/>
      <c r="AN2672" s="173"/>
      <c r="AO2672" s="173"/>
      <c r="AP2672" s="173"/>
      <c r="AQ2672" s="173"/>
      <c r="AR2672" s="173"/>
      <c r="AS2672" s="173"/>
      <c r="AT2672" s="153"/>
      <c r="AU2672" s="154"/>
      <c r="AV2672" s="153"/>
      <c r="AW2672" s="177"/>
      <c r="AX2672" s="178"/>
      <c r="AY2672" s="179"/>
      <c r="AZ2672" s="179"/>
      <c r="BA2672" s="180"/>
      <c r="BB2672" s="180"/>
      <c r="BC2672" s="155"/>
      <c r="BE2672" s="156">
        <v>1920</v>
      </c>
      <c r="BF2672" s="181">
        <f t="shared" si="495"/>
        <v>12.281599999999692</v>
      </c>
      <c r="BG2672" s="182">
        <f t="shared" si="496"/>
        <v>9.1670373304672384E-2</v>
      </c>
      <c r="BH2672" s="183">
        <f t="shared" si="497"/>
        <v>1.9355688940704552E-4</v>
      </c>
      <c r="BI2672" s="184" t="str">
        <f t="shared" si="498"/>
        <v/>
      </c>
      <c r="BJ2672" s="184" t="str">
        <f t="shared" si="494"/>
        <v/>
      </c>
    </row>
    <row r="2673" spans="3:62" ht="20.100000000000001" customHeight="1" x14ac:dyDescent="0.25">
      <c r="C2673" s="12"/>
      <c r="E2673" s="141"/>
      <c r="F2673" s="141"/>
      <c r="P2673" s="156"/>
      <c r="R2673" s="174"/>
      <c r="S2673" s="174"/>
      <c r="W2673" s="175"/>
      <c r="X2673" s="173"/>
      <c r="AC2673" s="156">
        <v>1944</v>
      </c>
      <c r="AD2673" s="150">
        <f t="shared" si="499"/>
        <v>3.7759999999999998</v>
      </c>
      <c r="AE2673" s="174">
        <f t="shared" si="500"/>
        <v>3.1973228132108387E-4</v>
      </c>
      <c r="AF2673" s="174">
        <f t="shared" si="501"/>
        <v>0.99992031650489177</v>
      </c>
      <c r="AG2673" s="150">
        <f t="shared" si="506"/>
        <v>3.1973228132108387E-4</v>
      </c>
      <c r="AH2673" s="150" t="str">
        <f t="shared" si="507"/>
        <v/>
      </c>
      <c r="AI2673" s="150" t="str">
        <f t="shared" si="502"/>
        <v/>
      </c>
      <c r="AJ2673" s="173">
        <f t="shared" si="503"/>
        <v>0</v>
      </c>
      <c r="AK2673" s="173" t="str">
        <f t="shared" si="504"/>
        <v/>
      </c>
      <c r="AL2673" s="173" t="str">
        <f t="shared" si="505"/>
        <v/>
      </c>
      <c r="AM2673" s="173"/>
      <c r="AN2673" s="173"/>
      <c r="AO2673" s="173"/>
      <c r="AP2673" s="173"/>
      <c r="AQ2673" s="173"/>
      <c r="AR2673" s="173"/>
      <c r="AS2673" s="173"/>
      <c r="AT2673" s="153"/>
      <c r="AU2673" s="154"/>
      <c r="AV2673" s="153"/>
      <c r="AW2673" s="177"/>
      <c r="AX2673" s="178"/>
      <c r="AY2673" s="179"/>
      <c r="AZ2673" s="179"/>
      <c r="BA2673" s="180"/>
      <c r="BB2673" s="180"/>
      <c r="BC2673" s="155"/>
      <c r="BE2673" s="156">
        <v>1921</v>
      </c>
      <c r="BF2673" s="181">
        <f t="shared" si="495"/>
        <v>12.287999999999691</v>
      </c>
      <c r="BG2673" s="182">
        <f t="shared" si="496"/>
        <v>9.1476816415265338E-2</v>
      </c>
      <c r="BH2673" s="183">
        <f t="shared" si="497"/>
        <v>1.9318988297674367E-4</v>
      </c>
      <c r="BI2673" s="184" t="str">
        <f t="shared" si="498"/>
        <v/>
      </c>
      <c r="BJ2673" s="184" t="str">
        <f t="shared" ref="BJ2673:BJ2736" si="508">IF($BG2673&lt;(1-$BC$765),$BH2673,"")</f>
        <v/>
      </c>
    </row>
    <row r="2674" spans="3:62" ht="20.100000000000001" customHeight="1" x14ac:dyDescent="0.25">
      <c r="C2674" s="12"/>
      <c r="E2674" s="141"/>
      <c r="F2674" s="141"/>
      <c r="P2674" s="156"/>
      <c r="R2674" s="174"/>
      <c r="S2674" s="174"/>
      <c r="W2674" s="175"/>
      <c r="X2674" s="173"/>
      <c r="AC2674" s="156">
        <v>1945</v>
      </c>
      <c r="AD2674" s="150">
        <f t="shared" si="499"/>
        <v>3.7800000000000002</v>
      </c>
      <c r="AE2674" s="174">
        <f t="shared" si="500"/>
        <v>3.1493681290752155E-4</v>
      </c>
      <c r="AF2674" s="174">
        <f t="shared" si="501"/>
        <v>0.99992158582061641</v>
      </c>
      <c r="AG2674" s="150">
        <f t="shared" si="506"/>
        <v>3.1493681290752155E-4</v>
      </c>
      <c r="AH2674" s="150" t="str">
        <f t="shared" si="507"/>
        <v/>
      </c>
      <c r="AI2674" s="150" t="str">
        <f t="shared" si="502"/>
        <v/>
      </c>
      <c r="AJ2674" s="173">
        <f t="shared" si="503"/>
        <v>0</v>
      </c>
      <c r="AK2674" s="173" t="str">
        <f t="shared" si="504"/>
        <v/>
      </c>
      <c r="AL2674" s="173" t="str">
        <f t="shared" si="505"/>
        <v/>
      </c>
      <c r="AM2674" s="173"/>
      <c r="AN2674" s="173"/>
      <c r="AO2674" s="173"/>
      <c r="AP2674" s="173"/>
      <c r="AQ2674" s="173"/>
      <c r="AR2674" s="173"/>
      <c r="AS2674" s="173"/>
      <c r="AT2674" s="153"/>
      <c r="AU2674" s="154"/>
      <c r="AV2674" s="153"/>
      <c r="AW2674" s="177"/>
      <c r="AX2674" s="178"/>
      <c r="AY2674" s="179"/>
      <c r="AZ2674" s="179"/>
      <c r="BA2674" s="180"/>
      <c r="BB2674" s="180"/>
      <c r="BC2674" s="155"/>
      <c r="BE2674" s="156">
        <v>1922</v>
      </c>
      <c r="BF2674" s="181">
        <f t="shared" ref="BF2674:BF2737" si="509">BF2673+$BI$750</f>
        <v>12.29439999999969</v>
      </c>
      <c r="BG2674" s="182">
        <f t="shared" ref="BG2674:BG2737" si="510">_xlfn.CHISQ.DIST.RT(BF2674,7)</f>
        <v>9.1283626532288595E-2</v>
      </c>
      <c r="BH2674" s="183">
        <f t="shared" ref="BH2674:BH2737" si="511">BG2674-BG2675</f>
        <v>1.9282344173479626E-4</v>
      </c>
      <c r="BI2674" s="184" t="str">
        <f t="shared" ref="BI2674:BI2737" si="512">IF(BG2674&lt;(1-$BC$757),BH2674,"")</f>
        <v/>
      </c>
      <c r="BJ2674" s="184" t="str">
        <f t="shared" si="508"/>
        <v/>
      </c>
    </row>
    <row r="2675" spans="3:62" ht="20.100000000000001" customHeight="1" x14ac:dyDescent="0.25">
      <c r="C2675" s="12"/>
      <c r="E2675" s="141"/>
      <c r="F2675" s="141"/>
      <c r="P2675" s="156"/>
      <c r="R2675" s="174"/>
      <c r="S2675" s="174"/>
      <c r="W2675" s="175"/>
      <c r="X2675" s="173"/>
      <c r="AC2675" s="156">
        <v>1946</v>
      </c>
      <c r="AD2675" s="150">
        <f t="shared" si="499"/>
        <v>3.7839999999999998</v>
      </c>
      <c r="AE2675" s="174">
        <f t="shared" si="500"/>
        <v>3.1020830541130824E-4</v>
      </c>
      <c r="AF2675" s="174">
        <f t="shared" si="501"/>
        <v>0.99992283608867583</v>
      </c>
      <c r="AG2675" s="150">
        <f t="shared" si="506"/>
        <v>3.1020830541130824E-4</v>
      </c>
      <c r="AH2675" s="150" t="str">
        <f t="shared" si="507"/>
        <v/>
      </c>
      <c r="AI2675" s="150" t="str">
        <f t="shared" si="502"/>
        <v/>
      </c>
      <c r="AJ2675" s="173">
        <f t="shared" si="503"/>
        <v>0</v>
      </c>
      <c r="AK2675" s="173" t="str">
        <f t="shared" si="504"/>
        <v/>
      </c>
      <c r="AL2675" s="173" t="str">
        <f t="shared" si="505"/>
        <v/>
      </c>
      <c r="AM2675" s="173"/>
      <c r="AN2675" s="173"/>
      <c r="AO2675" s="173"/>
      <c r="AP2675" s="173"/>
      <c r="AQ2675" s="173"/>
      <c r="AR2675" s="173"/>
      <c r="AS2675" s="173"/>
      <c r="AT2675" s="153"/>
      <c r="AU2675" s="154"/>
      <c r="AV2675" s="153"/>
      <c r="AW2675" s="177"/>
      <c r="AX2675" s="178"/>
      <c r="AY2675" s="179"/>
      <c r="AZ2675" s="179"/>
      <c r="BA2675" s="180"/>
      <c r="BB2675" s="180"/>
      <c r="BC2675" s="155"/>
      <c r="BE2675" s="156">
        <v>1923</v>
      </c>
      <c r="BF2675" s="181">
        <f t="shared" si="509"/>
        <v>12.30079999999969</v>
      </c>
      <c r="BG2675" s="182">
        <f t="shared" si="510"/>
        <v>9.1090803090553799E-2</v>
      </c>
      <c r="BH2675" s="183">
        <f t="shared" si="511"/>
        <v>1.9245756524091662E-4</v>
      </c>
      <c r="BI2675" s="184" t="str">
        <f t="shared" si="512"/>
        <v/>
      </c>
      <c r="BJ2675" s="184" t="str">
        <f t="shared" si="508"/>
        <v/>
      </c>
    </row>
    <row r="2676" spans="3:62" ht="20.100000000000001" customHeight="1" x14ac:dyDescent="0.25">
      <c r="C2676" s="12"/>
      <c r="E2676" s="141"/>
      <c r="F2676" s="141"/>
      <c r="P2676" s="156"/>
      <c r="R2676" s="174"/>
      <c r="S2676" s="174"/>
      <c r="W2676" s="175"/>
      <c r="X2676" s="173"/>
      <c r="AC2676" s="156">
        <v>1947</v>
      </c>
      <c r="AD2676" s="150">
        <f t="shared" si="499"/>
        <v>3.7880000000000003</v>
      </c>
      <c r="AE2676" s="174">
        <f t="shared" si="500"/>
        <v>3.0554590364653564E-4</v>
      </c>
      <c r="AF2676" s="174">
        <f t="shared" si="501"/>
        <v>0.99992406757520025</v>
      </c>
      <c r="AG2676" s="150">
        <f t="shared" si="506"/>
        <v>3.0554590364653564E-4</v>
      </c>
      <c r="AH2676" s="150" t="str">
        <f t="shared" si="507"/>
        <v/>
      </c>
      <c r="AI2676" s="150" t="str">
        <f t="shared" si="502"/>
        <v/>
      </c>
      <c r="AJ2676" s="173">
        <f t="shared" si="503"/>
        <v>0</v>
      </c>
      <c r="AK2676" s="173" t="str">
        <f t="shared" si="504"/>
        <v/>
      </c>
      <c r="AL2676" s="173" t="str">
        <f t="shared" si="505"/>
        <v/>
      </c>
      <c r="AM2676" s="173"/>
      <c r="AN2676" s="173"/>
      <c r="AO2676" s="173"/>
      <c r="AP2676" s="173"/>
      <c r="AQ2676" s="173"/>
      <c r="AR2676" s="173"/>
      <c r="AS2676" s="173"/>
      <c r="AT2676" s="153"/>
      <c r="AU2676" s="154"/>
      <c r="AV2676" s="153"/>
      <c r="AW2676" s="177"/>
      <c r="AX2676" s="178"/>
      <c r="AY2676" s="179"/>
      <c r="AZ2676" s="179"/>
      <c r="BA2676" s="180"/>
      <c r="BB2676" s="180"/>
      <c r="BC2676" s="155"/>
      <c r="BE2676" s="156">
        <v>1924</v>
      </c>
      <c r="BF2676" s="181">
        <f t="shared" si="509"/>
        <v>12.307199999999689</v>
      </c>
      <c r="BG2676" s="182">
        <f t="shared" si="510"/>
        <v>9.0898345525312882E-2</v>
      </c>
      <c r="BH2676" s="183">
        <f t="shared" si="511"/>
        <v>1.9209225305392985E-4</v>
      </c>
      <c r="BI2676" s="184" t="str">
        <f t="shared" si="512"/>
        <v/>
      </c>
      <c r="BJ2676" s="184" t="str">
        <f t="shared" si="508"/>
        <v/>
      </c>
    </row>
    <row r="2677" spans="3:62" ht="20.100000000000001" customHeight="1" x14ac:dyDescent="0.25">
      <c r="C2677" s="12"/>
      <c r="E2677" s="141"/>
      <c r="F2677" s="141"/>
      <c r="P2677" s="156"/>
      <c r="R2677" s="174"/>
      <c r="S2677" s="174"/>
      <c r="W2677" s="175"/>
      <c r="X2677" s="173"/>
      <c r="AC2677" s="156">
        <v>1948</v>
      </c>
      <c r="AD2677" s="150">
        <f t="shared" si="499"/>
        <v>3.7919999999999998</v>
      </c>
      <c r="AE2677" s="174">
        <f t="shared" si="500"/>
        <v>3.0094876212471999E-4</v>
      </c>
      <c r="AF2677" s="174">
        <f t="shared" si="501"/>
        <v>0.99992528054291829</v>
      </c>
      <c r="AG2677" s="150">
        <f t="shared" si="506"/>
        <v>3.0094876212471999E-4</v>
      </c>
      <c r="AH2677" s="150" t="str">
        <f t="shared" si="507"/>
        <v/>
      </c>
      <c r="AI2677" s="150" t="str">
        <f t="shared" si="502"/>
        <v/>
      </c>
      <c r="AJ2677" s="173">
        <f t="shared" si="503"/>
        <v>0</v>
      </c>
      <c r="AK2677" s="173" t="str">
        <f t="shared" si="504"/>
        <v/>
      </c>
      <c r="AL2677" s="173" t="str">
        <f t="shared" si="505"/>
        <v/>
      </c>
      <c r="AM2677" s="173"/>
      <c r="AN2677" s="173"/>
      <c r="AO2677" s="173"/>
      <c r="AP2677" s="173"/>
      <c r="AQ2677" s="173"/>
      <c r="AR2677" s="173"/>
      <c r="AS2677" s="173"/>
      <c r="AT2677" s="153"/>
      <c r="AU2677" s="154"/>
      <c r="AV2677" s="153"/>
      <c r="AW2677" s="177"/>
      <c r="AX2677" s="178"/>
      <c r="AY2677" s="179"/>
      <c r="AZ2677" s="179"/>
      <c r="BA2677" s="180"/>
      <c r="BB2677" s="180"/>
      <c r="BC2677" s="155"/>
      <c r="BE2677" s="156">
        <v>1925</v>
      </c>
      <c r="BF2677" s="181">
        <f t="shared" si="509"/>
        <v>12.313599999999688</v>
      </c>
      <c r="BG2677" s="182">
        <f t="shared" si="510"/>
        <v>9.0706253272258952E-2</v>
      </c>
      <c r="BH2677" s="183">
        <f t="shared" si="511"/>
        <v>1.9172750473138434E-4</v>
      </c>
      <c r="BI2677" s="184" t="str">
        <f t="shared" si="512"/>
        <v/>
      </c>
      <c r="BJ2677" s="184" t="str">
        <f t="shared" si="508"/>
        <v/>
      </c>
    </row>
    <row r="2678" spans="3:62" ht="20.100000000000001" customHeight="1" x14ac:dyDescent="0.25">
      <c r="C2678" s="12"/>
      <c r="E2678" s="141"/>
      <c r="F2678" s="141"/>
      <c r="P2678" s="156"/>
      <c r="R2678" s="174"/>
      <c r="S2678" s="174"/>
      <c r="W2678" s="175"/>
      <c r="X2678" s="173"/>
      <c r="AC2678" s="156">
        <v>1949</v>
      </c>
      <c r="AD2678" s="150">
        <f t="shared" si="499"/>
        <v>3.7960000000000003</v>
      </c>
      <c r="AE2678" s="174">
        <f t="shared" si="500"/>
        <v>2.9641604496274878E-4</v>
      </c>
      <c r="AF2678" s="174">
        <f t="shared" si="501"/>
        <v>0.99992647525119593</v>
      </c>
      <c r="AG2678" s="150">
        <f t="shared" si="506"/>
        <v>2.9641604496274878E-4</v>
      </c>
      <c r="AH2678" s="150" t="str">
        <f t="shared" si="507"/>
        <v/>
      </c>
      <c r="AI2678" s="150" t="str">
        <f t="shared" si="502"/>
        <v/>
      </c>
      <c r="AJ2678" s="173">
        <f t="shared" si="503"/>
        <v>0</v>
      </c>
      <c r="AK2678" s="173" t="str">
        <f t="shared" si="504"/>
        <v/>
      </c>
      <c r="AL2678" s="173" t="str">
        <f t="shared" si="505"/>
        <v/>
      </c>
      <c r="AM2678" s="173"/>
      <c r="AN2678" s="173"/>
      <c r="AO2678" s="173"/>
      <c r="AP2678" s="173"/>
      <c r="AQ2678" s="173"/>
      <c r="AR2678" s="173"/>
      <c r="AS2678" s="173"/>
      <c r="AT2678" s="153"/>
      <c r="AU2678" s="154"/>
      <c r="AV2678" s="153"/>
      <c r="AW2678" s="177"/>
      <c r="AX2678" s="178"/>
      <c r="AY2678" s="179"/>
      <c r="AZ2678" s="179"/>
      <c r="BA2678" s="180"/>
      <c r="BB2678" s="180"/>
      <c r="BC2678" s="155"/>
      <c r="BE2678" s="156">
        <v>1926</v>
      </c>
      <c r="BF2678" s="181">
        <f t="shared" si="509"/>
        <v>12.319999999999688</v>
      </c>
      <c r="BG2678" s="182">
        <f t="shared" si="510"/>
        <v>9.0514525767527568E-2</v>
      </c>
      <c r="BH2678" s="183">
        <f t="shared" si="511"/>
        <v>1.913633198290382E-4</v>
      </c>
      <c r="BI2678" s="184" t="str">
        <f t="shared" si="512"/>
        <v/>
      </c>
      <c r="BJ2678" s="184" t="str">
        <f t="shared" si="508"/>
        <v/>
      </c>
    </row>
    <row r="2679" spans="3:62" ht="20.100000000000001" customHeight="1" x14ac:dyDescent="0.25">
      <c r="C2679" s="12"/>
      <c r="E2679" s="141"/>
      <c r="F2679" s="141"/>
      <c r="P2679" s="156"/>
      <c r="R2679" s="174"/>
      <c r="S2679" s="174"/>
      <c r="W2679" s="175"/>
      <c r="X2679" s="173"/>
      <c r="AC2679" s="156">
        <v>1950</v>
      </c>
      <c r="AD2679" s="150">
        <f t="shared" si="499"/>
        <v>3.8</v>
      </c>
      <c r="AE2679" s="174">
        <f t="shared" si="500"/>
        <v>2.9194692579146027E-4</v>
      </c>
      <c r="AF2679" s="174">
        <f t="shared" si="501"/>
        <v>0.99992765195607491</v>
      </c>
      <c r="AG2679" s="150">
        <f t="shared" si="506"/>
        <v>2.9194692579146027E-4</v>
      </c>
      <c r="AH2679" s="150" t="str">
        <f t="shared" si="507"/>
        <v/>
      </c>
      <c r="AI2679" s="150" t="str">
        <f t="shared" si="502"/>
        <v/>
      </c>
      <c r="AJ2679" s="173">
        <f t="shared" si="503"/>
        <v>0</v>
      </c>
      <c r="AK2679" s="173" t="str">
        <f t="shared" si="504"/>
        <v/>
      </c>
      <c r="AL2679" s="173" t="str">
        <f t="shared" si="505"/>
        <v/>
      </c>
      <c r="AM2679" s="173"/>
      <c r="AN2679" s="173"/>
      <c r="AO2679" s="173"/>
      <c r="AP2679" s="173"/>
      <c r="AQ2679" s="173"/>
      <c r="AR2679" s="173"/>
      <c r="AS2679" s="173"/>
      <c r="AT2679" s="153"/>
      <c r="AU2679" s="154"/>
      <c r="AV2679" s="153"/>
      <c r="AW2679" s="177"/>
      <c r="AX2679" s="178"/>
      <c r="AY2679" s="179"/>
      <c r="AZ2679" s="179"/>
      <c r="BA2679" s="180"/>
      <c r="BB2679" s="180"/>
      <c r="BC2679" s="155"/>
      <c r="BE2679" s="156">
        <v>1927</v>
      </c>
      <c r="BF2679" s="181">
        <f t="shared" si="509"/>
        <v>12.326399999999687</v>
      </c>
      <c r="BG2679" s="182">
        <f t="shared" si="510"/>
        <v>9.032316244769853E-2</v>
      </c>
      <c r="BH2679" s="183">
        <f t="shared" si="511"/>
        <v>1.9099969790216387E-4</v>
      </c>
      <c r="BI2679" s="184" t="str">
        <f t="shared" si="512"/>
        <v/>
      </c>
      <c r="BJ2679" s="184" t="str">
        <f t="shared" si="508"/>
        <v/>
      </c>
    </row>
    <row r="2680" spans="3:62" ht="20.100000000000001" customHeight="1" x14ac:dyDescent="0.25">
      <c r="C2680" s="12"/>
      <c r="E2680" s="141"/>
      <c r="F2680" s="141"/>
      <c r="P2680" s="156"/>
      <c r="R2680" s="174"/>
      <c r="S2680" s="174"/>
      <c r="W2680" s="175"/>
      <c r="X2680" s="173"/>
      <c r="AC2680" s="156">
        <v>1951</v>
      </c>
      <c r="AD2680" s="150">
        <f t="shared" si="499"/>
        <v>3.8040000000000003</v>
      </c>
      <c r="AE2680" s="174">
        <f t="shared" si="500"/>
        <v>2.8754058766483295E-4</v>
      </c>
      <c r="AF2680" s="174">
        <f t="shared" si="501"/>
        <v>0.99992881091030994</v>
      </c>
      <c r="AG2680" s="150">
        <f t="shared" si="506"/>
        <v>2.8754058766483295E-4</v>
      </c>
      <c r="AH2680" s="150" t="str">
        <f t="shared" si="507"/>
        <v/>
      </c>
      <c r="AI2680" s="150" t="str">
        <f t="shared" si="502"/>
        <v/>
      </c>
      <c r="AJ2680" s="173">
        <f t="shared" si="503"/>
        <v>0</v>
      </c>
      <c r="AK2680" s="173" t="str">
        <f t="shared" si="504"/>
        <v/>
      </c>
      <c r="AL2680" s="173" t="str">
        <f t="shared" si="505"/>
        <v/>
      </c>
      <c r="AM2680" s="173"/>
      <c r="AN2680" s="173"/>
      <c r="AO2680" s="173"/>
      <c r="AP2680" s="173"/>
      <c r="AQ2680" s="173"/>
      <c r="AR2680" s="173"/>
      <c r="AS2680" s="173"/>
      <c r="AT2680" s="153"/>
      <c r="AU2680" s="154"/>
      <c r="AV2680" s="153"/>
      <c r="AW2680" s="177"/>
      <c r="AX2680" s="178"/>
      <c r="AY2680" s="179"/>
      <c r="AZ2680" s="179"/>
      <c r="BA2680" s="180"/>
      <c r="BB2680" s="180"/>
      <c r="BC2680" s="155"/>
      <c r="BE2680" s="156">
        <v>1928</v>
      </c>
      <c r="BF2680" s="181">
        <f t="shared" si="509"/>
        <v>12.332799999999686</v>
      </c>
      <c r="BG2680" s="182">
        <f t="shared" si="510"/>
        <v>9.0132162749796366E-2</v>
      </c>
      <c r="BH2680" s="183">
        <f t="shared" si="511"/>
        <v>1.9063663850400758E-4</v>
      </c>
      <c r="BI2680" s="184" t="str">
        <f t="shared" si="512"/>
        <v/>
      </c>
      <c r="BJ2680" s="184" t="str">
        <f t="shared" si="508"/>
        <v/>
      </c>
    </row>
    <row r="2681" spans="3:62" ht="20.100000000000001" customHeight="1" x14ac:dyDescent="0.25">
      <c r="C2681" s="12"/>
      <c r="E2681" s="141"/>
      <c r="F2681" s="141"/>
      <c r="P2681" s="156"/>
      <c r="R2681" s="174"/>
      <c r="S2681" s="174"/>
      <c r="W2681" s="175"/>
      <c r="X2681" s="173"/>
      <c r="AC2681" s="156">
        <v>1952</v>
      </c>
      <c r="AD2681" s="150">
        <f t="shared" si="499"/>
        <v>3.8079999999999998</v>
      </c>
      <c r="AE2681" s="174">
        <f t="shared" si="500"/>
        <v>2.8319622296980597E-4</v>
      </c>
      <c r="AF2681" s="174">
        <f t="shared" si="501"/>
        <v>0.99992995236340698</v>
      </c>
      <c r="AG2681" s="150">
        <f t="shared" si="506"/>
        <v>2.8319622296980597E-4</v>
      </c>
      <c r="AH2681" s="150" t="str">
        <f t="shared" si="507"/>
        <v/>
      </c>
      <c r="AI2681" s="150" t="str">
        <f t="shared" si="502"/>
        <v/>
      </c>
      <c r="AJ2681" s="173">
        <f t="shared" si="503"/>
        <v>0</v>
      </c>
      <c r="AK2681" s="173" t="str">
        <f t="shared" si="504"/>
        <v/>
      </c>
      <c r="AL2681" s="173" t="str">
        <f t="shared" si="505"/>
        <v/>
      </c>
      <c r="AM2681" s="173"/>
      <c r="AN2681" s="173"/>
      <c r="AO2681" s="173"/>
      <c r="AP2681" s="173"/>
      <c r="AQ2681" s="173"/>
      <c r="AR2681" s="173"/>
      <c r="AS2681" s="173"/>
      <c r="AT2681" s="153"/>
      <c r="AU2681" s="154"/>
      <c r="AV2681" s="153"/>
      <c r="AW2681" s="177"/>
      <c r="AX2681" s="178"/>
      <c r="AY2681" s="179"/>
      <c r="AZ2681" s="179"/>
      <c r="BA2681" s="180"/>
      <c r="BB2681" s="180"/>
      <c r="BC2681" s="155"/>
      <c r="BE2681" s="156">
        <v>1929</v>
      </c>
      <c r="BF2681" s="181">
        <f t="shared" si="509"/>
        <v>12.339199999999686</v>
      </c>
      <c r="BG2681" s="182">
        <f t="shared" si="510"/>
        <v>8.9941526111292358E-2</v>
      </c>
      <c r="BH2681" s="183">
        <f t="shared" si="511"/>
        <v>1.9027414118696906E-4</v>
      </c>
      <c r="BI2681" s="184" t="str">
        <f t="shared" si="512"/>
        <v/>
      </c>
      <c r="BJ2681" s="184" t="str">
        <f t="shared" si="508"/>
        <v/>
      </c>
    </row>
    <row r="2682" spans="3:62" ht="20.100000000000001" customHeight="1" x14ac:dyDescent="0.25">
      <c r="C2682" s="12"/>
      <c r="E2682" s="141"/>
      <c r="F2682" s="141"/>
      <c r="P2682" s="156"/>
      <c r="R2682" s="174"/>
      <c r="S2682" s="174"/>
      <c r="W2682" s="175"/>
      <c r="X2682" s="173"/>
      <c r="AC2682" s="156">
        <v>1953</v>
      </c>
      <c r="AD2682" s="150">
        <f t="shared" si="499"/>
        <v>3.8120000000000003</v>
      </c>
      <c r="AE2682" s="174">
        <f t="shared" si="500"/>
        <v>2.7891303333670752E-4</v>
      </c>
      <c r="AF2682" s="174">
        <f t="shared" si="501"/>
        <v>0.99993107656166003</v>
      </c>
      <c r="AG2682" s="150">
        <f t="shared" si="506"/>
        <v>2.7891303333670752E-4</v>
      </c>
      <c r="AH2682" s="150" t="str">
        <f t="shared" si="507"/>
        <v/>
      </c>
      <c r="AI2682" s="150" t="str">
        <f t="shared" si="502"/>
        <v/>
      </c>
      <c r="AJ2682" s="173">
        <f t="shared" si="503"/>
        <v>0</v>
      </c>
      <c r="AK2682" s="173" t="str">
        <f t="shared" si="504"/>
        <v/>
      </c>
      <c r="AL2682" s="173" t="str">
        <f t="shared" si="505"/>
        <v/>
      </c>
      <c r="AM2682" s="173"/>
      <c r="AN2682" s="173"/>
      <c r="AO2682" s="173"/>
      <c r="AP2682" s="173"/>
      <c r="AQ2682" s="173"/>
      <c r="AR2682" s="173"/>
      <c r="AS2682" s="173"/>
      <c r="AT2682" s="153"/>
      <c r="AU2682" s="154"/>
      <c r="AV2682" s="153"/>
      <c r="AW2682" s="177"/>
      <c r="AX2682" s="178"/>
      <c r="AY2682" s="179"/>
      <c r="AZ2682" s="179"/>
      <c r="BA2682" s="180"/>
      <c r="BB2682" s="180"/>
      <c r="BC2682" s="155"/>
      <c r="BE2682" s="156">
        <v>1930</v>
      </c>
      <c r="BF2682" s="181">
        <f t="shared" si="509"/>
        <v>12.345599999999685</v>
      </c>
      <c r="BG2682" s="182">
        <f t="shared" si="510"/>
        <v>8.9751251970105389E-2</v>
      </c>
      <c r="BH2682" s="183">
        <f t="shared" si="511"/>
        <v>1.8991220550237942E-4</v>
      </c>
      <c r="BI2682" s="184" t="str">
        <f t="shared" si="512"/>
        <v/>
      </c>
      <c r="BJ2682" s="184" t="str">
        <f t="shared" si="508"/>
        <v/>
      </c>
    </row>
    <row r="2683" spans="3:62" ht="20.100000000000001" customHeight="1" x14ac:dyDescent="0.25">
      <c r="C2683" s="12"/>
      <c r="E2683" s="141"/>
      <c r="F2683" s="141"/>
      <c r="P2683" s="156"/>
      <c r="R2683" s="174"/>
      <c r="S2683" s="174"/>
      <c r="W2683" s="175"/>
      <c r="X2683" s="173"/>
      <c r="AC2683" s="156">
        <v>1954</v>
      </c>
      <c r="AD2683" s="150">
        <f t="shared" si="499"/>
        <v>3.8159999999999998</v>
      </c>
      <c r="AE2683" s="174">
        <f t="shared" si="500"/>
        <v>2.7469022955031567E-4</v>
      </c>
      <c r="AF2683" s="174">
        <f t="shared" si="501"/>
        <v>0.99993218374818782</v>
      </c>
      <c r="AG2683" s="150">
        <f t="shared" si="506"/>
        <v>2.7469022955031567E-4</v>
      </c>
      <c r="AH2683" s="150" t="str">
        <f t="shared" si="507"/>
        <v/>
      </c>
      <c r="AI2683" s="150" t="str">
        <f t="shared" si="502"/>
        <v/>
      </c>
      <c r="AJ2683" s="173">
        <f t="shared" si="503"/>
        <v>0</v>
      </c>
      <c r="AK2683" s="173" t="str">
        <f t="shared" si="504"/>
        <v/>
      </c>
      <c r="AL2683" s="173" t="str">
        <f t="shared" si="505"/>
        <v/>
      </c>
      <c r="AM2683" s="173"/>
      <c r="AN2683" s="173"/>
      <c r="AO2683" s="173"/>
      <c r="AP2683" s="173"/>
      <c r="AQ2683" s="173"/>
      <c r="AR2683" s="173"/>
      <c r="AS2683" s="173"/>
      <c r="AT2683" s="153"/>
      <c r="AU2683" s="154"/>
      <c r="AV2683" s="153"/>
      <c r="AW2683" s="177"/>
      <c r="AX2683" s="178"/>
      <c r="AY2683" s="179"/>
      <c r="AZ2683" s="179"/>
      <c r="BA2683" s="180"/>
      <c r="BB2683" s="180"/>
      <c r="BC2683" s="155"/>
      <c r="BE2683" s="156">
        <v>1931</v>
      </c>
      <c r="BF2683" s="181">
        <f t="shared" si="509"/>
        <v>12.351999999999684</v>
      </c>
      <c r="BG2683" s="182">
        <f t="shared" si="510"/>
        <v>8.956133976460301E-2</v>
      </c>
      <c r="BH2683" s="183">
        <f t="shared" si="511"/>
        <v>1.8955083099977954E-4</v>
      </c>
      <c r="BI2683" s="184" t="str">
        <f t="shared" si="512"/>
        <v/>
      </c>
      <c r="BJ2683" s="184" t="str">
        <f t="shared" si="508"/>
        <v/>
      </c>
    </row>
    <row r="2684" spans="3:62" ht="20.100000000000001" customHeight="1" x14ac:dyDescent="0.25">
      <c r="C2684" s="12"/>
      <c r="E2684" s="141"/>
      <c r="F2684" s="141"/>
      <c r="P2684" s="156"/>
      <c r="R2684" s="174"/>
      <c r="S2684" s="174"/>
      <c r="W2684" s="175"/>
      <c r="X2684" s="173"/>
      <c r="AC2684" s="156">
        <v>1955</v>
      </c>
      <c r="AD2684" s="150">
        <f t="shared" si="499"/>
        <v>3.8200000000000003</v>
      </c>
      <c r="AE2684" s="174">
        <f t="shared" si="500"/>
        <v>2.7052703146152073E-4</v>
      </c>
      <c r="AF2684" s="174">
        <f t="shared" si="501"/>
        <v>0.99993327416297029</v>
      </c>
      <c r="AG2684" s="150">
        <f t="shared" si="506"/>
        <v>2.7052703146152073E-4</v>
      </c>
      <c r="AH2684" s="150" t="str">
        <f t="shared" si="507"/>
        <v/>
      </c>
      <c r="AI2684" s="150" t="str">
        <f t="shared" si="502"/>
        <v/>
      </c>
      <c r="AJ2684" s="173">
        <f t="shared" si="503"/>
        <v>0</v>
      </c>
      <c r="AK2684" s="173" t="str">
        <f t="shared" si="504"/>
        <v/>
      </c>
      <c r="AL2684" s="173" t="str">
        <f t="shared" si="505"/>
        <v/>
      </c>
      <c r="AM2684" s="173"/>
      <c r="AN2684" s="173"/>
      <c r="AO2684" s="173"/>
      <c r="AP2684" s="173"/>
      <c r="AQ2684" s="173"/>
      <c r="AR2684" s="173"/>
      <c r="AS2684" s="173"/>
      <c r="AT2684" s="153"/>
      <c r="AU2684" s="154"/>
      <c r="AV2684" s="153"/>
      <c r="AW2684" s="177"/>
      <c r="AX2684" s="178"/>
      <c r="AY2684" s="179"/>
      <c r="AZ2684" s="179"/>
      <c r="BA2684" s="180"/>
      <c r="BB2684" s="180"/>
      <c r="BC2684" s="155"/>
      <c r="BE2684" s="156">
        <v>1932</v>
      </c>
      <c r="BF2684" s="181">
        <f t="shared" si="509"/>
        <v>12.358399999999683</v>
      </c>
      <c r="BG2684" s="182">
        <f t="shared" si="510"/>
        <v>8.937178893360323E-2</v>
      </c>
      <c r="BH2684" s="183">
        <f t="shared" si="511"/>
        <v>1.8919001722787765E-4</v>
      </c>
      <c r="BI2684" s="184" t="str">
        <f t="shared" si="512"/>
        <v/>
      </c>
      <c r="BJ2684" s="184" t="str">
        <f t="shared" si="508"/>
        <v/>
      </c>
    </row>
    <row r="2685" spans="3:62" ht="20.100000000000001" customHeight="1" x14ac:dyDescent="0.25">
      <c r="C2685" s="12"/>
      <c r="E2685" s="141"/>
      <c r="F2685" s="141"/>
      <c r="P2685" s="156"/>
      <c r="R2685" s="174"/>
      <c r="S2685" s="174"/>
      <c r="W2685" s="175"/>
      <c r="X2685" s="173"/>
      <c r="AC2685" s="156">
        <v>1956</v>
      </c>
      <c r="AD2685" s="150">
        <f t="shared" si="499"/>
        <v>3.8239999999999998</v>
      </c>
      <c r="AE2685" s="174">
        <f t="shared" si="500"/>
        <v>2.6642266789962096E-4</v>
      </c>
      <c r="AF2685" s="174">
        <f t="shared" si="501"/>
        <v>0.99993434804288517</v>
      </c>
      <c r="AG2685" s="150">
        <f t="shared" si="506"/>
        <v>2.6642266789962096E-4</v>
      </c>
      <c r="AH2685" s="150" t="str">
        <f t="shared" si="507"/>
        <v/>
      </c>
      <c r="AI2685" s="150" t="str">
        <f t="shared" si="502"/>
        <v/>
      </c>
      <c r="AJ2685" s="173">
        <f t="shared" si="503"/>
        <v>0</v>
      </c>
      <c r="AK2685" s="173" t="str">
        <f t="shared" si="504"/>
        <v/>
      </c>
      <c r="AL2685" s="173" t="str">
        <f t="shared" si="505"/>
        <v/>
      </c>
      <c r="AM2685" s="173"/>
      <c r="AN2685" s="173"/>
      <c r="AO2685" s="173"/>
      <c r="AP2685" s="173"/>
      <c r="AQ2685" s="173"/>
      <c r="AR2685" s="173"/>
      <c r="AS2685" s="173"/>
      <c r="AT2685" s="153"/>
      <c r="AU2685" s="154"/>
      <c r="AV2685" s="153"/>
      <c r="AW2685" s="177"/>
      <c r="AX2685" s="178"/>
      <c r="AY2685" s="179"/>
      <c r="AZ2685" s="179"/>
      <c r="BA2685" s="180"/>
      <c r="BB2685" s="180"/>
      <c r="BC2685" s="155"/>
      <c r="BE2685" s="156">
        <v>1933</v>
      </c>
      <c r="BF2685" s="181">
        <f t="shared" si="509"/>
        <v>12.364799999999683</v>
      </c>
      <c r="BG2685" s="182">
        <f t="shared" si="510"/>
        <v>8.9182598916375352E-2</v>
      </c>
      <c r="BH2685" s="183">
        <f t="shared" si="511"/>
        <v>1.8882976373407745E-4</v>
      </c>
      <c r="BI2685" s="184" t="str">
        <f t="shared" si="512"/>
        <v/>
      </c>
      <c r="BJ2685" s="184" t="str">
        <f t="shared" si="508"/>
        <v/>
      </c>
    </row>
    <row r="2686" spans="3:62" ht="20.100000000000001" customHeight="1" x14ac:dyDescent="0.25">
      <c r="C2686" s="12"/>
      <c r="E2686" s="141"/>
      <c r="F2686" s="141"/>
      <c r="P2686" s="156"/>
      <c r="R2686" s="174"/>
      <c r="S2686" s="174"/>
      <c r="W2686" s="175"/>
      <c r="X2686" s="173"/>
      <c r="AC2686" s="156">
        <v>1957</v>
      </c>
      <c r="AD2686" s="150">
        <f t="shared" si="499"/>
        <v>3.8280000000000003</v>
      </c>
      <c r="AE2686" s="174">
        <f t="shared" si="500"/>
        <v>2.6237637658521975E-4</v>
      </c>
      <c r="AF2686" s="174">
        <f t="shared" si="501"/>
        <v>0.99993540562174277</v>
      </c>
      <c r="AG2686" s="150">
        <f t="shared" si="506"/>
        <v>2.6237637658521975E-4</v>
      </c>
      <c r="AH2686" s="150" t="str">
        <f t="shared" si="507"/>
        <v/>
      </c>
      <c r="AI2686" s="150" t="str">
        <f t="shared" si="502"/>
        <v/>
      </c>
      <c r="AJ2686" s="173">
        <f t="shared" si="503"/>
        <v>0</v>
      </c>
      <c r="AK2686" s="173" t="str">
        <f t="shared" si="504"/>
        <v/>
      </c>
      <c r="AL2686" s="173" t="str">
        <f t="shared" si="505"/>
        <v/>
      </c>
      <c r="AM2686" s="173"/>
      <c r="AN2686" s="173"/>
      <c r="AO2686" s="173"/>
      <c r="AP2686" s="173"/>
      <c r="AQ2686" s="173"/>
      <c r="AR2686" s="173"/>
      <c r="AS2686" s="173"/>
      <c r="AT2686" s="153"/>
      <c r="AU2686" s="154"/>
      <c r="AV2686" s="153"/>
      <c r="AW2686" s="177"/>
      <c r="AX2686" s="178"/>
      <c r="AY2686" s="179"/>
      <c r="AZ2686" s="179"/>
      <c r="BA2686" s="180"/>
      <c r="BB2686" s="180"/>
      <c r="BC2686" s="155"/>
      <c r="BE2686" s="156">
        <v>1934</v>
      </c>
      <c r="BF2686" s="181">
        <f t="shared" si="509"/>
        <v>12.371199999999682</v>
      </c>
      <c r="BG2686" s="182">
        <f t="shared" si="510"/>
        <v>8.8993769152641275E-2</v>
      </c>
      <c r="BH2686" s="183">
        <f t="shared" si="511"/>
        <v>1.8847007006445038E-4</v>
      </c>
      <c r="BI2686" s="184" t="str">
        <f t="shared" si="512"/>
        <v/>
      </c>
      <c r="BJ2686" s="184" t="str">
        <f t="shared" si="508"/>
        <v/>
      </c>
    </row>
    <row r="2687" spans="3:62" ht="20.100000000000001" customHeight="1" x14ac:dyDescent="0.25">
      <c r="C2687" s="12"/>
      <c r="E2687" s="141"/>
      <c r="F2687" s="141"/>
      <c r="P2687" s="156"/>
      <c r="R2687" s="174"/>
      <c r="S2687" s="174"/>
      <c r="W2687" s="175"/>
      <c r="X2687" s="173"/>
      <c r="AC2687" s="156">
        <v>1958</v>
      </c>
      <c r="AD2687" s="150">
        <f t="shared" si="499"/>
        <v>3.8319999999999999</v>
      </c>
      <c r="AE2687" s="174">
        <f t="shared" si="500"/>
        <v>2.5838740404374953E-4</v>
      </c>
      <c r="AF2687" s="174">
        <f t="shared" si="501"/>
        <v>0.99993644713032248</v>
      </c>
      <c r="AG2687" s="150">
        <f t="shared" si="506"/>
        <v>2.5838740404374953E-4</v>
      </c>
      <c r="AH2687" s="150" t="str">
        <f t="shared" si="507"/>
        <v/>
      </c>
      <c r="AI2687" s="150" t="str">
        <f t="shared" si="502"/>
        <v/>
      </c>
      <c r="AJ2687" s="173">
        <f t="shared" si="503"/>
        <v>0</v>
      </c>
      <c r="AK2687" s="173" t="str">
        <f t="shared" si="504"/>
        <v/>
      </c>
      <c r="AL2687" s="173" t="str">
        <f t="shared" si="505"/>
        <v/>
      </c>
      <c r="AM2687" s="173"/>
      <c r="AN2687" s="173"/>
      <c r="AO2687" s="173"/>
      <c r="AP2687" s="173"/>
      <c r="AQ2687" s="173"/>
      <c r="AR2687" s="173"/>
      <c r="AS2687" s="173"/>
      <c r="AT2687" s="153"/>
      <c r="AU2687" s="154"/>
      <c r="AV2687" s="153"/>
      <c r="AW2687" s="177"/>
      <c r="AX2687" s="178"/>
      <c r="AY2687" s="179"/>
      <c r="AZ2687" s="179"/>
      <c r="BA2687" s="180"/>
      <c r="BB2687" s="180"/>
      <c r="BC2687" s="155"/>
      <c r="BE2687" s="156">
        <v>1935</v>
      </c>
      <c r="BF2687" s="181">
        <f t="shared" si="509"/>
        <v>12.377599999999681</v>
      </c>
      <c r="BG2687" s="182">
        <f t="shared" si="510"/>
        <v>8.8805299082576825E-2</v>
      </c>
      <c r="BH2687" s="183">
        <f t="shared" si="511"/>
        <v>1.8811093576409643E-4</v>
      </c>
      <c r="BI2687" s="184" t="str">
        <f t="shared" si="512"/>
        <v/>
      </c>
      <c r="BJ2687" s="184" t="str">
        <f t="shared" si="508"/>
        <v/>
      </c>
    </row>
    <row r="2688" spans="3:62" ht="20.100000000000001" customHeight="1" x14ac:dyDescent="0.25">
      <c r="C2688" s="12"/>
      <c r="E2688" s="141"/>
      <c r="F2688" s="141"/>
      <c r="P2688" s="156"/>
      <c r="R2688" s="174"/>
      <c r="S2688" s="174"/>
      <c r="W2688" s="175"/>
      <c r="X2688" s="173"/>
      <c r="AC2688" s="156">
        <v>1959</v>
      </c>
      <c r="AD2688" s="150">
        <f t="shared" si="499"/>
        <v>3.8360000000000003</v>
      </c>
      <c r="AE2688" s="174">
        <f t="shared" si="500"/>
        <v>2.5445500551959818E-4</v>
      </c>
      <c r="AF2688" s="174">
        <f t="shared" si="501"/>
        <v>0.99993747279640677</v>
      </c>
      <c r="AG2688" s="150">
        <f t="shared" si="506"/>
        <v>2.5445500551959818E-4</v>
      </c>
      <c r="AH2688" s="150" t="str">
        <f t="shared" si="507"/>
        <v/>
      </c>
      <c r="AI2688" s="150" t="str">
        <f t="shared" si="502"/>
        <v/>
      </c>
      <c r="AJ2688" s="173">
        <f t="shared" si="503"/>
        <v>0</v>
      </c>
      <c r="AK2688" s="173" t="str">
        <f t="shared" si="504"/>
        <v/>
      </c>
      <c r="AL2688" s="173" t="str">
        <f t="shared" si="505"/>
        <v/>
      </c>
      <c r="AM2688" s="173"/>
      <c r="AN2688" s="173"/>
      <c r="AO2688" s="173"/>
      <c r="AP2688" s="173"/>
      <c r="AQ2688" s="173"/>
      <c r="AR2688" s="173"/>
      <c r="AS2688" s="173"/>
      <c r="AT2688" s="153"/>
      <c r="AU2688" s="154"/>
      <c r="AV2688" s="153"/>
      <c r="AW2688" s="177"/>
      <c r="AX2688" s="178"/>
      <c r="AY2688" s="179"/>
      <c r="AZ2688" s="179"/>
      <c r="BA2688" s="180"/>
      <c r="BB2688" s="180"/>
      <c r="BC2688" s="155"/>
      <c r="BE2688" s="156">
        <v>1936</v>
      </c>
      <c r="BF2688" s="181">
        <f t="shared" si="509"/>
        <v>12.383999999999681</v>
      </c>
      <c r="BG2688" s="182">
        <f t="shared" si="510"/>
        <v>8.8617188146812728E-2</v>
      </c>
      <c r="BH2688" s="183">
        <f t="shared" si="511"/>
        <v>1.8775236037664456E-4</v>
      </c>
      <c r="BI2688" s="184" t="str">
        <f t="shared" si="512"/>
        <v/>
      </c>
      <c r="BJ2688" s="184" t="str">
        <f t="shared" si="508"/>
        <v/>
      </c>
    </row>
    <row r="2689" spans="3:62" ht="20.100000000000001" customHeight="1" x14ac:dyDescent="0.25">
      <c r="C2689" s="12"/>
      <c r="E2689" s="141"/>
      <c r="F2689" s="141"/>
      <c r="P2689" s="156"/>
      <c r="R2689" s="174"/>
      <c r="S2689" s="174"/>
      <c r="W2689" s="175"/>
      <c r="X2689" s="173"/>
      <c r="AC2689" s="156">
        <v>1960</v>
      </c>
      <c r="AD2689" s="150">
        <f t="shared" si="499"/>
        <v>3.84</v>
      </c>
      <c r="AE2689" s="174">
        <f t="shared" si="500"/>
        <v>2.5057844489086075E-4</v>
      </c>
      <c r="AF2689" s="174">
        <f t="shared" si="501"/>
        <v>0.99993848284481679</v>
      </c>
      <c r="AG2689" s="150">
        <f t="shared" si="506"/>
        <v>2.5057844489086075E-4</v>
      </c>
      <c r="AH2689" s="150" t="str">
        <f t="shared" si="507"/>
        <v/>
      </c>
      <c r="AI2689" s="150" t="str">
        <f t="shared" si="502"/>
        <v/>
      </c>
      <c r="AJ2689" s="173">
        <f t="shared" si="503"/>
        <v>0</v>
      </c>
      <c r="AK2689" s="173" t="str">
        <f t="shared" si="504"/>
        <v/>
      </c>
      <c r="AL2689" s="173" t="str">
        <f t="shared" si="505"/>
        <v/>
      </c>
      <c r="AM2689" s="173"/>
      <c r="AN2689" s="173"/>
      <c r="AO2689" s="173"/>
      <c r="AP2689" s="173"/>
      <c r="AQ2689" s="173"/>
      <c r="AR2689" s="173"/>
      <c r="AS2689" s="173"/>
      <c r="AT2689" s="153"/>
      <c r="AU2689" s="154"/>
      <c r="AV2689" s="153"/>
      <c r="AW2689" s="177"/>
      <c r="AX2689" s="178"/>
      <c r="AY2689" s="179"/>
      <c r="AZ2689" s="179"/>
      <c r="BA2689" s="180"/>
      <c r="BB2689" s="180"/>
      <c r="BC2689" s="155"/>
      <c r="BE2689" s="156">
        <v>1937</v>
      </c>
      <c r="BF2689" s="181">
        <f t="shared" si="509"/>
        <v>12.39039999999968</v>
      </c>
      <c r="BG2689" s="182">
        <f t="shared" si="510"/>
        <v>8.8429435786436084E-2</v>
      </c>
      <c r="BH2689" s="183">
        <f t="shared" si="511"/>
        <v>1.8739434344478001E-4</v>
      </c>
      <c r="BI2689" s="184" t="str">
        <f t="shared" si="512"/>
        <v/>
      </c>
      <c r="BJ2689" s="184" t="str">
        <f t="shared" si="508"/>
        <v/>
      </c>
    </row>
    <row r="2690" spans="3:62" ht="20.100000000000001" customHeight="1" x14ac:dyDescent="0.25">
      <c r="C2690" s="12"/>
      <c r="E2690" s="141"/>
      <c r="F2690" s="141"/>
      <c r="P2690" s="156"/>
      <c r="R2690" s="174"/>
      <c r="S2690" s="174"/>
      <c r="W2690" s="175"/>
      <c r="X2690" s="173"/>
      <c r="AC2690" s="156">
        <v>1961</v>
      </c>
      <c r="AD2690" s="150">
        <f t="shared" si="499"/>
        <v>3.8440000000000003</v>
      </c>
      <c r="AE2690" s="174">
        <f t="shared" si="500"/>
        <v>2.4675699458468815E-4</v>
      </c>
      <c r="AF2690" s="174">
        <f t="shared" si="501"/>
        <v>0.99993947749744594</v>
      </c>
      <c r="AG2690" s="150">
        <f t="shared" si="506"/>
        <v>2.4675699458468815E-4</v>
      </c>
      <c r="AH2690" s="150" t="str">
        <f t="shared" si="507"/>
        <v/>
      </c>
      <c r="AI2690" s="150" t="str">
        <f t="shared" si="502"/>
        <v/>
      </c>
      <c r="AJ2690" s="173">
        <f t="shared" si="503"/>
        <v>0</v>
      </c>
      <c r="AK2690" s="173" t="str">
        <f t="shared" si="504"/>
        <v/>
      </c>
      <c r="AL2690" s="173" t="str">
        <f t="shared" si="505"/>
        <v/>
      </c>
      <c r="AM2690" s="173"/>
      <c r="AN2690" s="173"/>
      <c r="AO2690" s="173"/>
      <c r="AP2690" s="173"/>
      <c r="AQ2690" s="173"/>
      <c r="AR2690" s="173"/>
      <c r="AS2690" s="173"/>
      <c r="AT2690" s="153"/>
      <c r="AU2690" s="154"/>
      <c r="AV2690" s="153"/>
      <c r="AW2690" s="177"/>
      <c r="AX2690" s="178"/>
      <c r="AY2690" s="179"/>
      <c r="AZ2690" s="179"/>
      <c r="BA2690" s="180"/>
      <c r="BB2690" s="180"/>
      <c r="BC2690" s="155"/>
      <c r="BE2690" s="156">
        <v>1938</v>
      </c>
      <c r="BF2690" s="181">
        <f t="shared" si="509"/>
        <v>12.396799999999679</v>
      </c>
      <c r="BG2690" s="182">
        <f t="shared" si="510"/>
        <v>8.8242041442991304E-2</v>
      </c>
      <c r="BH2690" s="183">
        <f t="shared" si="511"/>
        <v>1.8703688450974476E-4</v>
      </c>
      <c r="BI2690" s="184" t="str">
        <f t="shared" si="512"/>
        <v/>
      </c>
      <c r="BJ2690" s="184" t="str">
        <f t="shared" si="508"/>
        <v/>
      </c>
    </row>
    <row r="2691" spans="3:62" ht="20.100000000000001" customHeight="1" x14ac:dyDescent="0.25">
      <c r="C2691" s="12"/>
      <c r="E2691" s="141"/>
      <c r="F2691" s="141"/>
      <c r="P2691" s="156"/>
      <c r="R2691" s="174"/>
      <c r="S2691" s="174"/>
      <c r="W2691" s="175"/>
      <c r="X2691" s="173"/>
      <c r="AC2691" s="156">
        <v>1962</v>
      </c>
      <c r="AD2691" s="150">
        <f t="shared" si="499"/>
        <v>3.8479999999999999</v>
      </c>
      <c r="AE2691" s="174">
        <f t="shared" si="500"/>
        <v>2.4298993549326024E-4</v>
      </c>
      <c r="AF2691" s="174">
        <f t="shared" si="501"/>
        <v>0.9999404569732947</v>
      </c>
      <c r="AG2691" s="150">
        <f t="shared" si="506"/>
        <v>2.4298993549326024E-4</v>
      </c>
      <c r="AH2691" s="150" t="str">
        <f t="shared" si="507"/>
        <v/>
      </c>
      <c r="AI2691" s="150" t="str">
        <f t="shared" si="502"/>
        <v/>
      </c>
      <c r="AJ2691" s="173">
        <f t="shared" si="503"/>
        <v>0</v>
      </c>
      <c r="AK2691" s="173" t="str">
        <f t="shared" si="504"/>
        <v/>
      </c>
      <c r="AL2691" s="173" t="str">
        <f t="shared" si="505"/>
        <v/>
      </c>
      <c r="AM2691" s="173"/>
      <c r="AN2691" s="173"/>
      <c r="AO2691" s="173"/>
      <c r="AP2691" s="173"/>
      <c r="AQ2691" s="173"/>
      <c r="AR2691" s="173"/>
      <c r="AS2691" s="173"/>
      <c r="AT2691" s="153"/>
      <c r="AU2691" s="154"/>
      <c r="AV2691" s="153"/>
      <c r="AW2691" s="177"/>
      <c r="AX2691" s="178"/>
      <c r="AY2691" s="179"/>
      <c r="AZ2691" s="179"/>
      <c r="BA2691" s="180"/>
      <c r="BB2691" s="180"/>
      <c r="BC2691" s="155"/>
      <c r="BE2691" s="156">
        <v>1939</v>
      </c>
      <c r="BF2691" s="181">
        <f t="shared" si="509"/>
        <v>12.403199999999678</v>
      </c>
      <c r="BG2691" s="182">
        <f t="shared" si="510"/>
        <v>8.8055004558481559E-2</v>
      </c>
      <c r="BH2691" s="183">
        <f t="shared" si="511"/>
        <v>1.8667998311180933E-4</v>
      </c>
      <c r="BI2691" s="184" t="str">
        <f t="shared" si="512"/>
        <v/>
      </c>
      <c r="BJ2691" s="184" t="str">
        <f t="shared" si="508"/>
        <v/>
      </c>
    </row>
    <row r="2692" spans="3:62" ht="20.100000000000001" customHeight="1" x14ac:dyDescent="0.25">
      <c r="C2692" s="12"/>
      <c r="E2692" s="141"/>
      <c r="F2692" s="141"/>
      <c r="P2692" s="156"/>
      <c r="R2692" s="174"/>
      <c r="S2692" s="174"/>
      <c r="W2692" s="175"/>
      <c r="X2692" s="173"/>
      <c r="AC2692" s="156">
        <v>1963</v>
      </c>
      <c r="AD2692" s="150">
        <f t="shared" si="499"/>
        <v>3.8520000000000003</v>
      </c>
      <c r="AE2692" s="174">
        <f t="shared" si="500"/>
        <v>2.3927655689035511E-4</v>
      </c>
      <c r="AF2692" s="174">
        <f t="shared" si="501"/>
        <v>0.99994142148850351</v>
      </c>
      <c r="AG2692" s="150">
        <f t="shared" si="506"/>
        <v>2.3927655689035511E-4</v>
      </c>
      <c r="AH2692" s="150" t="str">
        <f t="shared" si="507"/>
        <v/>
      </c>
      <c r="AI2692" s="150" t="str">
        <f t="shared" si="502"/>
        <v/>
      </c>
      <c r="AJ2692" s="173">
        <f t="shared" si="503"/>
        <v>0</v>
      </c>
      <c r="AK2692" s="173" t="str">
        <f t="shared" si="504"/>
        <v/>
      </c>
      <c r="AL2692" s="173" t="str">
        <f t="shared" si="505"/>
        <v/>
      </c>
      <c r="AM2692" s="173"/>
      <c r="AN2692" s="173"/>
      <c r="AO2692" s="173"/>
      <c r="AP2692" s="173"/>
      <c r="AQ2692" s="173"/>
      <c r="AR2692" s="173"/>
      <c r="AS2692" s="173"/>
      <c r="AT2692" s="153"/>
      <c r="AU2692" s="154"/>
      <c r="AV2692" s="153"/>
      <c r="AW2692" s="177"/>
      <c r="AX2692" s="178"/>
      <c r="AY2692" s="179"/>
      <c r="AZ2692" s="179"/>
      <c r="BA2692" s="180"/>
      <c r="BB2692" s="180"/>
      <c r="BC2692" s="155"/>
      <c r="BE2692" s="156">
        <v>1940</v>
      </c>
      <c r="BF2692" s="181">
        <f t="shared" si="509"/>
        <v>12.409599999999678</v>
      </c>
      <c r="BG2692" s="182">
        <f t="shared" si="510"/>
        <v>8.7868324575369749E-2</v>
      </c>
      <c r="BH2692" s="183">
        <f t="shared" si="511"/>
        <v>1.8632363878998137E-4</v>
      </c>
      <c r="BI2692" s="184" t="str">
        <f t="shared" si="512"/>
        <v/>
      </c>
      <c r="BJ2692" s="184" t="str">
        <f t="shared" si="508"/>
        <v/>
      </c>
    </row>
    <row r="2693" spans="3:62" ht="20.100000000000001" customHeight="1" x14ac:dyDescent="0.25">
      <c r="C2693" s="12"/>
      <c r="E2693" s="141"/>
      <c r="F2693" s="141"/>
      <c r="P2693" s="156"/>
      <c r="R2693" s="174"/>
      <c r="S2693" s="174"/>
      <c r="W2693" s="175"/>
      <c r="X2693" s="173"/>
      <c r="AC2693" s="156">
        <v>1964</v>
      </c>
      <c r="AD2693" s="150">
        <f t="shared" si="499"/>
        <v>3.8559999999999999</v>
      </c>
      <c r="AE2693" s="174">
        <f t="shared" si="500"/>
        <v>2.3561615634853757E-4</v>
      </c>
      <c r="AF2693" s="174">
        <f t="shared" si="501"/>
        <v>0.99994237125638685</v>
      </c>
      <c r="AG2693" s="150">
        <f t="shared" si="506"/>
        <v>2.3561615634853757E-4</v>
      </c>
      <c r="AH2693" s="150" t="str">
        <f t="shared" si="507"/>
        <v/>
      </c>
      <c r="AI2693" s="150" t="str">
        <f t="shared" si="502"/>
        <v/>
      </c>
      <c r="AJ2693" s="173">
        <f t="shared" si="503"/>
        <v>0</v>
      </c>
      <c r="AK2693" s="173" t="str">
        <f t="shared" si="504"/>
        <v/>
      </c>
      <c r="AL2693" s="173" t="str">
        <f t="shared" si="505"/>
        <v/>
      </c>
      <c r="AM2693" s="173"/>
      <c r="AN2693" s="173"/>
      <c r="AO2693" s="173"/>
      <c r="AP2693" s="173"/>
      <c r="AQ2693" s="173"/>
      <c r="AR2693" s="173"/>
      <c r="AS2693" s="173"/>
      <c r="AT2693" s="153"/>
      <c r="AU2693" s="154"/>
      <c r="AV2693" s="153"/>
      <c r="AW2693" s="177"/>
      <c r="AX2693" s="178"/>
      <c r="AY2693" s="179"/>
      <c r="AZ2693" s="179"/>
      <c r="BA2693" s="180"/>
      <c r="BB2693" s="180"/>
      <c r="BC2693" s="155"/>
      <c r="BE2693" s="156">
        <v>1941</v>
      </c>
      <c r="BF2693" s="181">
        <f t="shared" si="509"/>
        <v>12.415999999999677</v>
      </c>
      <c r="BG2693" s="182">
        <f t="shared" si="510"/>
        <v>8.7682000936579768E-2</v>
      </c>
      <c r="BH2693" s="183">
        <f t="shared" si="511"/>
        <v>1.8596785108206115E-4</v>
      </c>
      <c r="BI2693" s="184" t="str">
        <f t="shared" si="512"/>
        <v/>
      </c>
      <c r="BJ2693" s="184" t="str">
        <f t="shared" si="508"/>
        <v/>
      </c>
    </row>
    <row r="2694" spans="3:62" ht="20.100000000000001" customHeight="1" x14ac:dyDescent="0.25">
      <c r="C2694" s="12"/>
      <c r="E2694" s="141"/>
      <c r="F2694" s="141"/>
      <c r="P2694" s="156"/>
      <c r="R2694" s="174"/>
      <c r="S2694" s="174"/>
      <c r="W2694" s="175"/>
      <c r="X2694" s="173"/>
      <c r="AC2694" s="156">
        <v>1965</v>
      </c>
      <c r="AD2694" s="150">
        <f t="shared" si="499"/>
        <v>3.8600000000000003</v>
      </c>
      <c r="AE2694" s="174">
        <f t="shared" si="500"/>
        <v>2.3200803965694195E-4</v>
      </c>
      <c r="AF2694" s="174">
        <f t="shared" si="501"/>
        <v>0.99994330648746577</v>
      </c>
      <c r="AG2694" s="150">
        <f t="shared" si="506"/>
        <v>2.3200803965694195E-4</v>
      </c>
      <c r="AH2694" s="150" t="str">
        <f t="shared" si="507"/>
        <v/>
      </c>
      <c r="AI2694" s="150" t="str">
        <f t="shared" si="502"/>
        <v/>
      </c>
      <c r="AJ2694" s="173">
        <f t="shared" si="503"/>
        <v>0</v>
      </c>
      <c r="AK2694" s="173" t="str">
        <f t="shared" si="504"/>
        <v/>
      </c>
      <c r="AL2694" s="173" t="str">
        <f t="shared" si="505"/>
        <v/>
      </c>
      <c r="AM2694" s="173"/>
      <c r="AN2694" s="173"/>
      <c r="AO2694" s="173"/>
      <c r="AP2694" s="173"/>
      <c r="AQ2694" s="173"/>
      <c r="AR2694" s="173"/>
      <c r="AS2694" s="173"/>
      <c r="AT2694" s="153"/>
      <c r="AU2694" s="154"/>
      <c r="AV2694" s="153"/>
      <c r="AW2694" s="177"/>
      <c r="AX2694" s="178"/>
      <c r="AY2694" s="179"/>
      <c r="AZ2694" s="179"/>
      <c r="BA2694" s="180"/>
      <c r="BB2694" s="180"/>
      <c r="BC2694" s="155"/>
      <c r="BE2694" s="156">
        <v>1942</v>
      </c>
      <c r="BF2694" s="181">
        <f t="shared" si="509"/>
        <v>12.422399999999676</v>
      </c>
      <c r="BG2694" s="182">
        <f t="shared" si="510"/>
        <v>8.7496033085497707E-2</v>
      </c>
      <c r="BH2694" s="183">
        <f t="shared" si="511"/>
        <v>1.8561261952487751E-4</v>
      </c>
      <c r="BI2694" s="184" t="str">
        <f t="shared" si="512"/>
        <v/>
      </c>
      <c r="BJ2694" s="184" t="str">
        <f t="shared" si="508"/>
        <v/>
      </c>
    </row>
    <row r="2695" spans="3:62" ht="20.100000000000001" customHeight="1" x14ac:dyDescent="0.25">
      <c r="C2695" s="12"/>
      <c r="E2695" s="141"/>
      <c r="F2695" s="141"/>
      <c r="P2695" s="156"/>
      <c r="R2695" s="174"/>
      <c r="S2695" s="174"/>
      <c r="W2695" s="175"/>
      <c r="X2695" s="173"/>
      <c r="AC2695" s="156">
        <v>1966</v>
      </c>
      <c r="AD2695" s="150">
        <f t="shared" si="499"/>
        <v>3.8639999999999999</v>
      </c>
      <c r="AE2695" s="174">
        <f t="shared" si="500"/>
        <v>2.2845152073967242E-4</v>
      </c>
      <c r="AF2695" s="174">
        <f t="shared" si="501"/>
        <v>0.99994422738950073</v>
      </c>
      <c r="AG2695" s="150">
        <f t="shared" si="506"/>
        <v>2.2845152073967242E-4</v>
      </c>
      <c r="AH2695" s="150" t="str">
        <f t="shared" si="507"/>
        <v/>
      </c>
      <c r="AI2695" s="150" t="str">
        <f t="shared" si="502"/>
        <v/>
      </c>
      <c r="AJ2695" s="173">
        <f t="shared" si="503"/>
        <v>0</v>
      </c>
      <c r="AK2695" s="173" t="str">
        <f t="shared" si="504"/>
        <v/>
      </c>
      <c r="AL2695" s="173" t="str">
        <f t="shared" si="505"/>
        <v/>
      </c>
      <c r="AM2695" s="173"/>
      <c r="AN2695" s="173"/>
      <c r="AO2695" s="173"/>
      <c r="AP2695" s="173"/>
      <c r="AQ2695" s="173"/>
      <c r="AR2695" s="173"/>
      <c r="AS2695" s="173"/>
      <c r="AT2695" s="153"/>
      <c r="AU2695" s="154"/>
      <c r="AV2695" s="153"/>
      <c r="AW2695" s="177"/>
      <c r="AX2695" s="178"/>
      <c r="AY2695" s="179"/>
      <c r="AZ2695" s="179"/>
      <c r="BA2695" s="180"/>
      <c r="BB2695" s="180"/>
      <c r="BC2695" s="155"/>
      <c r="BE2695" s="156">
        <v>1943</v>
      </c>
      <c r="BF2695" s="181">
        <f t="shared" si="509"/>
        <v>12.428799999999676</v>
      </c>
      <c r="BG2695" s="182">
        <f t="shared" si="510"/>
        <v>8.7310420465972829E-2</v>
      </c>
      <c r="BH2695" s="183">
        <f t="shared" si="511"/>
        <v>1.8525794365394088E-4</v>
      </c>
      <c r="BI2695" s="184" t="str">
        <f t="shared" si="512"/>
        <v/>
      </c>
      <c r="BJ2695" s="184" t="str">
        <f t="shared" si="508"/>
        <v/>
      </c>
    </row>
    <row r="2696" spans="3:62" ht="20.100000000000001" customHeight="1" x14ac:dyDescent="0.25">
      <c r="C2696" s="12"/>
      <c r="E2696" s="141"/>
      <c r="F2696" s="141"/>
      <c r="P2696" s="156"/>
      <c r="R2696" s="174"/>
      <c r="S2696" s="174"/>
      <c r="W2696" s="175"/>
      <c r="X2696" s="173"/>
      <c r="AC2696" s="156">
        <v>1967</v>
      </c>
      <c r="AD2696" s="150">
        <f t="shared" si="499"/>
        <v>3.8680000000000003</v>
      </c>
      <c r="AE2696" s="174">
        <f t="shared" si="500"/>
        <v>2.2494592157479274E-4</v>
      </c>
      <c r="AF2696" s="174">
        <f t="shared" si="501"/>
        <v>0.99994513416752429</v>
      </c>
      <c r="AG2696" s="150">
        <f t="shared" si="506"/>
        <v>2.2494592157479274E-4</v>
      </c>
      <c r="AH2696" s="150" t="str">
        <f t="shared" si="507"/>
        <v/>
      </c>
      <c r="AI2696" s="150" t="str">
        <f t="shared" si="502"/>
        <v/>
      </c>
      <c r="AJ2696" s="173">
        <f t="shared" si="503"/>
        <v>0</v>
      </c>
      <c r="AK2696" s="173" t="str">
        <f t="shared" si="504"/>
        <v/>
      </c>
      <c r="AL2696" s="173" t="str">
        <f t="shared" si="505"/>
        <v/>
      </c>
      <c r="AM2696" s="173"/>
      <c r="AN2696" s="173"/>
      <c r="AO2696" s="173"/>
      <c r="AP2696" s="173"/>
      <c r="AQ2696" s="173"/>
      <c r="AR2696" s="173"/>
      <c r="AS2696" s="173"/>
      <c r="AT2696" s="153"/>
      <c r="AU2696" s="154"/>
      <c r="AV2696" s="153"/>
      <c r="AW2696" s="177"/>
      <c r="AX2696" s="178"/>
      <c r="AY2696" s="179"/>
      <c r="AZ2696" s="179"/>
      <c r="BA2696" s="180"/>
      <c r="BB2696" s="180"/>
      <c r="BC2696" s="155"/>
      <c r="BE2696" s="156">
        <v>1944</v>
      </c>
      <c r="BF2696" s="181">
        <f t="shared" si="509"/>
        <v>12.435199999999675</v>
      </c>
      <c r="BG2696" s="182">
        <f t="shared" si="510"/>
        <v>8.7125162522318889E-2</v>
      </c>
      <c r="BH2696" s="183">
        <f t="shared" si="511"/>
        <v>1.8490382300355435E-4</v>
      </c>
      <c r="BI2696" s="184" t="str">
        <f t="shared" si="512"/>
        <v/>
      </c>
      <c r="BJ2696" s="184" t="str">
        <f t="shared" si="508"/>
        <v/>
      </c>
    </row>
    <row r="2697" spans="3:62" ht="20.100000000000001" customHeight="1" x14ac:dyDescent="0.25">
      <c r="C2697" s="12"/>
      <c r="E2697" s="141"/>
      <c r="F2697" s="141"/>
      <c r="P2697" s="156"/>
      <c r="R2697" s="174"/>
      <c r="S2697" s="174"/>
      <c r="W2697" s="175"/>
      <c r="X2697" s="173"/>
      <c r="AC2697" s="156">
        <v>1968</v>
      </c>
      <c r="AD2697" s="150">
        <f t="shared" si="499"/>
        <v>3.8719999999999999</v>
      </c>
      <c r="AE2697" s="174">
        <f t="shared" si="500"/>
        <v>2.2149057211393126E-4</v>
      </c>
      <c r="AF2697" s="174">
        <f t="shared" si="501"/>
        <v>0.99994602702387259</v>
      </c>
      <c r="AG2697" s="150">
        <f t="shared" si="506"/>
        <v>2.2149057211393126E-4</v>
      </c>
      <c r="AH2697" s="150" t="str">
        <f t="shared" si="507"/>
        <v/>
      </c>
      <c r="AI2697" s="150" t="str">
        <f t="shared" si="502"/>
        <v/>
      </c>
      <c r="AJ2697" s="173">
        <f t="shared" si="503"/>
        <v>0</v>
      </c>
      <c r="AK2697" s="173" t="str">
        <f t="shared" si="504"/>
        <v/>
      </c>
      <c r="AL2697" s="173" t="str">
        <f t="shared" si="505"/>
        <v/>
      </c>
      <c r="AM2697" s="173"/>
      <c r="AN2697" s="173"/>
      <c r="AO2697" s="173"/>
      <c r="AP2697" s="173"/>
      <c r="AQ2697" s="173"/>
      <c r="AR2697" s="173"/>
      <c r="AS2697" s="173"/>
      <c r="AT2697" s="153"/>
      <c r="AU2697" s="154"/>
      <c r="AV2697" s="153"/>
      <c r="AW2697" s="177"/>
      <c r="AX2697" s="178"/>
      <c r="AY2697" s="179"/>
      <c r="AZ2697" s="179"/>
      <c r="BA2697" s="180"/>
      <c r="BB2697" s="180"/>
      <c r="BC2697" s="155"/>
      <c r="BE2697" s="156">
        <v>1945</v>
      </c>
      <c r="BF2697" s="181">
        <f t="shared" si="509"/>
        <v>12.441599999999674</v>
      </c>
      <c r="BG2697" s="182">
        <f t="shared" si="510"/>
        <v>8.6940258699315334E-2</v>
      </c>
      <c r="BH2697" s="183">
        <f t="shared" si="511"/>
        <v>1.8455025710727158E-4</v>
      </c>
      <c r="BI2697" s="184" t="str">
        <f t="shared" si="512"/>
        <v/>
      </c>
      <c r="BJ2697" s="184" t="str">
        <f t="shared" si="508"/>
        <v/>
      </c>
    </row>
    <row r="2698" spans="3:62" ht="20.100000000000001" customHeight="1" x14ac:dyDescent="0.25">
      <c r="C2698" s="12"/>
      <c r="E2698" s="141"/>
      <c r="F2698" s="141"/>
      <c r="P2698" s="156"/>
      <c r="R2698" s="174"/>
      <c r="S2698" s="174"/>
      <c r="W2698" s="175"/>
      <c r="X2698" s="173"/>
      <c r="AC2698" s="156">
        <v>1969</v>
      </c>
      <c r="AD2698" s="150">
        <f t="shared" si="499"/>
        <v>3.8760000000000003</v>
      </c>
      <c r="AE2698" s="174">
        <f t="shared" si="500"/>
        <v>2.1808481020247391E-4</v>
      </c>
      <c r="AF2698" s="174">
        <f t="shared" si="501"/>
        <v>0.99994690615821757</v>
      </c>
      <c r="AG2698" s="150">
        <f t="shared" si="506"/>
        <v>2.1808481020247391E-4</v>
      </c>
      <c r="AH2698" s="150" t="str">
        <f t="shared" si="507"/>
        <v/>
      </c>
      <c r="AI2698" s="150" t="str">
        <f t="shared" si="502"/>
        <v/>
      </c>
      <c r="AJ2698" s="173">
        <f t="shared" si="503"/>
        <v>0</v>
      </c>
      <c r="AK2698" s="173" t="str">
        <f t="shared" si="504"/>
        <v/>
      </c>
      <c r="AL2698" s="173" t="str">
        <f t="shared" si="505"/>
        <v/>
      </c>
      <c r="AM2698" s="173"/>
      <c r="AN2698" s="173"/>
      <c r="AO2698" s="173"/>
      <c r="AP2698" s="173"/>
      <c r="AQ2698" s="173"/>
      <c r="AR2698" s="173"/>
      <c r="AS2698" s="173"/>
      <c r="AT2698" s="153"/>
      <c r="AU2698" s="154"/>
      <c r="AV2698" s="153"/>
      <c r="AW2698" s="177"/>
      <c r="AX2698" s="178"/>
      <c r="AY2698" s="179"/>
      <c r="AZ2698" s="179"/>
      <c r="BA2698" s="180"/>
      <c r="BB2698" s="180"/>
      <c r="BC2698" s="155"/>
      <c r="BE2698" s="156">
        <v>1946</v>
      </c>
      <c r="BF2698" s="181">
        <f t="shared" si="509"/>
        <v>12.447999999999674</v>
      </c>
      <c r="BG2698" s="182">
        <f t="shared" si="510"/>
        <v>8.6755708442208063E-2</v>
      </c>
      <c r="BH2698" s="183">
        <f t="shared" si="511"/>
        <v>1.8419724549696703E-4</v>
      </c>
      <c r="BI2698" s="184" t="str">
        <f t="shared" si="512"/>
        <v/>
      </c>
      <c r="BJ2698" s="184" t="str">
        <f t="shared" si="508"/>
        <v/>
      </c>
    </row>
    <row r="2699" spans="3:62" ht="20.100000000000001" customHeight="1" x14ac:dyDescent="0.25">
      <c r="C2699" s="12"/>
      <c r="E2699" s="141"/>
      <c r="F2699" s="141"/>
      <c r="P2699" s="156"/>
      <c r="R2699" s="174"/>
      <c r="S2699" s="174"/>
      <c r="W2699" s="175"/>
      <c r="X2699" s="173"/>
      <c r="AC2699" s="156">
        <v>1970</v>
      </c>
      <c r="AD2699" s="150">
        <f t="shared" si="499"/>
        <v>3.88</v>
      </c>
      <c r="AE2699" s="174">
        <f t="shared" si="500"/>
        <v>2.1472798150036704E-4</v>
      </c>
      <c r="AF2699" s="174">
        <f t="shared" si="501"/>
        <v>0.99994777176759819</v>
      </c>
      <c r="AG2699" s="150">
        <f t="shared" si="506"/>
        <v>2.1472798150036704E-4</v>
      </c>
      <c r="AH2699" s="150" t="str">
        <f t="shared" si="507"/>
        <v/>
      </c>
      <c r="AI2699" s="150" t="str">
        <f t="shared" si="502"/>
        <v/>
      </c>
      <c r="AJ2699" s="173">
        <f t="shared" si="503"/>
        <v>0</v>
      </c>
      <c r="AK2699" s="173" t="str">
        <f t="shared" si="504"/>
        <v/>
      </c>
      <c r="AL2699" s="173" t="str">
        <f t="shared" si="505"/>
        <v/>
      </c>
      <c r="AM2699" s="173"/>
      <c r="AN2699" s="173"/>
      <c r="AO2699" s="173"/>
      <c r="AP2699" s="173"/>
      <c r="AQ2699" s="173"/>
      <c r="AR2699" s="173"/>
      <c r="AS2699" s="173"/>
      <c r="AT2699" s="153"/>
      <c r="AU2699" s="154"/>
      <c r="AV2699" s="153"/>
      <c r="AW2699" s="177"/>
      <c r="AX2699" s="178"/>
      <c r="AY2699" s="179"/>
      <c r="AZ2699" s="179"/>
      <c r="BA2699" s="180"/>
      <c r="BB2699" s="180"/>
      <c r="BC2699" s="155"/>
      <c r="BE2699" s="156">
        <v>1947</v>
      </c>
      <c r="BF2699" s="181">
        <f t="shared" si="509"/>
        <v>12.454399999999673</v>
      </c>
      <c r="BG2699" s="182">
        <f t="shared" si="510"/>
        <v>8.6571511196711096E-2</v>
      </c>
      <c r="BH2699" s="183">
        <f t="shared" si="511"/>
        <v>1.8384478770379353E-4</v>
      </c>
      <c r="BI2699" s="184" t="str">
        <f t="shared" si="512"/>
        <v/>
      </c>
      <c r="BJ2699" s="184" t="str">
        <f t="shared" si="508"/>
        <v/>
      </c>
    </row>
    <row r="2700" spans="3:62" ht="20.100000000000001" customHeight="1" x14ac:dyDescent="0.25">
      <c r="C2700" s="12"/>
      <c r="E2700" s="141"/>
      <c r="F2700" s="141"/>
      <c r="P2700" s="156"/>
      <c r="R2700" s="174"/>
      <c r="S2700" s="174"/>
      <c r="W2700" s="175"/>
      <c r="X2700" s="173"/>
      <c r="AC2700" s="156">
        <v>1971</v>
      </c>
      <c r="AD2700" s="150">
        <f t="shared" si="499"/>
        <v>3.8840000000000003</v>
      </c>
      <c r="AE2700" s="174">
        <f t="shared" si="500"/>
        <v>2.1141943940350584E-4</v>
      </c>
      <c r="AF2700" s="174">
        <f t="shared" si="501"/>
        <v>0.99994862404645146</v>
      </c>
      <c r="AG2700" s="150">
        <f t="shared" si="506"/>
        <v>2.1141943940350584E-4</v>
      </c>
      <c r="AH2700" s="150" t="str">
        <f t="shared" si="507"/>
        <v/>
      </c>
      <c r="AI2700" s="150" t="str">
        <f t="shared" si="502"/>
        <v/>
      </c>
      <c r="AJ2700" s="173">
        <f t="shared" si="503"/>
        <v>0</v>
      </c>
      <c r="AK2700" s="173" t="str">
        <f t="shared" si="504"/>
        <v/>
      </c>
      <c r="AL2700" s="173" t="str">
        <f t="shared" si="505"/>
        <v/>
      </c>
      <c r="AM2700" s="173"/>
      <c r="AN2700" s="173"/>
      <c r="AO2700" s="173"/>
      <c r="AP2700" s="173"/>
      <c r="AQ2700" s="173"/>
      <c r="AR2700" s="173"/>
      <c r="AS2700" s="173"/>
      <c r="AT2700" s="153"/>
      <c r="AU2700" s="154"/>
      <c r="AV2700" s="153"/>
      <c r="AW2700" s="177"/>
      <c r="AX2700" s="178"/>
      <c r="AY2700" s="179"/>
      <c r="AZ2700" s="179"/>
      <c r="BA2700" s="180"/>
      <c r="BB2700" s="180"/>
      <c r="BC2700" s="155"/>
      <c r="BE2700" s="156">
        <v>1948</v>
      </c>
      <c r="BF2700" s="181">
        <f t="shared" si="509"/>
        <v>12.460799999999672</v>
      </c>
      <c r="BG2700" s="182">
        <f t="shared" si="510"/>
        <v>8.6387666409007302E-2</v>
      </c>
      <c r="BH2700" s="183">
        <f t="shared" si="511"/>
        <v>1.8349288325776592E-4</v>
      </c>
      <c r="BI2700" s="184" t="str">
        <f t="shared" si="512"/>
        <v/>
      </c>
      <c r="BJ2700" s="184" t="str">
        <f t="shared" si="508"/>
        <v/>
      </c>
    </row>
    <row r="2701" spans="3:62" ht="20.100000000000001" customHeight="1" x14ac:dyDescent="0.25">
      <c r="C2701" s="12"/>
      <c r="E2701" s="141"/>
      <c r="F2701" s="141"/>
      <c r="P2701" s="156"/>
      <c r="R2701" s="174"/>
      <c r="S2701" s="174"/>
      <c r="W2701" s="175"/>
      <c r="X2701" s="173"/>
      <c r="AC2701" s="156">
        <v>1972</v>
      </c>
      <c r="AD2701" s="150">
        <f t="shared" si="499"/>
        <v>3.8879999999999999</v>
      </c>
      <c r="AE2701" s="174">
        <f t="shared" si="500"/>
        <v>2.0815854496572918E-4</v>
      </c>
      <c r="AF2701" s="174">
        <f t="shared" si="501"/>
        <v>0.99994946318664324</v>
      </c>
      <c r="AG2701" s="150">
        <f t="shared" si="506"/>
        <v>2.0815854496572918E-4</v>
      </c>
      <c r="AH2701" s="150" t="str">
        <f t="shared" si="507"/>
        <v/>
      </c>
      <c r="AI2701" s="150" t="str">
        <f t="shared" si="502"/>
        <v/>
      </c>
      <c r="AJ2701" s="173">
        <f t="shared" si="503"/>
        <v>0</v>
      </c>
      <c r="AK2701" s="173" t="str">
        <f t="shared" si="504"/>
        <v/>
      </c>
      <c r="AL2701" s="173" t="str">
        <f t="shared" si="505"/>
        <v/>
      </c>
      <c r="AM2701" s="173"/>
      <c r="AN2701" s="173"/>
      <c r="AO2701" s="173"/>
      <c r="AP2701" s="173"/>
      <c r="AQ2701" s="173"/>
      <c r="AR2701" s="173"/>
      <c r="AS2701" s="173"/>
      <c r="AT2701" s="153"/>
      <c r="AU2701" s="154"/>
      <c r="AV2701" s="153"/>
      <c r="AW2701" s="177"/>
      <c r="AX2701" s="178"/>
      <c r="AY2701" s="179"/>
      <c r="AZ2701" s="179"/>
      <c r="BA2701" s="180"/>
      <c r="BB2701" s="180"/>
      <c r="BC2701" s="155"/>
      <c r="BE2701" s="156">
        <v>1949</v>
      </c>
      <c r="BF2701" s="181">
        <f t="shared" si="509"/>
        <v>12.467199999999671</v>
      </c>
      <c r="BG2701" s="182">
        <f t="shared" si="510"/>
        <v>8.6204173525749536E-2</v>
      </c>
      <c r="BH2701" s="183">
        <f t="shared" si="511"/>
        <v>1.8314153168766389E-4</v>
      </c>
      <c r="BI2701" s="184" t="str">
        <f t="shared" si="512"/>
        <v/>
      </c>
      <c r="BJ2701" s="184" t="str">
        <f t="shared" si="508"/>
        <v/>
      </c>
    </row>
    <row r="2702" spans="3:62" ht="20.100000000000001" customHeight="1" x14ac:dyDescent="0.25">
      <c r="C2702" s="12"/>
      <c r="E2702" s="141"/>
      <c r="F2702" s="141"/>
      <c r="P2702" s="156"/>
      <c r="R2702" s="174"/>
      <c r="S2702" s="174"/>
      <c r="W2702" s="175"/>
      <c r="X2702" s="173"/>
      <c r="AC2702" s="156">
        <v>1973</v>
      </c>
      <c r="AD2702" s="150">
        <f t="shared" si="499"/>
        <v>3.8920000000000003</v>
      </c>
      <c r="AE2702" s="174">
        <f t="shared" si="500"/>
        <v>2.0494466682139734E-4</v>
      </c>
      <c r="AF2702" s="174">
        <f t="shared" si="501"/>
        <v>0.99995028937749919</v>
      </c>
      <c r="AG2702" s="150">
        <f t="shared" si="506"/>
        <v>2.0494466682139734E-4</v>
      </c>
      <c r="AH2702" s="150" t="str">
        <f t="shared" si="507"/>
        <v/>
      </c>
      <c r="AI2702" s="150" t="str">
        <f t="shared" si="502"/>
        <v/>
      </c>
      <c r="AJ2702" s="173">
        <f t="shared" si="503"/>
        <v>0</v>
      </c>
      <c r="AK2702" s="173" t="str">
        <f t="shared" si="504"/>
        <v/>
      </c>
      <c r="AL2702" s="173" t="str">
        <f t="shared" si="505"/>
        <v/>
      </c>
      <c r="AM2702" s="173"/>
      <c r="AN2702" s="173"/>
      <c r="AO2702" s="173"/>
      <c r="AP2702" s="173"/>
      <c r="AQ2702" s="173"/>
      <c r="AR2702" s="173"/>
      <c r="AS2702" s="173"/>
      <c r="AT2702" s="153"/>
      <c r="AU2702" s="154"/>
      <c r="AV2702" s="153"/>
      <c r="AW2702" s="177"/>
      <c r="AX2702" s="178"/>
      <c r="AY2702" s="179"/>
      <c r="AZ2702" s="179"/>
      <c r="BA2702" s="180"/>
      <c r="BB2702" s="180"/>
      <c r="BC2702" s="155"/>
      <c r="BE2702" s="156">
        <v>1950</v>
      </c>
      <c r="BF2702" s="181">
        <f t="shared" si="509"/>
        <v>12.473599999999671</v>
      </c>
      <c r="BG2702" s="182">
        <f t="shared" si="510"/>
        <v>8.6021031994061872E-2</v>
      </c>
      <c r="BH2702" s="183">
        <f t="shared" si="511"/>
        <v>1.8279073252125411E-4</v>
      </c>
      <c r="BI2702" s="184" t="str">
        <f t="shared" si="512"/>
        <v/>
      </c>
      <c r="BJ2702" s="184" t="str">
        <f t="shared" si="508"/>
        <v/>
      </c>
    </row>
    <row r="2703" spans="3:62" ht="20.100000000000001" customHeight="1" x14ac:dyDescent="0.25">
      <c r="C2703" s="12"/>
      <c r="E2703" s="141"/>
      <c r="F2703" s="141"/>
      <c r="P2703" s="156"/>
      <c r="R2703" s="174"/>
      <c r="S2703" s="174"/>
      <c r="W2703" s="175"/>
      <c r="X2703" s="173"/>
      <c r="AC2703" s="156">
        <v>1974</v>
      </c>
      <c r="AD2703" s="150">
        <f t="shared" si="499"/>
        <v>3.8959999999999999</v>
      </c>
      <c r="AE2703" s="174">
        <f t="shared" si="500"/>
        <v>2.0177718110857127E-4</v>
      </c>
      <c r="AF2703" s="174">
        <f t="shared" si="501"/>
        <v>0.9999511028058341</v>
      </c>
      <c r="AG2703" s="150">
        <f t="shared" si="506"/>
        <v>2.0177718110857127E-4</v>
      </c>
      <c r="AH2703" s="150" t="str">
        <f t="shared" si="507"/>
        <v/>
      </c>
      <c r="AI2703" s="150" t="str">
        <f t="shared" si="502"/>
        <v/>
      </c>
      <c r="AJ2703" s="173">
        <f t="shared" si="503"/>
        <v>0</v>
      </c>
      <c r="AK2703" s="173" t="str">
        <f t="shared" si="504"/>
        <v/>
      </c>
      <c r="AL2703" s="173" t="str">
        <f t="shared" si="505"/>
        <v/>
      </c>
      <c r="AM2703" s="173"/>
      <c r="AN2703" s="173"/>
      <c r="AO2703" s="173"/>
      <c r="AP2703" s="173"/>
      <c r="AQ2703" s="173"/>
      <c r="AR2703" s="173"/>
      <c r="AS2703" s="173"/>
      <c r="AT2703" s="153"/>
      <c r="AU2703" s="154"/>
      <c r="AV2703" s="153"/>
      <c r="AW2703" s="177"/>
      <c r="AX2703" s="178"/>
      <c r="AY2703" s="179"/>
      <c r="AZ2703" s="179"/>
      <c r="BA2703" s="180"/>
      <c r="BB2703" s="180"/>
      <c r="BC2703" s="155"/>
      <c r="BE2703" s="156">
        <v>1951</v>
      </c>
      <c r="BF2703" s="181">
        <f t="shared" si="509"/>
        <v>12.47999999999967</v>
      </c>
      <c r="BG2703" s="182">
        <f t="shared" si="510"/>
        <v>8.5838241261540618E-2</v>
      </c>
      <c r="BH2703" s="183">
        <f t="shared" si="511"/>
        <v>1.824404852849848E-4</v>
      </c>
      <c r="BI2703" s="184" t="str">
        <f t="shared" si="512"/>
        <v/>
      </c>
      <c r="BJ2703" s="184" t="str">
        <f t="shared" si="508"/>
        <v/>
      </c>
    </row>
    <row r="2704" spans="3:62" ht="20.100000000000001" customHeight="1" x14ac:dyDescent="0.25">
      <c r="C2704" s="12"/>
      <c r="E2704" s="141"/>
      <c r="F2704" s="141"/>
      <c r="P2704" s="156"/>
      <c r="R2704" s="174"/>
      <c r="S2704" s="174"/>
      <c r="W2704" s="175"/>
      <c r="X2704" s="173"/>
      <c r="AC2704" s="156">
        <v>1975</v>
      </c>
      <c r="AD2704" s="150">
        <f t="shared" si="499"/>
        <v>3.9000000000000004</v>
      </c>
      <c r="AE2704" s="174">
        <f t="shared" si="500"/>
        <v>1.9865547139277237E-4</v>
      </c>
      <c r="AF2704" s="174">
        <f t="shared" si="501"/>
        <v>0.99995190365598241</v>
      </c>
      <c r="AG2704" s="150">
        <f t="shared" si="506"/>
        <v>1.9865547139277237E-4</v>
      </c>
      <c r="AH2704" s="150" t="str">
        <f t="shared" si="507"/>
        <v/>
      </c>
      <c r="AI2704" s="150" t="str">
        <f t="shared" si="502"/>
        <v/>
      </c>
      <c r="AJ2704" s="173">
        <f t="shared" si="503"/>
        <v>0</v>
      </c>
      <c r="AK2704" s="173" t="str">
        <f t="shared" si="504"/>
        <v/>
      </c>
      <c r="AL2704" s="173" t="str">
        <f t="shared" si="505"/>
        <v/>
      </c>
      <c r="AM2704" s="173"/>
      <c r="AN2704" s="173"/>
      <c r="AO2704" s="173"/>
      <c r="AP2704" s="173"/>
      <c r="AQ2704" s="173"/>
      <c r="AR2704" s="173"/>
      <c r="AS2704" s="173"/>
      <c r="AT2704" s="153"/>
      <c r="AU2704" s="154"/>
      <c r="AV2704" s="153"/>
      <c r="AW2704" s="177"/>
      <c r="AX2704" s="178"/>
      <c r="AY2704" s="179"/>
      <c r="AZ2704" s="179"/>
      <c r="BA2704" s="180"/>
      <c r="BB2704" s="180"/>
      <c r="BC2704" s="155"/>
      <c r="BE2704" s="156">
        <v>1952</v>
      </c>
      <c r="BF2704" s="181">
        <f t="shared" si="509"/>
        <v>12.486399999999669</v>
      </c>
      <c r="BG2704" s="182">
        <f t="shared" si="510"/>
        <v>8.5655800776255633E-2</v>
      </c>
      <c r="BH2704" s="183">
        <f t="shared" si="511"/>
        <v>1.8209078950486013E-4</v>
      </c>
      <c r="BI2704" s="184" t="str">
        <f t="shared" si="512"/>
        <v/>
      </c>
      <c r="BJ2704" s="184" t="str">
        <f t="shared" si="508"/>
        <v/>
      </c>
    </row>
    <row r="2705" spans="3:62" ht="20.100000000000001" customHeight="1" x14ac:dyDescent="0.25">
      <c r="C2705" s="12"/>
      <c r="E2705" s="141"/>
      <c r="F2705" s="141"/>
      <c r="P2705" s="156"/>
      <c r="R2705" s="174"/>
      <c r="S2705" s="174"/>
      <c r="W2705" s="175"/>
      <c r="X2705" s="173"/>
      <c r="AC2705" s="156">
        <v>1976</v>
      </c>
      <c r="AD2705" s="150">
        <f t="shared" si="499"/>
        <v>3.9039999999999999</v>
      </c>
      <c r="AE2705" s="174">
        <f t="shared" si="500"/>
        <v>1.9557892859133955E-4</v>
      </c>
      <c r="AF2705" s="174">
        <f t="shared" si="501"/>
        <v>0.99995269210982751</v>
      </c>
      <c r="AG2705" s="150">
        <f t="shared" si="506"/>
        <v>1.9557892859133955E-4</v>
      </c>
      <c r="AH2705" s="150" t="str">
        <f t="shared" si="507"/>
        <v/>
      </c>
      <c r="AI2705" s="150" t="str">
        <f t="shared" si="502"/>
        <v/>
      </c>
      <c r="AJ2705" s="173">
        <f t="shared" si="503"/>
        <v>0</v>
      </c>
      <c r="AK2705" s="173" t="str">
        <f t="shared" si="504"/>
        <v/>
      </c>
      <c r="AL2705" s="173" t="str">
        <f t="shared" si="505"/>
        <v/>
      </c>
      <c r="AM2705" s="173"/>
      <c r="AN2705" s="173"/>
      <c r="AO2705" s="173"/>
      <c r="AP2705" s="173"/>
      <c r="AQ2705" s="173"/>
      <c r="AR2705" s="173"/>
      <c r="AS2705" s="173"/>
      <c r="AT2705" s="153"/>
      <c r="AU2705" s="154"/>
      <c r="AV2705" s="153"/>
      <c r="AW2705" s="177"/>
      <c r="AX2705" s="178"/>
      <c r="AY2705" s="179"/>
      <c r="AZ2705" s="179"/>
      <c r="BA2705" s="180"/>
      <c r="BB2705" s="180"/>
      <c r="BC2705" s="155"/>
      <c r="BE2705" s="156">
        <v>1953</v>
      </c>
      <c r="BF2705" s="181">
        <f t="shared" si="509"/>
        <v>12.492799999999669</v>
      </c>
      <c r="BG2705" s="182">
        <f t="shared" si="510"/>
        <v>8.5473709986750773E-2</v>
      </c>
      <c r="BH2705" s="183">
        <f t="shared" si="511"/>
        <v>1.8174164470483034E-4</v>
      </c>
      <c r="BI2705" s="184" t="str">
        <f t="shared" si="512"/>
        <v/>
      </c>
      <c r="BJ2705" s="184" t="str">
        <f t="shared" si="508"/>
        <v/>
      </c>
    </row>
    <row r="2706" spans="3:62" ht="20.100000000000001" customHeight="1" x14ac:dyDescent="0.25">
      <c r="C2706" s="12"/>
      <c r="E2706" s="141"/>
      <c r="F2706" s="141"/>
      <c r="P2706" s="156"/>
      <c r="R2706" s="174"/>
      <c r="S2706" s="174"/>
      <c r="W2706" s="175"/>
      <c r="X2706" s="173"/>
      <c r="AC2706" s="156">
        <v>1977</v>
      </c>
      <c r="AD2706" s="150">
        <f t="shared" si="499"/>
        <v>3.9080000000000004</v>
      </c>
      <c r="AE2706" s="174">
        <f t="shared" si="500"/>
        <v>1.9254695089836331E-4</v>
      </c>
      <c r="AF2706" s="174">
        <f t="shared" si="501"/>
        <v>0.99995346834683096</v>
      </c>
      <c r="AG2706" s="150">
        <f t="shared" si="506"/>
        <v>1.9254695089836331E-4</v>
      </c>
      <c r="AH2706" s="150" t="str">
        <f t="shared" si="507"/>
        <v/>
      </c>
      <c r="AI2706" s="150" t="str">
        <f t="shared" si="502"/>
        <v/>
      </c>
      <c r="AJ2706" s="173">
        <f t="shared" si="503"/>
        <v>0</v>
      </c>
      <c r="AK2706" s="173" t="str">
        <f t="shared" si="504"/>
        <v/>
      </c>
      <c r="AL2706" s="173" t="str">
        <f t="shared" si="505"/>
        <v/>
      </c>
      <c r="AM2706" s="173"/>
      <c r="AN2706" s="173"/>
      <c r="AO2706" s="173"/>
      <c r="AP2706" s="173"/>
      <c r="AQ2706" s="173"/>
      <c r="AR2706" s="173"/>
      <c r="AS2706" s="173"/>
      <c r="AT2706" s="153"/>
      <c r="AU2706" s="154"/>
      <c r="AV2706" s="153"/>
      <c r="AW2706" s="177"/>
      <c r="AX2706" s="178"/>
      <c r="AY2706" s="179"/>
      <c r="AZ2706" s="179"/>
      <c r="BA2706" s="180"/>
      <c r="BB2706" s="180"/>
      <c r="BC2706" s="155"/>
      <c r="BE2706" s="156">
        <v>1954</v>
      </c>
      <c r="BF2706" s="181">
        <f t="shared" si="509"/>
        <v>12.499199999999668</v>
      </c>
      <c r="BG2706" s="182">
        <f t="shared" si="510"/>
        <v>8.5291968342045943E-2</v>
      </c>
      <c r="BH2706" s="183">
        <f t="shared" si="511"/>
        <v>1.8139305040880405E-4</v>
      </c>
      <c r="BI2706" s="184" t="str">
        <f t="shared" si="512"/>
        <v/>
      </c>
      <c r="BJ2706" s="184" t="str">
        <f t="shared" si="508"/>
        <v/>
      </c>
    </row>
    <row r="2707" spans="3:62" ht="20.100000000000001" customHeight="1" x14ac:dyDescent="0.25">
      <c r="C2707" s="12"/>
      <c r="E2707" s="141"/>
      <c r="F2707" s="141"/>
      <c r="P2707" s="156"/>
      <c r="R2707" s="174"/>
      <c r="S2707" s="174"/>
      <c r="W2707" s="175"/>
      <c r="X2707" s="173"/>
      <c r="AC2707" s="156">
        <v>1978</v>
      </c>
      <c r="AD2707" s="150">
        <f t="shared" si="499"/>
        <v>3.9119999999999999</v>
      </c>
      <c r="AE2707" s="174">
        <f t="shared" si="500"/>
        <v>1.8955894371021315E-4</v>
      </c>
      <c r="AF2707" s="174">
        <f t="shared" si="501"/>
        <v>0.99995423254406168</v>
      </c>
      <c r="AG2707" s="150">
        <f t="shared" si="506"/>
        <v>1.8955894371021315E-4</v>
      </c>
      <c r="AH2707" s="150" t="str">
        <f t="shared" si="507"/>
        <v/>
      </c>
      <c r="AI2707" s="150" t="str">
        <f t="shared" si="502"/>
        <v/>
      </c>
      <c r="AJ2707" s="173">
        <f t="shared" si="503"/>
        <v>0</v>
      </c>
      <c r="AK2707" s="173" t="str">
        <f t="shared" si="504"/>
        <v/>
      </c>
      <c r="AL2707" s="173" t="str">
        <f t="shared" si="505"/>
        <v/>
      </c>
      <c r="AM2707" s="173"/>
      <c r="AN2707" s="173"/>
      <c r="AO2707" s="173"/>
      <c r="AP2707" s="173"/>
      <c r="AQ2707" s="173"/>
      <c r="AR2707" s="173"/>
      <c r="AS2707" s="173"/>
      <c r="AT2707" s="153"/>
      <c r="AU2707" s="154"/>
      <c r="AV2707" s="153"/>
      <c r="AW2707" s="177"/>
      <c r="AX2707" s="178"/>
      <c r="AY2707" s="179"/>
      <c r="AZ2707" s="179"/>
      <c r="BA2707" s="180"/>
      <c r="BB2707" s="180"/>
      <c r="BC2707" s="155"/>
      <c r="BE2707" s="156">
        <v>1955</v>
      </c>
      <c r="BF2707" s="181">
        <f t="shared" si="509"/>
        <v>12.505599999999667</v>
      </c>
      <c r="BG2707" s="182">
        <f t="shared" si="510"/>
        <v>8.5110575291637139E-2</v>
      </c>
      <c r="BH2707" s="183">
        <f t="shared" si="511"/>
        <v>1.8104500613889962E-4</v>
      </c>
      <c r="BI2707" s="184" t="str">
        <f t="shared" si="512"/>
        <v/>
      </c>
      <c r="BJ2707" s="184" t="str">
        <f t="shared" si="508"/>
        <v/>
      </c>
    </row>
    <row r="2708" spans="3:62" ht="20.100000000000001" customHeight="1" x14ac:dyDescent="0.25">
      <c r="C2708" s="12"/>
      <c r="E2708" s="141"/>
      <c r="F2708" s="141"/>
      <c r="P2708" s="156"/>
      <c r="R2708" s="174"/>
      <c r="S2708" s="174"/>
      <c r="W2708" s="175"/>
      <c r="X2708" s="173"/>
      <c r="AC2708" s="156">
        <v>1979</v>
      </c>
      <c r="AD2708" s="150">
        <f t="shared" si="499"/>
        <v>3.9160000000000004</v>
      </c>
      <c r="AE2708" s="174">
        <f t="shared" si="500"/>
        <v>1.8661431955163809E-4</v>
      </c>
      <c r="AF2708" s="174">
        <f t="shared" si="501"/>
        <v>0.99995498487622436</v>
      </c>
      <c r="AG2708" s="150">
        <f t="shared" si="506"/>
        <v>1.8661431955163809E-4</v>
      </c>
      <c r="AH2708" s="150" t="str">
        <f t="shared" si="507"/>
        <v/>
      </c>
      <c r="AI2708" s="150" t="str">
        <f t="shared" si="502"/>
        <v/>
      </c>
      <c r="AJ2708" s="173">
        <f t="shared" si="503"/>
        <v>0</v>
      </c>
      <c r="AK2708" s="173" t="str">
        <f t="shared" si="504"/>
        <v/>
      </c>
      <c r="AL2708" s="173" t="str">
        <f t="shared" si="505"/>
        <v/>
      </c>
      <c r="AM2708" s="173"/>
      <c r="AN2708" s="173"/>
      <c r="AO2708" s="173"/>
      <c r="AP2708" s="173"/>
      <c r="AQ2708" s="173"/>
      <c r="AR2708" s="173"/>
      <c r="AS2708" s="173"/>
      <c r="AT2708" s="153"/>
      <c r="AU2708" s="154"/>
      <c r="AV2708" s="153"/>
      <c r="AW2708" s="177"/>
      <c r="AX2708" s="178"/>
      <c r="AY2708" s="179"/>
      <c r="AZ2708" s="179"/>
      <c r="BA2708" s="180"/>
      <c r="BB2708" s="180"/>
      <c r="BC2708" s="155"/>
      <c r="BE2708" s="156">
        <v>1956</v>
      </c>
      <c r="BF2708" s="181">
        <f t="shared" si="509"/>
        <v>12.511999999999666</v>
      </c>
      <c r="BG2708" s="182">
        <f t="shared" si="510"/>
        <v>8.4929530285498239E-2</v>
      </c>
      <c r="BH2708" s="183">
        <f t="shared" si="511"/>
        <v>1.8069751141652768E-4</v>
      </c>
      <c r="BI2708" s="184" t="str">
        <f t="shared" si="512"/>
        <v/>
      </c>
      <c r="BJ2708" s="184" t="str">
        <f t="shared" si="508"/>
        <v/>
      </c>
    </row>
    <row r="2709" spans="3:62" ht="20.100000000000001" customHeight="1" x14ac:dyDescent="0.25">
      <c r="C2709" s="12"/>
      <c r="E2709" s="141"/>
      <c r="F2709" s="141"/>
      <c r="P2709" s="156"/>
      <c r="R2709" s="174"/>
      <c r="S2709" s="174"/>
      <c r="W2709" s="175"/>
      <c r="X2709" s="173"/>
      <c r="AC2709" s="156">
        <v>1980</v>
      </c>
      <c r="AD2709" s="150">
        <f t="shared" si="499"/>
        <v>3.92</v>
      </c>
      <c r="AE2709" s="174">
        <f t="shared" si="500"/>
        <v>1.8371249800245711E-4</v>
      </c>
      <c r="AF2709" s="174">
        <f t="shared" si="501"/>
        <v>0.9999557255156879</v>
      </c>
      <c r="AG2709" s="150">
        <f t="shared" si="506"/>
        <v>1.8371249800245711E-4</v>
      </c>
      <c r="AH2709" s="150" t="str">
        <f t="shared" si="507"/>
        <v/>
      </c>
      <c r="AI2709" s="150" t="str">
        <f t="shared" si="502"/>
        <v/>
      </c>
      <c r="AJ2709" s="173">
        <f t="shared" si="503"/>
        <v>0</v>
      </c>
      <c r="AK2709" s="173" t="str">
        <f t="shared" si="504"/>
        <v/>
      </c>
      <c r="AL2709" s="173" t="str">
        <f t="shared" si="505"/>
        <v/>
      </c>
      <c r="AM2709" s="173"/>
      <c r="AN2709" s="173"/>
      <c r="AO2709" s="173"/>
      <c r="AP2709" s="173"/>
      <c r="AQ2709" s="173"/>
      <c r="AR2709" s="173"/>
      <c r="AS2709" s="173"/>
      <c r="AT2709" s="153"/>
      <c r="AU2709" s="154"/>
      <c r="AV2709" s="153"/>
      <c r="AW2709" s="177"/>
      <c r="AX2709" s="178"/>
      <c r="AY2709" s="179"/>
      <c r="AZ2709" s="179"/>
      <c r="BA2709" s="180"/>
      <c r="BB2709" s="180"/>
      <c r="BC2709" s="155"/>
      <c r="BE2709" s="156">
        <v>1957</v>
      </c>
      <c r="BF2709" s="181">
        <f t="shared" si="509"/>
        <v>12.518399999999666</v>
      </c>
      <c r="BG2709" s="182">
        <f t="shared" si="510"/>
        <v>8.4748832774081712E-2</v>
      </c>
      <c r="BH2709" s="183">
        <f t="shared" si="511"/>
        <v>1.8035056576190533E-4</v>
      </c>
      <c r="BI2709" s="184" t="str">
        <f t="shared" si="512"/>
        <v/>
      </c>
      <c r="BJ2709" s="184" t="str">
        <f t="shared" si="508"/>
        <v/>
      </c>
    </row>
    <row r="2710" spans="3:62" ht="20.100000000000001" customHeight="1" x14ac:dyDescent="0.25">
      <c r="C2710" s="12"/>
      <c r="E2710" s="141"/>
      <c r="F2710" s="141"/>
      <c r="P2710" s="156"/>
      <c r="R2710" s="174"/>
      <c r="S2710" s="174"/>
      <c r="W2710" s="175"/>
      <c r="X2710" s="173"/>
      <c r="AC2710" s="156">
        <v>1981</v>
      </c>
      <c r="AD2710" s="150">
        <f t="shared" si="499"/>
        <v>3.9240000000000004</v>
      </c>
      <c r="AE2710" s="174">
        <f t="shared" si="500"/>
        <v>1.8085290562481744E-4</v>
      </c>
      <c r="AF2710" s="174">
        <f t="shared" si="501"/>
        <v>0.99995645463251359</v>
      </c>
      <c r="AG2710" s="150">
        <f t="shared" si="506"/>
        <v>1.8085290562481744E-4</v>
      </c>
      <c r="AH2710" s="150" t="str">
        <f t="shared" si="507"/>
        <v/>
      </c>
      <c r="AI2710" s="150" t="str">
        <f t="shared" si="502"/>
        <v/>
      </c>
      <c r="AJ2710" s="173">
        <f t="shared" si="503"/>
        <v>0</v>
      </c>
      <c r="AK2710" s="173" t="str">
        <f t="shared" si="504"/>
        <v/>
      </c>
      <c r="AL2710" s="173" t="str">
        <f t="shared" si="505"/>
        <v/>
      </c>
      <c r="AM2710" s="173"/>
      <c r="AN2710" s="173"/>
      <c r="AO2710" s="173"/>
      <c r="AP2710" s="173"/>
      <c r="AQ2710" s="173"/>
      <c r="AR2710" s="173"/>
      <c r="AS2710" s="173"/>
      <c r="AT2710" s="153"/>
      <c r="AU2710" s="154"/>
      <c r="AV2710" s="153"/>
      <c r="AW2710" s="177"/>
      <c r="AX2710" s="178"/>
      <c r="AY2710" s="179"/>
      <c r="AZ2710" s="179"/>
      <c r="BA2710" s="180"/>
      <c r="BB2710" s="180"/>
      <c r="BC2710" s="155"/>
      <c r="BE2710" s="156">
        <v>1958</v>
      </c>
      <c r="BF2710" s="181">
        <f t="shared" si="509"/>
        <v>12.524799999999665</v>
      </c>
      <c r="BG2710" s="182">
        <f t="shared" si="510"/>
        <v>8.4568482208319806E-2</v>
      </c>
      <c r="BH2710" s="183">
        <f t="shared" si="511"/>
        <v>1.8000416869440317E-4</v>
      </c>
      <c r="BI2710" s="184" t="str">
        <f t="shared" si="512"/>
        <v/>
      </c>
      <c r="BJ2710" s="184" t="str">
        <f t="shared" si="508"/>
        <v/>
      </c>
    </row>
    <row r="2711" spans="3:62" ht="20.100000000000001" customHeight="1" x14ac:dyDescent="0.25">
      <c r="C2711" s="12"/>
      <c r="E2711" s="141"/>
      <c r="F2711" s="141"/>
      <c r="P2711" s="156"/>
      <c r="R2711" s="174"/>
      <c r="S2711" s="174"/>
      <c r="W2711" s="175"/>
      <c r="X2711" s="173"/>
      <c r="AC2711" s="156">
        <v>1982</v>
      </c>
      <c r="AD2711" s="150">
        <f t="shared" si="499"/>
        <v>3.9279999999999999</v>
      </c>
      <c r="AE2711" s="174">
        <f t="shared" si="500"/>
        <v>1.7803497589104022E-4</v>
      </c>
      <c r="AF2711" s="174">
        <f t="shared" si="501"/>
        <v>0.99995717239448279</v>
      </c>
      <c r="AG2711" s="150">
        <f t="shared" si="506"/>
        <v>1.7803497589104022E-4</v>
      </c>
      <c r="AH2711" s="150" t="str">
        <f t="shared" si="507"/>
        <v/>
      </c>
      <c r="AI2711" s="150" t="str">
        <f t="shared" si="502"/>
        <v/>
      </c>
      <c r="AJ2711" s="173">
        <f t="shared" si="503"/>
        <v>0</v>
      </c>
      <c r="AK2711" s="173" t="str">
        <f t="shared" si="504"/>
        <v/>
      </c>
      <c r="AL2711" s="173" t="str">
        <f t="shared" si="505"/>
        <v/>
      </c>
      <c r="AM2711" s="173"/>
      <c r="AN2711" s="173"/>
      <c r="AO2711" s="173"/>
      <c r="AP2711" s="173"/>
      <c r="AQ2711" s="173"/>
      <c r="AR2711" s="173"/>
      <c r="AS2711" s="173"/>
      <c r="AT2711" s="153"/>
      <c r="AU2711" s="154"/>
      <c r="AV2711" s="153"/>
      <c r="AW2711" s="177"/>
      <c r="AX2711" s="178"/>
      <c r="AY2711" s="179"/>
      <c r="AZ2711" s="179"/>
      <c r="BA2711" s="180"/>
      <c r="BB2711" s="180"/>
      <c r="BC2711" s="155"/>
      <c r="BE2711" s="156">
        <v>1959</v>
      </c>
      <c r="BF2711" s="181">
        <f t="shared" si="509"/>
        <v>12.531199999999664</v>
      </c>
      <c r="BG2711" s="182">
        <f t="shared" si="510"/>
        <v>8.4388478039625403E-2</v>
      </c>
      <c r="BH2711" s="183">
        <f t="shared" si="511"/>
        <v>1.7965831973212887E-4</v>
      </c>
      <c r="BI2711" s="184" t="str">
        <f t="shared" si="512"/>
        <v/>
      </c>
      <c r="BJ2711" s="184" t="str">
        <f t="shared" si="508"/>
        <v/>
      </c>
    </row>
    <row r="2712" spans="3:62" ht="20.100000000000001" customHeight="1" x14ac:dyDescent="0.25">
      <c r="C2712" s="12"/>
      <c r="E2712" s="141"/>
      <c r="F2712" s="141"/>
      <c r="P2712" s="156"/>
      <c r="R2712" s="174"/>
      <c r="S2712" s="174"/>
      <c r="W2712" s="175"/>
      <c r="X2712" s="173"/>
      <c r="AC2712" s="156">
        <v>1983</v>
      </c>
      <c r="AD2712" s="150">
        <f t="shared" si="499"/>
        <v>3.9320000000000004</v>
      </c>
      <c r="AE2712" s="174">
        <f t="shared" si="500"/>
        <v>1.7525814911202952E-4</v>
      </c>
      <c r="AF2712" s="174">
        <f t="shared" si="501"/>
        <v>0.9999578789671244</v>
      </c>
      <c r="AG2712" s="150">
        <f t="shared" si="506"/>
        <v>1.7525814911202952E-4</v>
      </c>
      <c r="AH2712" s="150" t="str">
        <f t="shared" si="507"/>
        <v/>
      </c>
      <c r="AI2712" s="150" t="str">
        <f t="shared" si="502"/>
        <v/>
      </c>
      <c r="AJ2712" s="173">
        <f t="shared" si="503"/>
        <v>0</v>
      </c>
      <c r="AK2712" s="173" t="str">
        <f t="shared" si="504"/>
        <v/>
      </c>
      <c r="AL2712" s="173" t="str">
        <f t="shared" si="505"/>
        <v/>
      </c>
      <c r="AM2712" s="173"/>
      <c r="AN2712" s="173"/>
      <c r="AO2712" s="173"/>
      <c r="AP2712" s="173"/>
      <c r="AQ2712" s="173"/>
      <c r="AR2712" s="173"/>
      <c r="AS2712" s="173"/>
      <c r="AT2712" s="153"/>
      <c r="AU2712" s="154"/>
      <c r="AV2712" s="153"/>
      <c r="AW2712" s="177"/>
      <c r="AX2712" s="178"/>
      <c r="AY2712" s="179"/>
      <c r="AZ2712" s="179"/>
      <c r="BA2712" s="180"/>
      <c r="BB2712" s="180"/>
      <c r="BC2712" s="155"/>
      <c r="BE2712" s="156">
        <v>1960</v>
      </c>
      <c r="BF2712" s="181">
        <f t="shared" si="509"/>
        <v>12.537599999999664</v>
      </c>
      <c r="BG2712" s="182">
        <f t="shared" si="510"/>
        <v>8.4208819719893274E-2</v>
      </c>
      <c r="BH2712" s="183">
        <f t="shared" si="511"/>
        <v>1.7931301839223257E-4</v>
      </c>
      <c r="BI2712" s="184" t="str">
        <f t="shared" si="512"/>
        <v/>
      </c>
      <c r="BJ2712" s="184" t="str">
        <f t="shared" si="508"/>
        <v/>
      </c>
    </row>
    <row r="2713" spans="3:62" ht="20.100000000000001" customHeight="1" x14ac:dyDescent="0.25">
      <c r="C2713" s="12"/>
      <c r="E2713" s="141"/>
      <c r="F2713" s="141"/>
      <c r="P2713" s="156"/>
      <c r="R2713" s="174"/>
      <c r="S2713" s="174"/>
      <c r="W2713" s="175"/>
      <c r="X2713" s="173"/>
      <c r="AC2713" s="156">
        <v>1984</v>
      </c>
      <c r="AD2713" s="150">
        <f t="shared" ref="AD2713:AD2729" si="513">AD$723+(AC2713*AD$726)</f>
        <v>3.9359999999999999</v>
      </c>
      <c r="AE2713" s="174">
        <f t="shared" ref="AE2713:AE2729" si="514">_xlfn.NORM.DIST(AD2713,AD$720,AD$721,0)</f>
        <v>1.7252187236626288E-4</v>
      </c>
      <c r="AF2713" s="174">
        <f t="shared" ref="AF2713:AF2729" si="515">_xlfn.NORM.DIST(AD2713,AD$720,AD$721,1)</f>
        <v>0.99995857451374215</v>
      </c>
      <c r="AG2713" s="150">
        <f t="shared" si="506"/>
        <v>1.7252187236626288E-4</v>
      </c>
      <c r="AH2713" s="150" t="str">
        <f t="shared" si="507"/>
        <v/>
      </c>
      <c r="AI2713" s="150" t="str">
        <f t="shared" ref="AI2713:AI2729" si="516">IF(AE2713=MAX(AE$729:AE$2729),AE2713,"")</f>
        <v/>
      </c>
      <c r="AJ2713" s="173">
        <f t="shared" ref="AJ2713:AJ2729" si="517">_xlfn.NORM.DIST(AC2713,AH$721,AH$722,0)</f>
        <v>0</v>
      </c>
      <c r="AK2713" s="173" t="str">
        <f t="shared" ref="AK2713:AK2729" si="518">IF(AJ2713=MAX(AJ$729:AJ$2729),AE2713,"")</f>
        <v/>
      </c>
      <c r="AL2713" s="173" t="str">
        <f t="shared" ref="AL2713:AL2729" si="519">IF(AK2713=MIN(AK$729:AK$2729),AK2713,"")</f>
        <v/>
      </c>
      <c r="AM2713" s="173"/>
      <c r="AN2713" s="173"/>
      <c r="AO2713" s="173"/>
      <c r="AP2713" s="173"/>
      <c r="AQ2713" s="173"/>
      <c r="AR2713" s="173"/>
      <c r="AS2713" s="173"/>
      <c r="AT2713" s="153"/>
      <c r="AU2713" s="154"/>
      <c r="AV2713" s="153"/>
      <c r="AW2713" s="177"/>
      <c r="AX2713" s="178"/>
      <c r="AY2713" s="179"/>
      <c r="AZ2713" s="179"/>
      <c r="BA2713" s="180"/>
      <c r="BB2713" s="180"/>
      <c r="BC2713" s="155"/>
      <c r="BE2713" s="156">
        <v>1961</v>
      </c>
      <c r="BF2713" s="181">
        <f t="shared" si="509"/>
        <v>12.543999999999663</v>
      </c>
      <c r="BG2713" s="182">
        <f t="shared" si="510"/>
        <v>8.4029506701501042E-2</v>
      </c>
      <c r="BH2713" s="183">
        <f t="shared" si="511"/>
        <v>1.7896826419112888E-4</v>
      </c>
      <c r="BI2713" s="184" t="str">
        <f t="shared" si="512"/>
        <v/>
      </c>
      <c r="BJ2713" s="184" t="str">
        <f t="shared" si="508"/>
        <v/>
      </c>
    </row>
    <row r="2714" spans="3:62" ht="20.100000000000001" customHeight="1" x14ac:dyDescent="0.25">
      <c r="C2714" s="12"/>
      <c r="E2714" s="141"/>
      <c r="F2714" s="141"/>
      <c r="P2714" s="156"/>
      <c r="R2714" s="174"/>
      <c r="S2714" s="174"/>
      <c r="W2714" s="175"/>
      <c r="X2714" s="173"/>
      <c r="AC2714" s="156">
        <v>1985</v>
      </c>
      <c r="AD2714" s="150">
        <f t="shared" si="513"/>
        <v>3.9400000000000004</v>
      </c>
      <c r="AE2714" s="174">
        <f t="shared" si="514"/>
        <v>1.6982559942934329E-4</v>
      </c>
      <c r="AF2714" s="174">
        <f t="shared" si="515"/>
        <v>0.99995925919544149</v>
      </c>
      <c r="AG2714" s="150">
        <f t="shared" ref="AG2714:AG2729" si="520">IF(OR(AF2714&lt;$AH$725,AF2714&gt;$AH$726),AE2714,"")</f>
        <v>1.6982559942934329E-4</v>
      </c>
      <c r="AH2714" s="150" t="str">
        <f t="shared" ref="AH2714:AH2729" si="521">IF(AND(AF2714&gt;$AH$725,AF2714&lt;$AH$726),AE2714,"")</f>
        <v/>
      </c>
      <c r="AI2714" s="150" t="str">
        <f t="shared" si="516"/>
        <v/>
      </c>
      <c r="AJ2714" s="173">
        <f t="shared" si="517"/>
        <v>0</v>
      </c>
      <c r="AK2714" s="173" t="str">
        <f t="shared" si="518"/>
        <v/>
      </c>
      <c r="AL2714" s="173" t="str">
        <f t="shared" si="519"/>
        <v/>
      </c>
      <c r="AM2714" s="173"/>
      <c r="AN2714" s="173"/>
      <c r="AO2714" s="173"/>
      <c r="AP2714" s="173"/>
      <c r="AQ2714" s="173"/>
      <c r="AR2714" s="173"/>
      <c r="AS2714" s="173"/>
      <c r="AT2714" s="153"/>
      <c r="AU2714" s="154"/>
      <c r="AV2714" s="153"/>
      <c r="AW2714" s="177"/>
      <c r="AX2714" s="178"/>
      <c r="AY2714" s="179"/>
      <c r="AZ2714" s="179"/>
      <c r="BA2714" s="180"/>
      <c r="BB2714" s="180"/>
      <c r="BC2714" s="155"/>
      <c r="BE2714" s="156">
        <v>1962</v>
      </c>
      <c r="BF2714" s="181">
        <f t="shared" si="509"/>
        <v>12.550399999999662</v>
      </c>
      <c r="BG2714" s="182">
        <f t="shared" si="510"/>
        <v>8.3850538437309913E-2</v>
      </c>
      <c r="BH2714" s="183">
        <f t="shared" si="511"/>
        <v>1.786240566437336E-4</v>
      </c>
      <c r="BI2714" s="184" t="str">
        <f t="shared" si="512"/>
        <v/>
      </c>
      <c r="BJ2714" s="184" t="str">
        <f t="shared" si="508"/>
        <v/>
      </c>
    </row>
    <row r="2715" spans="3:62" ht="20.100000000000001" customHeight="1" x14ac:dyDescent="0.25">
      <c r="C2715" s="12"/>
      <c r="E2715" s="141"/>
      <c r="F2715" s="141"/>
      <c r="P2715" s="156"/>
      <c r="R2715" s="174"/>
      <c r="S2715" s="174"/>
      <c r="W2715" s="175"/>
      <c r="X2715" s="173"/>
      <c r="AC2715" s="156">
        <v>1986</v>
      </c>
      <c r="AD2715" s="150">
        <f t="shared" si="513"/>
        <v>3.944</v>
      </c>
      <c r="AE2715" s="174">
        <f t="shared" si="514"/>
        <v>1.671687907041271E-4</v>
      </c>
      <c r="AF2715" s="174">
        <f t="shared" si="515"/>
        <v>0.99995993317115617</v>
      </c>
      <c r="AG2715" s="150">
        <f t="shared" si="520"/>
        <v>1.671687907041271E-4</v>
      </c>
      <c r="AH2715" s="150" t="str">
        <f t="shared" si="521"/>
        <v/>
      </c>
      <c r="AI2715" s="150" t="str">
        <f t="shared" si="516"/>
        <v/>
      </c>
      <c r="AJ2715" s="173">
        <f t="shared" si="517"/>
        <v>0</v>
      </c>
      <c r="AK2715" s="173" t="str">
        <f t="shared" si="518"/>
        <v/>
      </c>
      <c r="AL2715" s="173" t="str">
        <f t="shared" si="519"/>
        <v/>
      </c>
      <c r="AM2715" s="173"/>
      <c r="AN2715" s="173"/>
      <c r="AO2715" s="173"/>
      <c r="AP2715" s="173"/>
      <c r="AQ2715" s="173"/>
      <c r="AR2715" s="173"/>
      <c r="AS2715" s="173"/>
      <c r="AT2715" s="153"/>
      <c r="AU2715" s="154"/>
      <c r="AV2715" s="153"/>
      <c r="AW2715" s="177"/>
      <c r="AX2715" s="178"/>
      <c r="AY2715" s="179"/>
      <c r="AZ2715" s="179"/>
      <c r="BA2715" s="180"/>
      <c r="BB2715" s="180"/>
      <c r="BC2715" s="155"/>
      <c r="BE2715" s="156">
        <v>1963</v>
      </c>
      <c r="BF2715" s="181">
        <f t="shared" si="509"/>
        <v>12.556799999999662</v>
      </c>
      <c r="BG2715" s="182">
        <f t="shared" si="510"/>
        <v>8.3671914380666179E-2</v>
      </c>
      <c r="BH2715" s="183">
        <f t="shared" si="511"/>
        <v>1.7828039526433803E-4</v>
      </c>
      <c r="BI2715" s="184" t="str">
        <f t="shared" si="512"/>
        <v/>
      </c>
      <c r="BJ2715" s="184" t="str">
        <f t="shared" si="508"/>
        <v/>
      </c>
    </row>
    <row r="2716" spans="3:62" ht="20.100000000000001" customHeight="1" x14ac:dyDescent="0.25">
      <c r="C2716" s="12"/>
      <c r="E2716" s="141"/>
      <c r="F2716" s="141"/>
      <c r="P2716" s="156"/>
      <c r="R2716" s="174"/>
      <c r="S2716" s="174"/>
      <c r="W2716" s="175"/>
      <c r="X2716" s="173"/>
      <c r="AC2716" s="156">
        <v>1987</v>
      </c>
      <c r="AD2716" s="150">
        <f t="shared" si="513"/>
        <v>3.9480000000000004</v>
      </c>
      <c r="AE2716" s="174">
        <f t="shared" si="514"/>
        <v>1.6455091315140853E-4</v>
      </c>
      <c r="AF2716" s="174">
        <f t="shared" si="515"/>
        <v>0.999960596597675</v>
      </c>
      <c r="AG2716" s="150">
        <f t="shared" si="520"/>
        <v>1.6455091315140853E-4</v>
      </c>
      <c r="AH2716" s="150" t="str">
        <f t="shared" si="521"/>
        <v/>
      </c>
      <c r="AI2716" s="150" t="str">
        <f t="shared" si="516"/>
        <v/>
      </c>
      <c r="AJ2716" s="173">
        <f t="shared" si="517"/>
        <v>0</v>
      </c>
      <c r="AK2716" s="173" t="str">
        <f t="shared" si="518"/>
        <v/>
      </c>
      <c r="AL2716" s="173" t="str">
        <f t="shared" si="519"/>
        <v/>
      </c>
      <c r="AM2716" s="173"/>
      <c r="AN2716" s="173"/>
      <c r="AO2716" s="173"/>
      <c r="AP2716" s="173"/>
      <c r="AQ2716" s="173"/>
      <c r="AR2716" s="173"/>
      <c r="AS2716" s="173"/>
      <c r="AT2716" s="153"/>
      <c r="AU2716" s="154"/>
      <c r="AV2716" s="153"/>
      <c r="AW2716" s="177"/>
      <c r="AX2716" s="178"/>
      <c r="AY2716" s="179"/>
      <c r="AZ2716" s="179"/>
      <c r="BA2716" s="180"/>
      <c r="BB2716" s="180"/>
      <c r="BC2716" s="155"/>
      <c r="BE2716" s="156">
        <v>1964</v>
      </c>
      <c r="BF2716" s="181">
        <f t="shared" si="509"/>
        <v>12.563199999999661</v>
      </c>
      <c r="BG2716" s="182">
        <f t="shared" si="510"/>
        <v>8.3493633985401841E-2</v>
      </c>
      <c r="BH2716" s="183">
        <f t="shared" si="511"/>
        <v>1.7793727956612326E-4</v>
      </c>
      <c r="BI2716" s="184" t="str">
        <f t="shared" si="512"/>
        <v/>
      </c>
      <c r="BJ2716" s="184" t="str">
        <f t="shared" si="508"/>
        <v/>
      </c>
    </row>
    <row r="2717" spans="3:62" ht="20.100000000000001" customHeight="1" x14ac:dyDescent="0.25">
      <c r="C2717" s="12"/>
      <c r="E2717" s="141"/>
      <c r="F2717" s="141"/>
      <c r="P2717" s="156"/>
      <c r="R2717" s="174"/>
      <c r="S2717" s="174"/>
      <c r="W2717" s="175"/>
      <c r="X2717" s="173"/>
      <c r="AC2717" s="156">
        <v>1988</v>
      </c>
      <c r="AD2717" s="150">
        <f t="shared" si="513"/>
        <v>3.952</v>
      </c>
      <c r="AE2717" s="174">
        <f t="shared" si="514"/>
        <v>1.6197144022117723E-4</v>
      </c>
      <c r="AF2717" s="174">
        <f t="shared" si="515"/>
        <v>0.99996124962966726</v>
      </c>
      <c r="AG2717" s="150">
        <f t="shared" si="520"/>
        <v>1.6197144022117723E-4</v>
      </c>
      <c r="AH2717" s="150" t="str">
        <f t="shared" si="521"/>
        <v/>
      </c>
      <c r="AI2717" s="150" t="str">
        <f t="shared" si="516"/>
        <v/>
      </c>
      <c r="AJ2717" s="173">
        <f t="shared" si="517"/>
        <v>0</v>
      </c>
      <c r="AK2717" s="173" t="str">
        <f t="shared" si="518"/>
        <v/>
      </c>
      <c r="AL2717" s="173" t="str">
        <f t="shared" si="519"/>
        <v/>
      </c>
      <c r="AM2717" s="173"/>
      <c r="AN2717" s="173"/>
      <c r="AO2717" s="173"/>
      <c r="AP2717" s="173"/>
      <c r="AQ2717" s="173"/>
      <c r="AR2717" s="173"/>
      <c r="AS2717" s="173"/>
      <c r="AT2717" s="153"/>
      <c r="AU2717" s="154"/>
      <c r="AV2717" s="153"/>
      <c r="AW2717" s="177"/>
      <c r="AX2717" s="178"/>
      <c r="AY2717" s="179"/>
      <c r="AZ2717" s="179"/>
      <c r="BA2717" s="180"/>
      <c r="BB2717" s="180"/>
      <c r="BC2717" s="155"/>
      <c r="BE2717" s="156">
        <v>1965</v>
      </c>
      <c r="BF2717" s="181">
        <f t="shared" si="509"/>
        <v>12.56959999999966</v>
      </c>
      <c r="BG2717" s="182">
        <f t="shared" si="510"/>
        <v>8.3315696705835718E-2</v>
      </c>
      <c r="BH2717" s="183">
        <f t="shared" si="511"/>
        <v>1.7759470906125729E-4</v>
      </c>
      <c r="BI2717" s="184" t="str">
        <f t="shared" si="512"/>
        <v/>
      </c>
      <c r="BJ2717" s="184" t="str">
        <f t="shared" si="508"/>
        <v/>
      </c>
    </row>
    <row r="2718" spans="3:62" ht="20.100000000000001" customHeight="1" x14ac:dyDescent="0.25">
      <c r="C2718" s="12"/>
      <c r="E2718" s="141"/>
      <c r="F2718" s="141"/>
      <c r="P2718" s="156"/>
      <c r="R2718" s="174"/>
      <c r="S2718" s="174"/>
      <c r="W2718" s="175"/>
      <c r="X2718" s="173"/>
      <c r="AC2718" s="156">
        <v>1989</v>
      </c>
      <c r="AD2718" s="150">
        <f t="shared" si="513"/>
        <v>3.9560000000000004</v>
      </c>
      <c r="AE2718" s="174">
        <f t="shared" si="514"/>
        <v>1.59429851784427E-4</v>
      </c>
      <c r="AF2718" s="174">
        <f t="shared" si="515"/>
        <v>0.99996189241970912</v>
      </c>
      <c r="AG2718" s="150">
        <f t="shared" si="520"/>
        <v>1.59429851784427E-4</v>
      </c>
      <c r="AH2718" s="150" t="str">
        <f t="shared" si="521"/>
        <v/>
      </c>
      <c r="AI2718" s="150" t="str">
        <f t="shared" si="516"/>
        <v/>
      </c>
      <c r="AJ2718" s="173">
        <f t="shared" si="517"/>
        <v>0</v>
      </c>
      <c r="AK2718" s="173" t="str">
        <f t="shared" si="518"/>
        <v/>
      </c>
      <c r="AL2718" s="173" t="str">
        <f t="shared" si="519"/>
        <v/>
      </c>
      <c r="AM2718" s="173"/>
      <c r="AN2718" s="173"/>
      <c r="AO2718" s="173"/>
      <c r="AP2718" s="173"/>
      <c r="AQ2718" s="173"/>
      <c r="AR2718" s="173"/>
      <c r="AS2718" s="173"/>
      <c r="AT2718" s="153"/>
      <c r="AU2718" s="154"/>
      <c r="AV2718" s="153"/>
      <c r="AW2718" s="177"/>
      <c r="AX2718" s="178"/>
      <c r="AY2718" s="179"/>
      <c r="AZ2718" s="179"/>
      <c r="BA2718" s="180"/>
      <c r="BB2718" s="180"/>
      <c r="BC2718" s="155"/>
      <c r="BE2718" s="156">
        <v>1966</v>
      </c>
      <c r="BF2718" s="181">
        <f t="shared" si="509"/>
        <v>12.575999999999659</v>
      </c>
      <c r="BG2718" s="182">
        <f t="shared" si="510"/>
        <v>8.3138101996774461E-2</v>
      </c>
      <c r="BH2718" s="183">
        <f t="shared" si="511"/>
        <v>1.7725268326103383E-4</v>
      </c>
      <c r="BI2718" s="184" t="str">
        <f t="shared" si="512"/>
        <v/>
      </c>
      <c r="BJ2718" s="184" t="str">
        <f t="shared" si="508"/>
        <v/>
      </c>
    </row>
    <row r="2719" spans="3:62" ht="20.100000000000001" customHeight="1" x14ac:dyDescent="0.25">
      <c r="C2719" s="12"/>
      <c r="E2719" s="141"/>
      <c r="F2719" s="141"/>
      <c r="P2719" s="156"/>
      <c r="R2719" s="174"/>
      <c r="S2719" s="174"/>
      <c r="W2719" s="175"/>
      <c r="X2719" s="173"/>
      <c r="AC2719" s="156">
        <v>1990</v>
      </c>
      <c r="AD2719" s="150">
        <f t="shared" si="513"/>
        <v>3.96</v>
      </c>
      <c r="AE2719" s="174">
        <f t="shared" si="514"/>
        <v>1.5692563406553226E-4</v>
      </c>
      <c r="AF2719" s="174">
        <f t="shared" si="515"/>
        <v>0.99996252511830896</v>
      </c>
      <c r="AG2719" s="150">
        <f t="shared" si="520"/>
        <v>1.5692563406553226E-4</v>
      </c>
      <c r="AH2719" s="150" t="str">
        <f t="shared" si="521"/>
        <v/>
      </c>
      <c r="AI2719" s="150" t="str">
        <f t="shared" si="516"/>
        <v/>
      </c>
      <c r="AJ2719" s="173">
        <f t="shared" si="517"/>
        <v>0</v>
      </c>
      <c r="AK2719" s="173" t="str">
        <f t="shared" si="518"/>
        <v/>
      </c>
      <c r="AL2719" s="173" t="str">
        <f t="shared" si="519"/>
        <v/>
      </c>
      <c r="AM2719" s="173"/>
      <c r="AN2719" s="173"/>
      <c r="AO2719" s="173"/>
      <c r="AP2719" s="173"/>
      <c r="AQ2719" s="173"/>
      <c r="AR2719" s="173"/>
      <c r="AS2719" s="173"/>
      <c r="AT2719" s="153"/>
      <c r="AU2719" s="154"/>
      <c r="AV2719" s="153"/>
      <c r="AW2719" s="177"/>
      <c r="AX2719" s="178"/>
      <c r="AY2719" s="179"/>
      <c r="AZ2719" s="179"/>
      <c r="BA2719" s="180"/>
      <c r="BB2719" s="180"/>
      <c r="BC2719" s="155"/>
      <c r="BE2719" s="156">
        <v>1967</v>
      </c>
      <c r="BF2719" s="181">
        <f t="shared" si="509"/>
        <v>12.582399999999659</v>
      </c>
      <c r="BG2719" s="182">
        <f t="shared" si="510"/>
        <v>8.2960849313513427E-2</v>
      </c>
      <c r="BH2719" s="183">
        <f t="shared" si="511"/>
        <v>1.769112016755392E-4</v>
      </c>
      <c r="BI2719" s="184" t="str">
        <f t="shared" si="512"/>
        <v/>
      </c>
      <c r="BJ2719" s="184" t="str">
        <f t="shared" si="508"/>
        <v/>
      </c>
    </row>
    <row r="2720" spans="3:62" ht="20.100000000000001" customHeight="1" x14ac:dyDescent="0.25">
      <c r="C2720" s="12"/>
      <c r="E2720" s="141"/>
      <c r="F2720" s="141"/>
      <c r="P2720" s="156"/>
      <c r="R2720" s="174"/>
      <c r="S2720" s="174"/>
      <c r="W2720" s="175"/>
      <c r="X2720" s="173"/>
      <c r="AC2720" s="156">
        <v>1991</v>
      </c>
      <c r="AD2720" s="150">
        <f t="shared" si="513"/>
        <v>3.9640000000000004</v>
      </c>
      <c r="AE2720" s="174">
        <f t="shared" si="514"/>
        <v>1.5445827957517213E-4</v>
      </c>
      <c r="AF2720" s="174">
        <f t="shared" si="515"/>
        <v>0.99996314787393237</v>
      </c>
      <c r="AG2720" s="150">
        <f t="shared" si="520"/>
        <v>1.5445827957517213E-4</v>
      </c>
      <c r="AH2720" s="150" t="str">
        <f t="shared" si="521"/>
        <v/>
      </c>
      <c r="AI2720" s="150" t="str">
        <f t="shared" si="516"/>
        <v/>
      </c>
      <c r="AJ2720" s="173">
        <f t="shared" si="517"/>
        <v>0</v>
      </c>
      <c r="AK2720" s="173" t="str">
        <f t="shared" si="518"/>
        <v/>
      </c>
      <c r="AL2720" s="173" t="str">
        <f t="shared" si="519"/>
        <v/>
      </c>
      <c r="AM2720" s="173"/>
      <c r="AN2720" s="173"/>
      <c r="AO2720" s="173"/>
      <c r="AP2720" s="173"/>
      <c r="AQ2720" s="173"/>
      <c r="AR2720" s="173"/>
      <c r="AS2720" s="173"/>
      <c r="AT2720" s="153"/>
      <c r="AU2720" s="154"/>
      <c r="AV2720" s="153"/>
      <c r="AW2720" s="177"/>
      <c r="AX2720" s="178"/>
      <c r="AY2720" s="179"/>
      <c r="AZ2720" s="179"/>
      <c r="BA2720" s="180"/>
      <c r="BB2720" s="180"/>
      <c r="BC2720" s="155"/>
      <c r="BE2720" s="156">
        <v>1968</v>
      </c>
      <c r="BF2720" s="181">
        <f t="shared" si="509"/>
        <v>12.588799999999658</v>
      </c>
      <c r="BG2720" s="182">
        <f t="shared" si="510"/>
        <v>8.2783938111837888E-2</v>
      </c>
      <c r="BH2720" s="183">
        <f t="shared" si="511"/>
        <v>1.7657026381424912E-4</v>
      </c>
      <c r="BI2720" s="184" t="str">
        <f t="shared" si="512"/>
        <v/>
      </c>
      <c r="BJ2720" s="184" t="str">
        <f t="shared" si="508"/>
        <v/>
      </c>
    </row>
    <row r="2721" spans="3:62" ht="20.100000000000001" customHeight="1" x14ac:dyDescent="0.25">
      <c r="C2721" s="12"/>
      <c r="E2721" s="141"/>
      <c r="F2721" s="141"/>
      <c r="P2721" s="156"/>
      <c r="R2721" s="174"/>
      <c r="S2721" s="174"/>
      <c r="W2721" s="175"/>
      <c r="X2721" s="173"/>
      <c r="AC2721" s="156">
        <v>1992</v>
      </c>
      <c r="AD2721" s="150">
        <f t="shared" si="513"/>
        <v>3.968</v>
      </c>
      <c r="AE2721" s="174">
        <f t="shared" si="514"/>
        <v>1.5202728704381778E-4</v>
      </c>
      <c r="AF2721" s="174">
        <f t="shared" si="515"/>
        <v>0.99996376083302785</v>
      </c>
      <c r="AG2721" s="150">
        <f t="shared" si="520"/>
        <v>1.5202728704381778E-4</v>
      </c>
      <c r="AH2721" s="150" t="str">
        <f t="shared" si="521"/>
        <v/>
      </c>
      <c r="AI2721" s="150" t="str">
        <f t="shared" si="516"/>
        <v/>
      </c>
      <c r="AJ2721" s="173">
        <f t="shared" si="517"/>
        <v>0</v>
      </c>
      <c r="AK2721" s="173" t="str">
        <f t="shared" si="518"/>
        <v/>
      </c>
      <c r="AL2721" s="173" t="str">
        <f t="shared" si="519"/>
        <v/>
      </c>
      <c r="AM2721" s="173"/>
      <c r="AN2721" s="173"/>
      <c r="AO2721" s="173"/>
      <c r="AP2721" s="173"/>
      <c r="AQ2721" s="173"/>
      <c r="AR2721" s="173"/>
      <c r="AS2721" s="173"/>
      <c r="AT2721" s="153"/>
      <c r="AU2721" s="154"/>
      <c r="AV2721" s="153"/>
      <c r="AW2721" s="177"/>
      <c r="AX2721" s="178"/>
      <c r="AY2721" s="179"/>
      <c r="AZ2721" s="179"/>
      <c r="BA2721" s="180"/>
      <c r="BB2721" s="180"/>
      <c r="BC2721" s="155"/>
      <c r="BE2721" s="156">
        <v>1969</v>
      </c>
      <c r="BF2721" s="181">
        <f t="shared" si="509"/>
        <v>12.595199999999657</v>
      </c>
      <c r="BG2721" s="182">
        <f t="shared" si="510"/>
        <v>8.2607367848023638E-2</v>
      </c>
      <c r="BH2721" s="183">
        <f t="shared" si="511"/>
        <v>1.762298691853903E-4</v>
      </c>
      <c r="BI2721" s="184" t="str">
        <f t="shared" si="512"/>
        <v/>
      </c>
      <c r="BJ2721" s="184" t="str">
        <f t="shared" si="508"/>
        <v/>
      </c>
    </row>
    <row r="2722" spans="3:62" ht="20.100000000000001" customHeight="1" x14ac:dyDescent="0.25">
      <c r="C2722" s="12"/>
      <c r="E2722" s="141"/>
      <c r="F2722" s="141"/>
      <c r="P2722" s="156"/>
      <c r="R2722" s="174"/>
      <c r="S2722" s="174"/>
      <c r="W2722" s="175"/>
      <c r="X2722" s="173"/>
      <c r="AC2722" s="156">
        <v>1993</v>
      </c>
      <c r="AD2722" s="150">
        <f t="shared" si="513"/>
        <v>3.9720000000000004</v>
      </c>
      <c r="AE2722" s="174">
        <f t="shared" si="514"/>
        <v>1.4963216135576192E-4</v>
      </c>
      <c r="AF2722" s="174">
        <f t="shared" si="515"/>
        <v>0.99996436414005097</v>
      </c>
      <c r="AG2722" s="150">
        <f t="shared" si="520"/>
        <v>1.4963216135576192E-4</v>
      </c>
      <c r="AH2722" s="150" t="str">
        <f t="shared" si="521"/>
        <v/>
      </c>
      <c r="AI2722" s="150" t="str">
        <f t="shared" si="516"/>
        <v/>
      </c>
      <c r="AJ2722" s="173">
        <f t="shared" si="517"/>
        <v>0</v>
      </c>
      <c r="AK2722" s="173" t="str">
        <f t="shared" si="518"/>
        <v/>
      </c>
      <c r="AL2722" s="173" t="str">
        <f t="shared" si="519"/>
        <v/>
      </c>
      <c r="AM2722" s="173"/>
      <c r="AN2722" s="173"/>
      <c r="AO2722" s="173"/>
      <c r="AP2722" s="173"/>
      <c r="AQ2722" s="173"/>
      <c r="AR2722" s="173"/>
      <c r="AS2722" s="173"/>
      <c r="AT2722" s="153"/>
      <c r="AU2722" s="154"/>
      <c r="AV2722" s="153"/>
      <c r="AW2722" s="177"/>
      <c r="AX2722" s="178"/>
      <c r="AY2722" s="179"/>
      <c r="AZ2722" s="179"/>
      <c r="BA2722" s="180"/>
      <c r="BB2722" s="180"/>
      <c r="BC2722" s="155"/>
      <c r="BE2722" s="156">
        <v>1970</v>
      </c>
      <c r="BF2722" s="181">
        <f t="shared" si="509"/>
        <v>12.601599999999657</v>
      </c>
      <c r="BG2722" s="182">
        <f t="shared" si="510"/>
        <v>8.2431137978838248E-2</v>
      </c>
      <c r="BH2722" s="183">
        <f t="shared" si="511"/>
        <v>1.7589001729628739E-4</v>
      </c>
      <c r="BI2722" s="184" t="str">
        <f t="shared" si="512"/>
        <v/>
      </c>
      <c r="BJ2722" s="184" t="str">
        <f t="shared" si="508"/>
        <v/>
      </c>
    </row>
    <row r="2723" spans="3:62" ht="20.100000000000001" customHeight="1" x14ac:dyDescent="0.25">
      <c r="C2723" s="12"/>
      <c r="E2723" s="141"/>
      <c r="F2723" s="141"/>
      <c r="P2723" s="156"/>
      <c r="R2723" s="174"/>
      <c r="S2723" s="174"/>
      <c r="W2723" s="175"/>
      <c r="X2723" s="173"/>
      <c r="AC2723" s="156">
        <v>1994</v>
      </c>
      <c r="AD2723" s="150">
        <f t="shared" si="513"/>
        <v>3.976</v>
      </c>
      <c r="AE2723" s="174">
        <f t="shared" si="514"/>
        <v>1.4727241348370685E-4</v>
      </c>
      <c r="AF2723" s="174">
        <f t="shared" si="515"/>
        <v>0.99996495793748885</v>
      </c>
      <c r="AG2723" s="150">
        <f t="shared" si="520"/>
        <v>1.4727241348370685E-4</v>
      </c>
      <c r="AH2723" s="150" t="str">
        <f t="shared" si="521"/>
        <v/>
      </c>
      <c r="AI2723" s="150" t="str">
        <f t="shared" si="516"/>
        <v/>
      </c>
      <c r="AJ2723" s="173">
        <f t="shared" si="517"/>
        <v>0</v>
      </c>
      <c r="AK2723" s="173" t="str">
        <f t="shared" si="518"/>
        <v/>
      </c>
      <c r="AL2723" s="173" t="str">
        <f t="shared" si="519"/>
        <v/>
      </c>
      <c r="AM2723" s="173"/>
      <c r="AN2723" s="173"/>
      <c r="AO2723" s="173"/>
      <c r="AP2723" s="173"/>
      <c r="AQ2723" s="173"/>
      <c r="AR2723" s="173"/>
      <c r="AS2723" s="173"/>
      <c r="AT2723" s="153"/>
      <c r="AU2723" s="154"/>
      <c r="AV2723" s="153"/>
      <c r="AW2723" s="177"/>
      <c r="AX2723" s="178"/>
      <c r="AY2723" s="179"/>
      <c r="AZ2723" s="179"/>
      <c r="BA2723" s="180"/>
      <c r="BB2723" s="180"/>
      <c r="BC2723" s="155"/>
      <c r="BE2723" s="156">
        <v>1971</v>
      </c>
      <c r="BF2723" s="181">
        <f t="shared" si="509"/>
        <v>12.607999999999656</v>
      </c>
      <c r="BG2723" s="182">
        <f t="shared" si="510"/>
        <v>8.2255247961541961E-2</v>
      </c>
      <c r="BH2723" s="183">
        <f t="shared" si="511"/>
        <v>1.7555070765340464E-4</v>
      </c>
      <c r="BI2723" s="184" t="str">
        <f t="shared" si="512"/>
        <v/>
      </c>
      <c r="BJ2723" s="184" t="str">
        <f t="shared" si="508"/>
        <v/>
      </c>
    </row>
    <row r="2724" spans="3:62" ht="20.100000000000001" customHeight="1" x14ac:dyDescent="0.25">
      <c r="C2724" s="12"/>
      <c r="E2724" s="141"/>
      <c r="F2724" s="141"/>
      <c r="P2724" s="156"/>
      <c r="R2724" s="174"/>
      <c r="S2724" s="174"/>
      <c r="W2724" s="175"/>
      <c r="X2724" s="173"/>
      <c r="AC2724" s="156">
        <v>1995</v>
      </c>
      <c r="AD2724" s="150">
        <f t="shared" si="513"/>
        <v>3.9800000000000004</v>
      </c>
      <c r="AE2724" s="174">
        <f t="shared" si="514"/>
        <v>1.4494756042389079E-4</v>
      </c>
      <c r="AF2724" s="174">
        <f t="shared" si="515"/>
        <v>0.99996554236588497</v>
      </c>
      <c r="AG2724" s="150">
        <f t="shared" si="520"/>
        <v>1.4494756042389079E-4</v>
      </c>
      <c r="AH2724" s="150" t="str">
        <f t="shared" si="521"/>
        <v/>
      </c>
      <c r="AI2724" s="150" t="str">
        <f t="shared" si="516"/>
        <v/>
      </c>
      <c r="AJ2724" s="173">
        <f t="shared" si="517"/>
        <v>0</v>
      </c>
      <c r="AK2724" s="173" t="str">
        <f t="shared" si="518"/>
        <v/>
      </c>
      <c r="AL2724" s="173" t="str">
        <f t="shared" si="519"/>
        <v/>
      </c>
      <c r="AM2724" s="173"/>
      <c r="AN2724" s="173"/>
      <c r="AO2724" s="173"/>
      <c r="AP2724" s="173"/>
      <c r="AQ2724" s="173"/>
      <c r="AR2724" s="173"/>
      <c r="AS2724" s="173"/>
      <c r="AT2724" s="153"/>
      <c r="AU2724" s="154"/>
      <c r="AV2724" s="153"/>
      <c r="AW2724" s="177"/>
      <c r="AX2724" s="178"/>
      <c r="AY2724" s="179"/>
      <c r="AZ2724" s="179"/>
      <c r="BA2724" s="180"/>
      <c r="BB2724" s="180"/>
      <c r="BC2724" s="155"/>
      <c r="BE2724" s="156">
        <v>1972</v>
      </c>
      <c r="BF2724" s="181">
        <f t="shared" si="509"/>
        <v>12.614399999999655</v>
      </c>
      <c r="BG2724" s="182">
        <f t="shared" si="510"/>
        <v>8.2079697253888556E-2</v>
      </c>
      <c r="BH2724" s="183">
        <f t="shared" si="511"/>
        <v>1.7521193976231808E-4</v>
      </c>
      <c r="BI2724" s="184" t="str">
        <f t="shared" si="512"/>
        <v/>
      </c>
      <c r="BJ2724" s="184" t="str">
        <f t="shared" si="508"/>
        <v/>
      </c>
    </row>
    <row r="2725" spans="3:62" ht="20.100000000000001" customHeight="1" x14ac:dyDescent="0.25">
      <c r="C2725" s="12"/>
      <c r="E2725" s="141"/>
      <c r="F2725" s="141"/>
      <c r="P2725" s="156"/>
      <c r="R2725" s="174"/>
      <c r="S2725" s="174"/>
      <c r="W2725" s="175"/>
      <c r="X2725" s="173"/>
      <c r="AC2725" s="156">
        <v>1996</v>
      </c>
      <c r="AD2725" s="150">
        <f t="shared" si="513"/>
        <v>3.984</v>
      </c>
      <c r="AE2725" s="174">
        <f t="shared" si="514"/>
        <v>1.4265712513176652E-4</v>
      </c>
      <c r="AF2725" s="174">
        <f t="shared" si="515"/>
        <v>0.99996611756386233</v>
      </c>
      <c r="AG2725" s="150">
        <f t="shared" si="520"/>
        <v>1.4265712513176652E-4</v>
      </c>
      <c r="AH2725" s="150" t="str">
        <f t="shared" si="521"/>
        <v/>
      </c>
      <c r="AI2725" s="150" t="str">
        <f t="shared" si="516"/>
        <v/>
      </c>
      <c r="AJ2725" s="173">
        <f t="shared" si="517"/>
        <v>0</v>
      </c>
      <c r="AK2725" s="173" t="str">
        <f t="shared" si="518"/>
        <v/>
      </c>
      <c r="AL2725" s="173" t="str">
        <f t="shared" si="519"/>
        <v/>
      </c>
      <c r="AM2725" s="173"/>
      <c r="AN2725" s="173"/>
      <c r="AO2725" s="173"/>
      <c r="AP2725" s="173"/>
      <c r="AQ2725" s="173"/>
      <c r="AR2725" s="173"/>
      <c r="AS2725" s="173"/>
      <c r="AT2725" s="153"/>
      <c r="AU2725" s="154"/>
      <c r="AV2725" s="153"/>
      <c r="AW2725" s="177"/>
      <c r="AX2725" s="178"/>
      <c r="AY2725" s="179"/>
      <c r="AZ2725" s="179"/>
      <c r="BA2725" s="180"/>
      <c r="BB2725" s="180"/>
      <c r="BC2725" s="155"/>
      <c r="BE2725" s="156">
        <v>1973</v>
      </c>
      <c r="BF2725" s="181">
        <f t="shared" si="509"/>
        <v>12.620799999999655</v>
      </c>
      <c r="BG2725" s="182">
        <f t="shared" si="510"/>
        <v>8.1904485314126238E-2</v>
      </c>
      <c r="BH2725" s="183">
        <f t="shared" si="511"/>
        <v>1.7487371312745192E-4</v>
      </c>
      <c r="BI2725" s="184" t="str">
        <f t="shared" si="512"/>
        <v/>
      </c>
      <c r="BJ2725" s="184" t="str">
        <f t="shared" si="508"/>
        <v/>
      </c>
    </row>
    <row r="2726" spans="3:62" ht="20.100000000000001" customHeight="1" x14ac:dyDescent="0.25">
      <c r="C2726" s="12"/>
      <c r="E2726" s="141"/>
      <c r="F2726" s="141"/>
      <c r="P2726" s="156"/>
      <c r="R2726" s="174"/>
      <c r="S2726" s="174"/>
      <c r="W2726" s="175"/>
      <c r="X2726" s="173"/>
      <c r="AC2726" s="156">
        <v>1997</v>
      </c>
      <c r="AD2726" s="150">
        <f t="shared" si="513"/>
        <v>3.9880000000000004</v>
      </c>
      <c r="AE2726" s="174">
        <f t="shared" si="514"/>
        <v>1.4040063645821415E-4</v>
      </c>
      <c r="AF2726" s="174">
        <f t="shared" si="515"/>
        <v>0.99996668366814789</v>
      </c>
      <c r="AG2726" s="150">
        <f t="shared" si="520"/>
        <v>1.4040063645821415E-4</v>
      </c>
      <c r="AH2726" s="150" t="str">
        <f t="shared" si="521"/>
        <v/>
      </c>
      <c r="AI2726" s="150" t="str">
        <f t="shared" si="516"/>
        <v/>
      </c>
      <c r="AJ2726" s="173">
        <f t="shared" si="517"/>
        <v>0</v>
      </c>
      <c r="AK2726" s="173" t="str">
        <f t="shared" si="518"/>
        <v/>
      </c>
      <c r="AL2726" s="173" t="str">
        <f t="shared" si="519"/>
        <v/>
      </c>
      <c r="AM2726" s="173"/>
      <c r="AN2726" s="173"/>
      <c r="AO2726" s="173"/>
      <c r="AP2726" s="173"/>
      <c r="AQ2726" s="173"/>
      <c r="AR2726" s="173"/>
      <c r="AS2726" s="173"/>
      <c r="AT2726" s="153"/>
      <c r="AU2726" s="154"/>
      <c r="AV2726" s="153"/>
      <c r="AW2726" s="177"/>
      <c r="AX2726" s="178"/>
      <c r="AY2726" s="179"/>
      <c r="AZ2726" s="179"/>
      <c r="BA2726" s="180"/>
      <c r="BB2726" s="180"/>
      <c r="BC2726" s="155"/>
      <c r="BE2726" s="156">
        <v>1974</v>
      </c>
      <c r="BF2726" s="181">
        <f t="shared" si="509"/>
        <v>12.627199999999654</v>
      </c>
      <c r="BG2726" s="182">
        <f t="shared" si="510"/>
        <v>8.1729611600998786E-2</v>
      </c>
      <c r="BH2726" s="183">
        <f t="shared" si="511"/>
        <v>1.7453602725257811E-4</v>
      </c>
      <c r="BI2726" s="184" t="str">
        <f t="shared" si="512"/>
        <v/>
      </c>
      <c r="BJ2726" s="184" t="str">
        <f t="shared" si="508"/>
        <v/>
      </c>
    </row>
    <row r="2727" spans="3:62" ht="20.100000000000001" customHeight="1" x14ac:dyDescent="0.25">
      <c r="C2727" s="12"/>
      <c r="E2727" s="141"/>
      <c r="F2727" s="141"/>
      <c r="P2727" s="156"/>
      <c r="R2727" s="174"/>
      <c r="S2727" s="174"/>
      <c r="W2727" s="175"/>
      <c r="X2727" s="173"/>
      <c r="AC2727" s="156">
        <v>1998</v>
      </c>
      <c r="AD2727" s="150">
        <f t="shared" si="513"/>
        <v>3.992</v>
      </c>
      <c r="AE2727" s="174">
        <f t="shared" si="514"/>
        <v>1.3817762908630173E-4</v>
      </c>
      <c r="AF2727" s="174">
        <f t="shared" si="515"/>
        <v>0.99996724081359545</v>
      </c>
      <c r="AG2727" s="150">
        <f t="shared" si="520"/>
        <v>1.3817762908630173E-4</v>
      </c>
      <c r="AH2727" s="150" t="str">
        <f t="shared" si="521"/>
        <v/>
      </c>
      <c r="AI2727" s="150" t="str">
        <f t="shared" si="516"/>
        <v/>
      </c>
      <c r="AJ2727" s="173">
        <f t="shared" si="517"/>
        <v>0</v>
      </c>
      <c r="AK2727" s="173" t="str">
        <f t="shared" si="518"/>
        <v/>
      </c>
      <c r="AL2727" s="173" t="str">
        <f t="shared" si="519"/>
        <v/>
      </c>
      <c r="AM2727" s="173"/>
      <c r="AN2727" s="173"/>
      <c r="AO2727" s="173"/>
      <c r="AP2727" s="173"/>
      <c r="AQ2727" s="173"/>
      <c r="AR2727" s="173"/>
      <c r="AS2727" s="173"/>
      <c r="AT2727" s="153"/>
      <c r="AU2727" s="154"/>
      <c r="AV2727" s="153"/>
      <c r="AW2727" s="177"/>
      <c r="AX2727" s="178"/>
      <c r="AY2727" s="179"/>
      <c r="AZ2727" s="179"/>
      <c r="BA2727" s="180"/>
      <c r="BB2727" s="180"/>
      <c r="BC2727" s="155"/>
      <c r="BE2727" s="156">
        <v>1975</v>
      </c>
      <c r="BF2727" s="181">
        <f t="shared" si="509"/>
        <v>12.633599999999653</v>
      </c>
      <c r="BG2727" s="182">
        <f t="shared" si="510"/>
        <v>8.1555075573746208E-2</v>
      </c>
      <c r="BH2727" s="183">
        <f t="shared" si="511"/>
        <v>1.7419888164037223E-4</v>
      </c>
      <c r="BI2727" s="184" t="str">
        <f t="shared" si="512"/>
        <v/>
      </c>
      <c r="BJ2727" s="184" t="str">
        <f t="shared" si="508"/>
        <v/>
      </c>
    </row>
    <row r="2728" spans="3:62" ht="20.100000000000001" customHeight="1" x14ac:dyDescent="0.25">
      <c r="C2728" s="12"/>
      <c r="E2728" s="141"/>
      <c r="F2728" s="141"/>
      <c r="P2728" s="156"/>
      <c r="R2728" s="174"/>
      <c r="S2728" s="174"/>
      <c r="W2728" s="175"/>
      <c r="X2728" s="173"/>
      <c r="AC2728" s="156">
        <v>1999</v>
      </c>
      <c r="AD2728" s="150">
        <f t="shared" si="513"/>
        <v>3.9960000000000004</v>
      </c>
      <c r="AE2728" s="174">
        <f t="shared" si="514"/>
        <v>1.3598764346857423E-4</v>
      </c>
      <c r="AF2728" s="174">
        <f t="shared" si="515"/>
        <v>0.99996778913320938</v>
      </c>
      <c r="AG2728" s="150">
        <f t="shared" si="520"/>
        <v>1.3598764346857423E-4</v>
      </c>
      <c r="AH2728" s="150" t="str">
        <f t="shared" si="521"/>
        <v/>
      </c>
      <c r="AI2728" s="150" t="str">
        <f t="shared" si="516"/>
        <v/>
      </c>
      <c r="AJ2728" s="173">
        <f t="shared" si="517"/>
        <v>0</v>
      </c>
      <c r="AK2728" s="173" t="str">
        <f t="shared" si="518"/>
        <v/>
      </c>
      <c r="AL2728" s="173" t="str">
        <f t="shared" si="519"/>
        <v/>
      </c>
      <c r="AM2728" s="173"/>
      <c r="AN2728" s="173"/>
      <c r="AO2728" s="173"/>
      <c r="AP2728" s="173"/>
      <c r="AQ2728" s="173"/>
      <c r="AR2728" s="173"/>
      <c r="AS2728" s="173"/>
      <c r="AT2728" s="153"/>
      <c r="AU2728" s="154"/>
      <c r="AV2728" s="153"/>
      <c r="AW2728" s="177"/>
      <c r="AX2728" s="178"/>
      <c r="AY2728" s="179"/>
      <c r="AZ2728" s="179"/>
      <c r="BA2728" s="180"/>
      <c r="BB2728" s="180"/>
      <c r="BC2728" s="155"/>
      <c r="BE2728" s="156">
        <v>1976</v>
      </c>
      <c r="BF2728" s="181">
        <f t="shared" si="509"/>
        <v>12.639999999999652</v>
      </c>
      <c r="BG2728" s="182">
        <f t="shared" si="510"/>
        <v>8.1380876692105836E-2</v>
      </c>
      <c r="BH2728" s="183">
        <f t="shared" si="511"/>
        <v>1.7386227579259395E-4</v>
      </c>
      <c r="BI2728" s="184" t="str">
        <f t="shared" si="512"/>
        <v/>
      </c>
      <c r="BJ2728" s="184" t="str">
        <f t="shared" si="508"/>
        <v/>
      </c>
    </row>
    <row r="2729" spans="3:62" ht="20.100000000000001" customHeight="1" x14ac:dyDescent="0.25">
      <c r="C2729" s="12"/>
      <c r="E2729" s="141"/>
      <c r="F2729" s="141"/>
      <c r="P2729" s="156"/>
      <c r="R2729" s="174"/>
      <c r="S2729" s="174"/>
      <c r="W2729" s="175"/>
      <c r="X2729" s="173"/>
      <c r="AC2729" s="156">
        <v>2000</v>
      </c>
      <c r="AD2729" s="150">
        <f t="shared" si="513"/>
        <v>4</v>
      </c>
      <c r="AE2729" s="174">
        <f t="shared" si="514"/>
        <v>1.3383022576488537E-4</v>
      </c>
      <c r="AF2729" s="174">
        <f t="shared" si="515"/>
        <v>0.99996832875816688</v>
      </c>
      <c r="AG2729" s="150">
        <f t="shared" si="520"/>
        <v>1.3383022576488537E-4</v>
      </c>
      <c r="AH2729" s="150" t="str">
        <f t="shared" si="521"/>
        <v/>
      </c>
      <c r="AI2729" s="150" t="str">
        <f t="shared" si="516"/>
        <v/>
      </c>
      <c r="AJ2729" s="173">
        <f t="shared" si="517"/>
        <v>0</v>
      </c>
      <c r="AK2729" s="173" t="str">
        <f t="shared" si="518"/>
        <v/>
      </c>
      <c r="AL2729" s="173" t="str">
        <f t="shared" si="519"/>
        <v/>
      </c>
      <c r="AM2729" s="173"/>
      <c r="AN2729" s="173"/>
      <c r="AO2729" s="173"/>
      <c r="AP2729" s="173"/>
      <c r="AQ2729" s="173"/>
      <c r="AR2729" s="173"/>
      <c r="AS2729" s="173"/>
      <c r="AT2729" s="153"/>
      <c r="AU2729" s="154"/>
      <c r="AV2729" s="153"/>
      <c r="AW2729" s="177"/>
      <c r="AX2729" s="178"/>
      <c r="AY2729" s="179"/>
      <c r="AZ2729" s="179"/>
      <c r="BA2729" s="180"/>
      <c r="BB2729" s="180"/>
      <c r="BC2729" s="155"/>
      <c r="BE2729" s="156">
        <v>1977</v>
      </c>
      <c r="BF2729" s="181">
        <f t="shared" si="509"/>
        <v>12.646399999999652</v>
      </c>
      <c r="BG2729" s="182">
        <f t="shared" si="510"/>
        <v>8.1207014416313242E-2</v>
      </c>
      <c r="BH2729" s="183">
        <f t="shared" si="511"/>
        <v>1.7352620921019801E-4</v>
      </c>
      <c r="BI2729" s="184" t="str">
        <f t="shared" si="512"/>
        <v/>
      </c>
      <c r="BJ2729" s="184" t="str">
        <f t="shared" si="508"/>
        <v/>
      </c>
    </row>
    <row r="2730" spans="3:62" ht="20.100000000000001" customHeight="1" x14ac:dyDescent="0.25">
      <c r="C2730" s="12"/>
      <c r="E2730" s="141"/>
      <c r="F2730" s="141"/>
      <c r="AC2730" s="156"/>
      <c r="AE2730" s="174"/>
      <c r="AF2730" s="174"/>
      <c r="AJ2730" s="173"/>
      <c r="AK2730" s="173"/>
      <c r="AL2730" s="173"/>
      <c r="AM2730" s="173"/>
      <c r="AN2730" s="173"/>
      <c r="AO2730" s="173"/>
      <c r="AP2730" s="173"/>
      <c r="AQ2730" s="173"/>
      <c r="AR2730" s="173"/>
      <c r="AS2730" s="173"/>
      <c r="AT2730" s="153"/>
      <c r="AU2730" s="154"/>
      <c r="AV2730" s="153"/>
      <c r="AW2730" s="177"/>
      <c r="AX2730" s="178"/>
      <c r="AY2730" s="179"/>
      <c r="AZ2730" s="179"/>
      <c r="BA2730" s="180"/>
      <c r="BB2730" s="180"/>
      <c r="BC2730" s="155"/>
      <c r="BE2730" s="156">
        <v>1978</v>
      </c>
      <c r="BF2730" s="181">
        <f t="shared" si="509"/>
        <v>12.652799999999651</v>
      </c>
      <c r="BG2730" s="182">
        <f t="shared" si="510"/>
        <v>8.1033488207103044E-2</v>
      </c>
      <c r="BH2730" s="183">
        <f t="shared" si="511"/>
        <v>1.7319068139322324E-4</v>
      </c>
      <c r="BI2730" s="184" t="str">
        <f t="shared" si="512"/>
        <v/>
      </c>
      <c r="BJ2730" s="184" t="str">
        <f t="shared" si="508"/>
        <v/>
      </c>
    </row>
    <row r="2731" spans="3:62" ht="20.100000000000001" customHeight="1" x14ac:dyDescent="0.25">
      <c r="C2731" s="12"/>
      <c r="E2731" s="141"/>
      <c r="F2731" s="141"/>
      <c r="AC2731" s="156"/>
      <c r="AE2731" s="174"/>
      <c r="AF2731" s="174"/>
      <c r="AJ2731" s="173"/>
      <c r="AK2731" s="173"/>
      <c r="AL2731" s="173"/>
      <c r="AM2731" s="173"/>
      <c r="AN2731" s="173"/>
      <c r="AO2731" s="173"/>
      <c r="AP2731" s="173"/>
      <c r="AQ2731" s="173"/>
      <c r="AR2731" s="173"/>
      <c r="AS2731" s="173"/>
      <c r="AT2731" s="153"/>
      <c r="AU2731" s="154"/>
      <c r="AV2731" s="153"/>
      <c r="AW2731" s="177"/>
      <c r="AX2731" s="178"/>
      <c r="AY2731" s="179"/>
      <c r="AZ2731" s="179"/>
      <c r="BA2731" s="180"/>
      <c r="BB2731" s="180"/>
      <c r="BC2731" s="155"/>
      <c r="BE2731" s="156">
        <v>1979</v>
      </c>
      <c r="BF2731" s="181">
        <f t="shared" si="509"/>
        <v>12.65919999999965</v>
      </c>
      <c r="BG2731" s="182">
        <f t="shared" si="510"/>
        <v>8.0860297525709821E-2</v>
      </c>
      <c r="BH2731" s="183">
        <f t="shared" si="511"/>
        <v>1.7285569184070926E-4</v>
      </c>
      <c r="BI2731" s="184" t="str">
        <f t="shared" si="512"/>
        <v/>
      </c>
      <c r="BJ2731" s="184" t="str">
        <f t="shared" si="508"/>
        <v/>
      </c>
    </row>
    <row r="2732" spans="3:62" ht="20.100000000000001" customHeight="1" x14ac:dyDescent="0.25">
      <c r="C2732" s="12"/>
      <c r="E2732" s="141"/>
      <c r="F2732" s="141"/>
      <c r="AC2732" s="156"/>
      <c r="AE2732" s="174"/>
      <c r="AF2732" s="174"/>
      <c r="AJ2732" s="173"/>
      <c r="AK2732" s="173"/>
      <c r="AL2732" s="173"/>
      <c r="AM2732" s="173"/>
      <c r="AN2732" s="173"/>
      <c r="AO2732" s="173"/>
      <c r="AP2732" s="173"/>
      <c r="AQ2732" s="173"/>
      <c r="AR2732" s="173"/>
      <c r="AS2732" s="173"/>
      <c r="AT2732" s="153"/>
      <c r="AU2732" s="154"/>
      <c r="AV2732" s="153"/>
      <c r="AW2732" s="177"/>
      <c r="AX2732" s="178"/>
      <c r="AY2732" s="179"/>
      <c r="AZ2732" s="179"/>
      <c r="BA2732" s="180"/>
      <c r="BB2732" s="180"/>
      <c r="BC2732" s="155"/>
      <c r="BE2732" s="156">
        <v>1980</v>
      </c>
      <c r="BF2732" s="181">
        <f t="shared" si="509"/>
        <v>12.66559999999965</v>
      </c>
      <c r="BG2732" s="182">
        <f t="shared" si="510"/>
        <v>8.0687441833869111E-2</v>
      </c>
      <c r="BH2732" s="183">
        <f t="shared" si="511"/>
        <v>1.7252124005104341E-4</v>
      </c>
      <c r="BI2732" s="184" t="str">
        <f t="shared" si="512"/>
        <v/>
      </c>
      <c r="BJ2732" s="184" t="str">
        <f t="shared" si="508"/>
        <v/>
      </c>
    </row>
    <row r="2733" spans="3:62" ht="20.100000000000001" customHeight="1" x14ac:dyDescent="0.25">
      <c r="C2733" s="12"/>
      <c r="E2733" s="141"/>
      <c r="F2733" s="141"/>
      <c r="AC2733" s="156"/>
      <c r="AE2733" s="174"/>
      <c r="AF2733" s="174"/>
      <c r="AJ2733" s="173"/>
      <c r="AK2733" s="173"/>
      <c r="AL2733" s="173"/>
      <c r="AM2733" s="173"/>
      <c r="AN2733" s="173"/>
      <c r="AO2733" s="173"/>
      <c r="AP2733" s="173"/>
      <c r="AQ2733" s="173"/>
      <c r="AR2733" s="173"/>
      <c r="AS2733" s="173"/>
      <c r="AT2733" s="153"/>
      <c r="AU2733" s="154"/>
      <c r="AV2733" s="153"/>
      <c r="AW2733" s="177"/>
      <c r="AX2733" s="178"/>
      <c r="AY2733" s="179"/>
      <c r="AZ2733" s="179"/>
      <c r="BA2733" s="180"/>
      <c r="BB2733" s="180"/>
      <c r="BC2733" s="155"/>
      <c r="BE2733" s="156">
        <v>1981</v>
      </c>
      <c r="BF2733" s="181">
        <f t="shared" si="509"/>
        <v>12.671999999999649</v>
      </c>
      <c r="BG2733" s="182">
        <f t="shared" si="510"/>
        <v>8.0514920593818068E-2</v>
      </c>
      <c r="BH2733" s="183">
        <f t="shared" si="511"/>
        <v>1.7218732552150284E-4</v>
      </c>
      <c r="BI2733" s="184" t="str">
        <f t="shared" si="512"/>
        <v/>
      </c>
      <c r="BJ2733" s="184" t="str">
        <f t="shared" si="508"/>
        <v/>
      </c>
    </row>
    <row r="2734" spans="3:62" ht="20.100000000000001" customHeight="1" x14ac:dyDescent="0.25">
      <c r="C2734" s="12"/>
      <c r="E2734" s="141"/>
      <c r="F2734" s="141"/>
      <c r="AC2734" s="156"/>
      <c r="AE2734" s="174"/>
      <c r="AF2734" s="174"/>
      <c r="AJ2734" s="173"/>
      <c r="AK2734" s="173"/>
      <c r="AL2734" s="173"/>
      <c r="AM2734" s="173"/>
      <c r="AN2734" s="173"/>
      <c r="AO2734" s="173"/>
      <c r="AP2734" s="173"/>
      <c r="AQ2734" s="173"/>
      <c r="AR2734" s="173"/>
      <c r="AS2734" s="173"/>
      <c r="AT2734" s="153"/>
      <c r="AU2734" s="154"/>
      <c r="AV2734" s="153"/>
      <c r="AW2734" s="177"/>
      <c r="AX2734" s="178"/>
      <c r="AY2734" s="179"/>
      <c r="AZ2734" s="179"/>
      <c r="BA2734" s="180"/>
      <c r="BB2734" s="180"/>
      <c r="BC2734" s="155"/>
      <c r="BE2734" s="156">
        <v>1982</v>
      </c>
      <c r="BF2734" s="181">
        <f t="shared" si="509"/>
        <v>12.678399999999648</v>
      </c>
      <c r="BG2734" s="182">
        <f t="shared" si="510"/>
        <v>8.0342733268296565E-2</v>
      </c>
      <c r="BH2734" s="183">
        <f t="shared" si="511"/>
        <v>1.7185394774850427E-4</v>
      </c>
      <c r="BI2734" s="184" t="str">
        <f t="shared" si="512"/>
        <v/>
      </c>
      <c r="BJ2734" s="184" t="str">
        <f t="shared" si="508"/>
        <v/>
      </c>
    </row>
    <row r="2735" spans="3:62" ht="20.100000000000001" customHeight="1" x14ac:dyDescent="0.25">
      <c r="AC2735" s="156"/>
      <c r="AE2735" s="174"/>
      <c r="AF2735" s="174"/>
      <c r="AJ2735" s="173"/>
      <c r="AK2735" s="173"/>
      <c r="AL2735" s="173"/>
      <c r="AM2735" s="173"/>
      <c r="AN2735" s="173"/>
      <c r="AO2735" s="173"/>
      <c r="AP2735" s="173"/>
      <c r="AQ2735" s="173"/>
      <c r="AR2735" s="173"/>
      <c r="AS2735" s="173"/>
      <c r="AT2735" s="153"/>
      <c r="AU2735" s="154"/>
      <c r="AV2735" s="153"/>
      <c r="AW2735" s="177"/>
      <c r="AX2735" s="178"/>
      <c r="AY2735" s="179"/>
      <c r="AZ2735" s="179"/>
      <c r="BA2735" s="180"/>
      <c r="BB2735" s="180"/>
      <c r="BC2735" s="155"/>
      <c r="BE2735" s="156">
        <v>1983</v>
      </c>
      <c r="BF2735" s="181">
        <f t="shared" si="509"/>
        <v>12.684799999999647</v>
      </c>
      <c r="BG2735" s="182">
        <f t="shared" si="510"/>
        <v>8.0170879320548061E-2</v>
      </c>
      <c r="BH2735" s="183">
        <f t="shared" si="511"/>
        <v>1.7152110622800643E-4</v>
      </c>
      <c r="BI2735" s="184" t="str">
        <f t="shared" si="512"/>
        <v/>
      </c>
      <c r="BJ2735" s="184" t="str">
        <f t="shared" si="508"/>
        <v/>
      </c>
    </row>
    <row r="2736" spans="3:62" ht="20.100000000000001" customHeight="1" x14ac:dyDescent="0.25">
      <c r="AC2736" s="156"/>
      <c r="AE2736" s="174"/>
      <c r="AF2736" s="174"/>
      <c r="AJ2736" s="173"/>
      <c r="AK2736" s="173"/>
      <c r="AL2736" s="173"/>
      <c r="AM2736" s="173"/>
      <c r="AN2736" s="173"/>
      <c r="AO2736" s="173"/>
      <c r="AP2736" s="173"/>
      <c r="AQ2736" s="173"/>
      <c r="AR2736" s="173"/>
      <c r="AS2736" s="173"/>
      <c r="AT2736" s="153"/>
      <c r="AU2736" s="154"/>
      <c r="AV2736" s="153"/>
      <c r="AW2736" s="177"/>
      <c r="AX2736" s="178"/>
      <c r="AY2736" s="179"/>
      <c r="AZ2736" s="179"/>
      <c r="BA2736" s="180"/>
      <c r="BB2736" s="180"/>
      <c r="BC2736" s="155"/>
      <c r="BE2736" s="156">
        <v>1984</v>
      </c>
      <c r="BF2736" s="181">
        <f t="shared" si="509"/>
        <v>12.691199999999647</v>
      </c>
      <c r="BG2736" s="182">
        <f t="shared" si="510"/>
        <v>7.9999358214320054E-2</v>
      </c>
      <c r="BH2736" s="183">
        <f t="shared" si="511"/>
        <v>1.7118880045435825E-4</v>
      </c>
      <c r="BI2736" s="184" t="str">
        <f t="shared" si="512"/>
        <v/>
      </c>
      <c r="BJ2736" s="184" t="str">
        <f t="shared" si="508"/>
        <v/>
      </c>
    </row>
    <row r="2737" spans="29:62" ht="20.100000000000001" customHeight="1" x14ac:dyDescent="0.25">
      <c r="AC2737" s="156"/>
      <c r="AE2737" s="174"/>
      <c r="AF2737" s="174"/>
      <c r="AJ2737" s="173"/>
      <c r="AK2737" s="173"/>
      <c r="AL2737" s="173"/>
      <c r="AM2737" s="173"/>
      <c r="AN2737" s="173"/>
      <c r="AO2737" s="173"/>
      <c r="AP2737" s="173"/>
      <c r="AQ2737" s="173"/>
      <c r="AR2737" s="173"/>
      <c r="AS2737" s="173"/>
      <c r="AT2737" s="153"/>
      <c r="AU2737" s="154"/>
      <c r="AV2737" s="153"/>
      <c r="AW2737" s="177"/>
      <c r="AX2737" s="178"/>
      <c r="AY2737" s="179"/>
      <c r="AZ2737" s="179"/>
      <c r="BA2737" s="180"/>
      <c r="BB2737" s="180"/>
      <c r="BC2737" s="155"/>
      <c r="BE2737" s="156">
        <v>1985</v>
      </c>
      <c r="BF2737" s="181">
        <f t="shared" si="509"/>
        <v>12.697599999999646</v>
      </c>
      <c r="BG2737" s="182">
        <f t="shared" si="510"/>
        <v>7.9828169413865696E-2</v>
      </c>
      <c r="BH2737" s="183">
        <f t="shared" si="511"/>
        <v>1.7085702992181151E-4</v>
      </c>
      <c r="BI2737" s="184" t="str">
        <f t="shared" si="512"/>
        <v/>
      </c>
      <c r="BJ2737" s="184" t="str">
        <f t="shared" ref="BJ2737:BJ2800" si="522">IF($BG2737&lt;(1-$BC$765),$BH2737,"")</f>
        <v/>
      </c>
    </row>
    <row r="2738" spans="29:62" ht="20.100000000000001" customHeight="1" x14ac:dyDescent="0.25">
      <c r="AC2738" s="156"/>
      <c r="AE2738" s="174"/>
      <c r="AF2738" s="174"/>
      <c r="AJ2738" s="173"/>
      <c r="AK2738" s="173"/>
      <c r="AL2738" s="173"/>
      <c r="AM2738" s="173"/>
      <c r="AN2738" s="173"/>
      <c r="AO2738" s="173"/>
      <c r="AP2738" s="173"/>
      <c r="AQ2738" s="173"/>
      <c r="AR2738" s="173"/>
      <c r="AS2738" s="173"/>
      <c r="AT2738" s="153"/>
      <c r="AU2738" s="154"/>
      <c r="AV2738" s="153"/>
      <c r="AW2738" s="177"/>
      <c r="AX2738" s="178"/>
      <c r="AY2738" s="179"/>
      <c r="AZ2738" s="179"/>
      <c r="BA2738" s="180"/>
      <c r="BB2738" s="180"/>
      <c r="BC2738" s="155"/>
      <c r="BE2738" s="156">
        <v>1986</v>
      </c>
      <c r="BF2738" s="181">
        <f t="shared" ref="BF2738:BF2801" si="523">BF2737+$BI$750</f>
        <v>12.703999999999645</v>
      </c>
      <c r="BG2738" s="182">
        <f t="shared" ref="BG2738:BG2801" si="524">_xlfn.CHISQ.DIST.RT(BF2738,7)</f>
        <v>7.9657312383943885E-2</v>
      </c>
      <c r="BH2738" s="183">
        <f t="shared" ref="BH2738:BH2801" si="525">BG2738-BG2739</f>
        <v>1.7052579412335511E-4</v>
      </c>
      <c r="BI2738" s="184" t="str">
        <f t="shared" ref="BI2738:BI2801" si="526">IF(BG2738&lt;(1-$BC$757),BH2738,"")</f>
        <v/>
      </c>
      <c r="BJ2738" s="184" t="str">
        <f t="shared" si="522"/>
        <v/>
      </c>
    </row>
    <row r="2739" spans="29:62" ht="20.100000000000001" customHeight="1" x14ac:dyDescent="0.25">
      <c r="AC2739" s="156"/>
      <c r="AE2739" s="174"/>
      <c r="AF2739" s="174"/>
      <c r="AJ2739" s="173"/>
      <c r="AK2739" s="173"/>
      <c r="AL2739" s="173"/>
      <c r="AM2739" s="173"/>
      <c r="AN2739" s="173"/>
      <c r="AO2739" s="173"/>
      <c r="AP2739" s="173"/>
      <c r="AQ2739" s="173"/>
      <c r="AR2739" s="173"/>
      <c r="AS2739" s="173"/>
      <c r="AT2739" s="153"/>
      <c r="AU2739" s="154"/>
      <c r="AV2739" s="153"/>
      <c r="AW2739" s="177"/>
      <c r="AX2739" s="178"/>
      <c r="AY2739" s="179"/>
      <c r="AZ2739" s="179"/>
      <c r="BA2739" s="180"/>
      <c r="BB2739" s="180"/>
      <c r="BC2739" s="155"/>
      <c r="BE2739" s="156">
        <v>1987</v>
      </c>
      <c r="BF2739" s="181">
        <f t="shared" si="523"/>
        <v>12.710399999999645</v>
      </c>
      <c r="BG2739" s="182">
        <f t="shared" si="524"/>
        <v>7.9486786589820529E-2</v>
      </c>
      <c r="BH2739" s="183">
        <f t="shared" si="525"/>
        <v>1.7019509255114529E-4</v>
      </c>
      <c r="BI2739" s="184" t="str">
        <f t="shared" si="526"/>
        <v/>
      </c>
      <c r="BJ2739" s="184" t="str">
        <f t="shared" si="522"/>
        <v/>
      </c>
    </row>
    <row r="2740" spans="29:62" ht="20.100000000000001" customHeight="1" x14ac:dyDescent="0.25">
      <c r="AC2740" s="156"/>
      <c r="AE2740" s="174"/>
      <c r="AF2740" s="174"/>
      <c r="AJ2740" s="173"/>
      <c r="AK2740" s="173"/>
      <c r="AL2740" s="173"/>
      <c r="AM2740" s="173"/>
      <c r="AN2740" s="173"/>
      <c r="AO2740" s="173"/>
      <c r="AP2740" s="173"/>
      <c r="AQ2740" s="173"/>
      <c r="AR2740" s="173"/>
      <c r="AS2740" s="173"/>
      <c r="AT2740" s="153"/>
      <c r="AU2740" s="154"/>
      <c r="AV2740" s="153"/>
      <c r="AW2740" s="177"/>
      <c r="AX2740" s="178"/>
      <c r="AY2740" s="179"/>
      <c r="AZ2740" s="179"/>
      <c r="BA2740" s="180"/>
      <c r="BB2740" s="180"/>
      <c r="BC2740" s="155"/>
      <c r="BE2740" s="156">
        <v>1988</v>
      </c>
      <c r="BF2740" s="181">
        <f t="shared" si="523"/>
        <v>12.716799999999644</v>
      </c>
      <c r="BG2740" s="182">
        <f t="shared" si="524"/>
        <v>7.9316591497269384E-2</v>
      </c>
      <c r="BH2740" s="183">
        <f t="shared" si="525"/>
        <v>1.6986492469694969E-4</v>
      </c>
      <c r="BI2740" s="184" t="str">
        <f t="shared" si="526"/>
        <v/>
      </c>
      <c r="BJ2740" s="184" t="str">
        <f t="shared" si="522"/>
        <v/>
      </c>
    </row>
    <row r="2741" spans="29:62" ht="20.100000000000001" customHeight="1" x14ac:dyDescent="0.25">
      <c r="AC2741" s="156"/>
      <c r="AE2741" s="174"/>
      <c r="AF2741" s="174"/>
      <c r="AJ2741" s="173"/>
      <c r="AK2741" s="173"/>
      <c r="AL2741" s="173"/>
      <c r="AM2741" s="173"/>
      <c r="AN2741" s="173"/>
      <c r="AO2741" s="173"/>
      <c r="AP2741" s="173"/>
      <c r="AQ2741" s="173"/>
      <c r="AR2741" s="173"/>
      <c r="AS2741" s="173"/>
      <c r="AT2741" s="153"/>
      <c r="AU2741" s="154"/>
      <c r="AV2741" s="153"/>
      <c r="AW2741" s="177"/>
      <c r="AX2741" s="178"/>
      <c r="AY2741" s="179"/>
      <c r="AZ2741" s="179"/>
      <c r="BA2741" s="180"/>
      <c r="BB2741" s="180"/>
      <c r="BC2741" s="155"/>
      <c r="BE2741" s="156">
        <v>1989</v>
      </c>
      <c r="BF2741" s="181">
        <f t="shared" si="523"/>
        <v>12.723199999999643</v>
      </c>
      <c r="BG2741" s="182">
        <f t="shared" si="524"/>
        <v>7.9146726572572434E-2</v>
      </c>
      <c r="BH2741" s="183">
        <f t="shared" si="525"/>
        <v>1.6953529005092616E-4</v>
      </c>
      <c r="BI2741" s="184" t="str">
        <f t="shared" si="526"/>
        <v/>
      </c>
      <c r="BJ2741" s="184" t="str">
        <f t="shared" si="522"/>
        <v/>
      </c>
    </row>
    <row r="2742" spans="29:62" ht="20.100000000000001" customHeight="1" x14ac:dyDescent="0.25">
      <c r="AT2742" s="153"/>
      <c r="AU2742" s="154"/>
      <c r="AV2742" s="153"/>
      <c r="AW2742" s="177"/>
      <c r="AX2742" s="178"/>
      <c r="AY2742" s="179"/>
      <c r="AZ2742" s="179"/>
      <c r="BA2742" s="180"/>
      <c r="BB2742" s="180"/>
      <c r="BC2742" s="155"/>
      <c r="BE2742" s="156">
        <v>1990</v>
      </c>
      <c r="BF2742" s="181">
        <f t="shared" si="523"/>
        <v>12.729599999999643</v>
      </c>
      <c r="BG2742" s="182">
        <f t="shared" si="524"/>
        <v>7.8977191282521508E-2</v>
      </c>
      <c r="BH2742" s="183">
        <f t="shared" si="525"/>
        <v>1.6920618810312149E-4</v>
      </c>
      <c r="BI2742" s="184" t="str">
        <f t="shared" si="526"/>
        <v/>
      </c>
      <c r="BJ2742" s="184" t="str">
        <f t="shared" si="522"/>
        <v/>
      </c>
    </row>
    <row r="2743" spans="29:62" ht="20.100000000000001" customHeight="1" x14ac:dyDescent="0.25">
      <c r="AT2743" s="153"/>
      <c r="AU2743" s="154"/>
      <c r="AV2743" s="153"/>
      <c r="AW2743" s="177"/>
      <c r="AX2743" s="178"/>
      <c r="AY2743" s="179"/>
      <c r="AZ2743" s="179"/>
      <c r="BA2743" s="180"/>
      <c r="BB2743" s="180"/>
      <c r="BC2743" s="155"/>
      <c r="BE2743" s="156">
        <v>1991</v>
      </c>
      <c r="BF2743" s="181">
        <f t="shared" si="523"/>
        <v>12.735999999999642</v>
      </c>
      <c r="BG2743" s="182">
        <f t="shared" si="524"/>
        <v>7.8807985094418387E-2</v>
      </c>
      <c r="BH2743" s="183">
        <f t="shared" si="525"/>
        <v>1.6887761834256942E-4</v>
      </c>
      <c r="BI2743" s="184" t="str">
        <f t="shared" si="526"/>
        <v/>
      </c>
      <c r="BJ2743" s="184" t="str">
        <f t="shared" si="522"/>
        <v/>
      </c>
    </row>
    <row r="2744" spans="29:62" ht="20.100000000000001" customHeight="1" x14ac:dyDescent="0.25">
      <c r="AT2744" s="153"/>
      <c r="AU2744" s="154"/>
      <c r="AV2744" s="153"/>
      <c r="AW2744" s="177"/>
      <c r="AX2744" s="178"/>
      <c r="AY2744" s="179"/>
      <c r="AZ2744" s="179"/>
      <c r="BA2744" s="180"/>
      <c r="BB2744" s="180"/>
      <c r="BC2744" s="155"/>
      <c r="BE2744" s="156">
        <v>1992</v>
      </c>
      <c r="BF2744" s="181">
        <f t="shared" si="523"/>
        <v>12.742399999999641</v>
      </c>
      <c r="BG2744" s="182">
        <f t="shared" si="524"/>
        <v>7.8639107476075817E-2</v>
      </c>
      <c r="BH2744" s="183">
        <f t="shared" si="525"/>
        <v>1.685495802572351E-4</v>
      </c>
      <c r="BI2744" s="184" t="str">
        <f t="shared" si="526"/>
        <v/>
      </c>
      <c r="BJ2744" s="184" t="str">
        <f t="shared" si="522"/>
        <v/>
      </c>
    </row>
    <row r="2745" spans="29:62" ht="20.100000000000001" customHeight="1" x14ac:dyDescent="0.25">
      <c r="AT2745" s="153"/>
      <c r="AU2745" s="154"/>
      <c r="AV2745" s="153"/>
      <c r="AW2745" s="177"/>
      <c r="AX2745" s="178"/>
      <c r="AY2745" s="179"/>
      <c r="AZ2745" s="179"/>
      <c r="BA2745" s="180"/>
      <c r="BB2745" s="180"/>
      <c r="BC2745" s="155"/>
      <c r="BE2745" s="156">
        <v>1993</v>
      </c>
      <c r="BF2745" s="181">
        <f t="shared" si="523"/>
        <v>12.74879999999964</v>
      </c>
      <c r="BG2745" s="182">
        <f t="shared" si="524"/>
        <v>7.8470557895818582E-2</v>
      </c>
      <c r="BH2745" s="183">
        <f t="shared" si="525"/>
        <v>1.6822207333469508E-4</v>
      </c>
      <c r="BI2745" s="184" t="str">
        <f t="shared" si="526"/>
        <v/>
      </c>
      <c r="BJ2745" s="184" t="str">
        <f t="shared" si="522"/>
        <v/>
      </c>
    </row>
    <row r="2746" spans="29:62" ht="20.100000000000001" customHeight="1" x14ac:dyDescent="0.25">
      <c r="AT2746" s="153"/>
      <c r="AU2746" s="154"/>
      <c r="AV2746" s="153"/>
      <c r="AW2746" s="177"/>
      <c r="AX2746" s="178"/>
      <c r="AY2746" s="179"/>
      <c r="AZ2746" s="179"/>
      <c r="BA2746" s="180"/>
      <c r="BB2746" s="180"/>
      <c r="BC2746" s="155"/>
      <c r="BE2746" s="156">
        <v>1994</v>
      </c>
      <c r="BF2746" s="181">
        <f t="shared" si="523"/>
        <v>12.75519999999964</v>
      </c>
      <c r="BG2746" s="182">
        <f t="shared" si="524"/>
        <v>7.8302335822483887E-2</v>
      </c>
      <c r="BH2746" s="183">
        <f t="shared" si="525"/>
        <v>1.6789509706144345E-4</v>
      </c>
      <c r="BI2746" s="184" t="str">
        <f t="shared" si="526"/>
        <v/>
      </c>
      <c r="BJ2746" s="184" t="str">
        <f t="shared" si="522"/>
        <v/>
      </c>
    </row>
    <row r="2747" spans="29:62" ht="20.100000000000001" customHeight="1" x14ac:dyDescent="0.25">
      <c r="AT2747" s="153"/>
      <c r="AU2747" s="154"/>
      <c r="AV2747" s="153"/>
      <c r="AW2747" s="177"/>
      <c r="AX2747" s="178"/>
      <c r="AY2747" s="179"/>
      <c r="AZ2747" s="179"/>
      <c r="BA2747" s="180"/>
      <c r="BB2747" s="180"/>
      <c r="BC2747" s="155"/>
      <c r="BE2747" s="156">
        <v>1995</v>
      </c>
      <c r="BF2747" s="181">
        <f t="shared" si="523"/>
        <v>12.761599999999639</v>
      </c>
      <c r="BG2747" s="182">
        <f t="shared" si="524"/>
        <v>7.8134440725422444E-2</v>
      </c>
      <c r="BH2747" s="183">
        <f t="shared" si="525"/>
        <v>1.6756865092334983E-4</v>
      </c>
      <c r="BI2747" s="184" t="str">
        <f t="shared" si="526"/>
        <v/>
      </c>
      <c r="BJ2747" s="184" t="str">
        <f t="shared" si="522"/>
        <v/>
      </c>
    </row>
    <row r="2748" spans="29:62" ht="20.100000000000001" customHeight="1" x14ac:dyDescent="0.25">
      <c r="AT2748" s="153"/>
      <c r="AU2748" s="154"/>
      <c r="AV2748" s="153"/>
      <c r="AW2748" s="177"/>
      <c r="AX2748" s="178"/>
      <c r="AY2748" s="179"/>
      <c r="AZ2748" s="179"/>
      <c r="BA2748" s="180"/>
      <c r="BB2748" s="180"/>
      <c r="BC2748" s="155"/>
      <c r="BE2748" s="156">
        <v>1996</v>
      </c>
      <c r="BF2748" s="181">
        <f t="shared" si="523"/>
        <v>12.767999999999638</v>
      </c>
      <c r="BG2748" s="182">
        <f t="shared" si="524"/>
        <v>7.7966872074499094E-2</v>
      </c>
      <c r="BH2748" s="183">
        <f t="shared" si="525"/>
        <v>1.6724273440536785E-4</v>
      </c>
      <c r="BI2748" s="184" t="str">
        <f t="shared" si="526"/>
        <v/>
      </c>
      <c r="BJ2748" s="184" t="str">
        <f t="shared" si="522"/>
        <v/>
      </c>
    </row>
    <row r="2749" spans="29:62" ht="20.100000000000001" customHeight="1" x14ac:dyDescent="0.25">
      <c r="AT2749" s="153"/>
      <c r="AU2749" s="154"/>
      <c r="AV2749" s="153"/>
      <c r="AW2749" s="177"/>
      <c r="AX2749" s="178"/>
      <c r="AY2749" s="179"/>
      <c r="AZ2749" s="179"/>
      <c r="BA2749" s="180"/>
      <c r="BB2749" s="180"/>
      <c r="BC2749" s="155"/>
      <c r="BE2749" s="156">
        <v>1997</v>
      </c>
      <c r="BF2749" s="181">
        <f t="shared" si="523"/>
        <v>12.774399999999638</v>
      </c>
      <c r="BG2749" s="182">
        <f t="shared" si="524"/>
        <v>7.7799629340093726E-2</v>
      </c>
      <c r="BH2749" s="183">
        <f t="shared" si="525"/>
        <v>1.6691734699175731E-4</v>
      </c>
      <c r="BI2749" s="184" t="str">
        <f t="shared" si="526"/>
        <v/>
      </c>
      <c r="BJ2749" s="184" t="str">
        <f t="shared" si="522"/>
        <v/>
      </c>
    </row>
    <row r="2750" spans="29:62" ht="20.100000000000001" customHeight="1" x14ac:dyDescent="0.25">
      <c r="AT2750" s="153"/>
      <c r="AU2750" s="154"/>
      <c r="AV2750" s="153"/>
      <c r="AW2750" s="177"/>
      <c r="AX2750" s="178"/>
      <c r="AY2750" s="179"/>
      <c r="AZ2750" s="179"/>
      <c r="BA2750" s="180"/>
      <c r="BB2750" s="180"/>
      <c r="BC2750" s="155"/>
      <c r="BE2750" s="156">
        <v>1998</v>
      </c>
      <c r="BF2750" s="181">
        <f t="shared" si="523"/>
        <v>12.780799999999637</v>
      </c>
      <c r="BG2750" s="182">
        <f t="shared" si="524"/>
        <v>7.7632711993101969E-2</v>
      </c>
      <c r="BH2750" s="183">
        <f t="shared" si="525"/>
        <v>1.6659248816613959E-4</v>
      </c>
      <c r="BI2750" s="184" t="str">
        <f t="shared" si="526"/>
        <v/>
      </c>
      <c r="BJ2750" s="184" t="str">
        <f t="shared" si="522"/>
        <v/>
      </c>
    </row>
    <row r="2751" spans="29:62" ht="20.100000000000001" customHeight="1" x14ac:dyDescent="0.25">
      <c r="BE2751" s="156">
        <v>1999</v>
      </c>
      <c r="BF2751" s="181">
        <f t="shared" si="523"/>
        <v>12.787199999999636</v>
      </c>
      <c r="BG2751" s="182">
        <f t="shared" si="524"/>
        <v>7.7466119504935829E-2</v>
      </c>
      <c r="BH2751" s="183">
        <f t="shared" si="525"/>
        <v>1.6626815741097034E-4</v>
      </c>
      <c r="BI2751" s="184" t="str">
        <f t="shared" si="526"/>
        <v/>
      </c>
      <c r="BJ2751" s="184" t="str">
        <f t="shared" si="522"/>
        <v/>
      </c>
    </row>
    <row r="2752" spans="29:62" ht="20.100000000000001" customHeight="1" x14ac:dyDescent="0.25">
      <c r="BE2752" s="156">
        <v>2000</v>
      </c>
      <c r="BF2752" s="181">
        <f t="shared" si="523"/>
        <v>12.793599999999635</v>
      </c>
      <c r="BG2752" s="182">
        <f t="shared" si="524"/>
        <v>7.7299851347524859E-2</v>
      </c>
      <c r="BH2752" s="183">
        <f t="shared" si="525"/>
        <v>1.6594435420867748E-4</v>
      </c>
      <c r="BI2752" s="184" t="str">
        <f t="shared" si="526"/>
        <v/>
      </c>
      <c r="BJ2752" s="184" t="str">
        <f t="shared" si="522"/>
        <v/>
      </c>
    </row>
    <row r="2753" spans="57:62" ht="20.100000000000001" customHeight="1" x14ac:dyDescent="0.25">
      <c r="BE2753" s="156">
        <v>2001</v>
      </c>
      <c r="BF2753" s="181">
        <f t="shared" si="523"/>
        <v>12.799999999999635</v>
      </c>
      <c r="BG2753" s="182">
        <f t="shared" si="524"/>
        <v>7.7133906993316181E-2</v>
      </c>
      <c r="BH2753" s="183">
        <f t="shared" si="525"/>
        <v>1.6562107804013459E-4</v>
      </c>
      <c r="BI2753" s="184" t="str">
        <f t="shared" si="526"/>
        <v/>
      </c>
      <c r="BJ2753" s="184" t="str">
        <f t="shared" si="522"/>
        <v/>
      </c>
    </row>
    <row r="2754" spans="57:62" ht="20.100000000000001" customHeight="1" x14ac:dyDescent="0.25">
      <c r="BE2754" s="156">
        <v>2002</v>
      </c>
      <c r="BF2754" s="181">
        <f t="shared" si="523"/>
        <v>12.806399999999634</v>
      </c>
      <c r="BG2754" s="182">
        <f t="shared" si="524"/>
        <v>7.6968285915276047E-2</v>
      </c>
      <c r="BH2754" s="183">
        <f t="shared" si="525"/>
        <v>1.6529832838599323E-4</v>
      </c>
      <c r="BI2754" s="184" t="str">
        <f t="shared" si="526"/>
        <v/>
      </c>
      <c r="BJ2754" s="184" t="str">
        <f t="shared" si="522"/>
        <v/>
      </c>
    </row>
    <row r="2755" spans="57:62" ht="20.100000000000001" customHeight="1" x14ac:dyDescent="0.25">
      <c r="BE2755" s="156">
        <v>2003</v>
      </c>
      <c r="BF2755" s="181">
        <f t="shared" si="523"/>
        <v>12.812799999999633</v>
      </c>
      <c r="BG2755" s="182">
        <f t="shared" si="524"/>
        <v>7.6802987586890054E-2</v>
      </c>
      <c r="BH2755" s="183">
        <f t="shared" si="525"/>
        <v>1.6497610472597513E-4</v>
      </c>
      <c r="BI2755" s="184" t="str">
        <f t="shared" si="526"/>
        <v/>
      </c>
      <c r="BJ2755" s="184" t="str">
        <f t="shared" si="522"/>
        <v/>
      </c>
    </row>
    <row r="2756" spans="57:62" ht="20.100000000000001" customHeight="1" x14ac:dyDescent="0.25">
      <c r="BE2756" s="156">
        <v>2004</v>
      </c>
      <c r="BF2756" s="181">
        <f t="shared" si="523"/>
        <v>12.819199999999633</v>
      </c>
      <c r="BG2756" s="182">
        <f t="shared" si="524"/>
        <v>7.6638011482164078E-2</v>
      </c>
      <c r="BH2756" s="183">
        <f t="shared" si="525"/>
        <v>1.6465440653908037E-4</v>
      </c>
      <c r="BI2756" s="184" t="str">
        <f t="shared" si="526"/>
        <v/>
      </c>
      <c r="BJ2756" s="184" t="str">
        <f t="shared" si="522"/>
        <v/>
      </c>
    </row>
    <row r="2757" spans="57:62" ht="20.100000000000001" customHeight="1" x14ac:dyDescent="0.25">
      <c r="BE2757" s="156">
        <v>2005</v>
      </c>
      <c r="BF2757" s="181">
        <f t="shared" si="523"/>
        <v>12.825599999999632</v>
      </c>
      <c r="BG2757" s="182">
        <f t="shared" si="524"/>
        <v>7.6473357075624998E-2</v>
      </c>
      <c r="BH2757" s="183">
        <f t="shared" si="525"/>
        <v>1.6433323330368454E-4</v>
      </c>
      <c r="BI2757" s="184" t="str">
        <f t="shared" si="526"/>
        <v/>
      </c>
      <c r="BJ2757" s="184" t="str">
        <f t="shared" si="522"/>
        <v/>
      </c>
    </row>
    <row r="2758" spans="57:62" ht="20.100000000000001" customHeight="1" x14ac:dyDescent="0.25">
      <c r="BE2758" s="156">
        <v>2006</v>
      </c>
      <c r="BF2758" s="181">
        <f t="shared" si="523"/>
        <v>12.831999999999631</v>
      </c>
      <c r="BG2758" s="182">
        <f t="shared" si="524"/>
        <v>7.6309023842321314E-2</v>
      </c>
      <c r="BH2758" s="183">
        <f t="shared" si="525"/>
        <v>1.6401258449748324E-4</v>
      </c>
      <c r="BI2758" s="184" t="str">
        <f t="shared" si="526"/>
        <v/>
      </c>
      <c r="BJ2758" s="184" t="str">
        <f t="shared" si="522"/>
        <v/>
      </c>
    </row>
    <row r="2759" spans="57:62" ht="20.100000000000001" customHeight="1" x14ac:dyDescent="0.25">
      <c r="BE2759" s="156">
        <v>2007</v>
      </c>
      <c r="BF2759" s="181">
        <f t="shared" si="523"/>
        <v>12.838399999999631</v>
      </c>
      <c r="BG2759" s="182">
        <f t="shared" si="524"/>
        <v>7.614501125782383E-2</v>
      </c>
      <c r="BH2759" s="183">
        <f t="shared" si="525"/>
        <v>1.6369245959722833E-4</v>
      </c>
      <c r="BI2759" s="184" t="str">
        <f t="shared" si="526"/>
        <v/>
      </c>
      <c r="BJ2759" s="184" t="str">
        <f t="shared" si="522"/>
        <v/>
      </c>
    </row>
    <row r="2760" spans="57:62" ht="20.100000000000001" customHeight="1" x14ac:dyDescent="0.25">
      <c r="BE2760" s="156">
        <v>2008</v>
      </c>
      <c r="BF2760" s="181">
        <f t="shared" si="523"/>
        <v>12.84479999999963</v>
      </c>
      <c r="BG2760" s="182">
        <f t="shared" si="524"/>
        <v>7.5981318798226602E-2</v>
      </c>
      <c r="BH2760" s="183">
        <f t="shared" si="525"/>
        <v>1.6337285807908886E-4</v>
      </c>
      <c r="BI2760" s="184" t="str">
        <f t="shared" si="526"/>
        <v/>
      </c>
      <c r="BJ2760" s="184" t="str">
        <f t="shared" si="522"/>
        <v/>
      </c>
    </row>
    <row r="2761" spans="57:62" ht="20.100000000000001" customHeight="1" x14ac:dyDescent="0.25">
      <c r="BE2761" s="156">
        <v>2009</v>
      </c>
      <c r="BF2761" s="181">
        <f t="shared" si="523"/>
        <v>12.851199999999629</v>
      </c>
      <c r="BG2761" s="182">
        <f t="shared" si="524"/>
        <v>7.5817945940147513E-2</v>
      </c>
      <c r="BH2761" s="183">
        <f t="shared" si="525"/>
        <v>1.6305377941876198E-4</v>
      </c>
      <c r="BI2761" s="184" t="str">
        <f t="shared" si="526"/>
        <v/>
      </c>
      <c r="BJ2761" s="184" t="str">
        <f t="shared" si="522"/>
        <v/>
      </c>
    </row>
    <row r="2762" spans="57:62" ht="20.100000000000001" customHeight="1" x14ac:dyDescent="0.25">
      <c r="BE2762" s="156">
        <v>2010</v>
      </c>
      <c r="BF2762" s="181">
        <f t="shared" si="523"/>
        <v>12.857599999999628</v>
      </c>
      <c r="BG2762" s="182">
        <f t="shared" si="524"/>
        <v>7.5654892160728751E-2</v>
      </c>
      <c r="BH2762" s="183">
        <f t="shared" si="525"/>
        <v>1.6273522309083466E-4</v>
      </c>
      <c r="BI2762" s="184" t="str">
        <f t="shared" si="526"/>
        <v/>
      </c>
      <c r="BJ2762" s="184" t="str">
        <f t="shared" si="522"/>
        <v/>
      </c>
    </row>
    <row r="2763" spans="57:62" ht="20.100000000000001" customHeight="1" x14ac:dyDescent="0.25">
      <c r="BE2763" s="156">
        <v>2011</v>
      </c>
      <c r="BF2763" s="181">
        <f t="shared" si="523"/>
        <v>12.863999999999628</v>
      </c>
      <c r="BG2763" s="182">
        <f t="shared" si="524"/>
        <v>7.5492156937637916E-2</v>
      </c>
      <c r="BH2763" s="183">
        <f t="shared" si="525"/>
        <v>1.6241718856963017E-4</v>
      </c>
      <c r="BI2763" s="184" t="str">
        <f t="shared" si="526"/>
        <v/>
      </c>
      <c r="BJ2763" s="184" t="str">
        <f t="shared" si="522"/>
        <v/>
      </c>
    </row>
    <row r="2764" spans="57:62" ht="20.100000000000001" customHeight="1" x14ac:dyDescent="0.25">
      <c r="BE2764" s="156">
        <v>2012</v>
      </c>
      <c r="BF2764" s="181">
        <f t="shared" si="523"/>
        <v>12.870399999999627</v>
      </c>
      <c r="BG2764" s="182">
        <f t="shared" si="524"/>
        <v>7.5329739749068286E-2</v>
      </c>
      <c r="BH2764" s="183">
        <f t="shared" si="525"/>
        <v>1.6209967532840319E-4</v>
      </c>
      <c r="BI2764" s="184" t="str">
        <f t="shared" si="526"/>
        <v/>
      </c>
      <c r="BJ2764" s="184" t="str">
        <f t="shared" si="522"/>
        <v/>
      </c>
    </row>
    <row r="2765" spans="57:62" ht="20.100000000000001" customHeight="1" x14ac:dyDescent="0.25">
      <c r="BE2765" s="156">
        <v>2013</v>
      </c>
      <c r="BF2765" s="181">
        <f t="shared" si="523"/>
        <v>12.876799999999626</v>
      </c>
      <c r="BG2765" s="182">
        <f t="shared" si="524"/>
        <v>7.5167640073739883E-2</v>
      </c>
      <c r="BH2765" s="183">
        <f t="shared" si="525"/>
        <v>1.6178268284010311E-4</v>
      </c>
      <c r="BI2765" s="184" t="str">
        <f t="shared" si="526"/>
        <v/>
      </c>
      <c r="BJ2765" s="184" t="str">
        <f t="shared" si="522"/>
        <v/>
      </c>
    </row>
    <row r="2766" spans="57:62" ht="20.100000000000001" customHeight="1" x14ac:dyDescent="0.25">
      <c r="BE2766" s="156">
        <v>2014</v>
      </c>
      <c r="BF2766" s="181">
        <f t="shared" si="523"/>
        <v>12.883199999999626</v>
      </c>
      <c r="BG2766" s="182">
        <f t="shared" si="524"/>
        <v>7.500585739089978E-2</v>
      </c>
      <c r="BH2766" s="183">
        <f t="shared" si="525"/>
        <v>1.6146621057665234E-4</v>
      </c>
      <c r="BI2766" s="184" t="str">
        <f t="shared" si="526"/>
        <v/>
      </c>
      <c r="BJ2766" s="184" t="str">
        <f t="shared" si="522"/>
        <v/>
      </c>
    </row>
    <row r="2767" spans="57:62" ht="20.100000000000001" customHeight="1" x14ac:dyDescent="0.25">
      <c r="BE2767" s="156">
        <v>2015</v>
      </c>
      <c r="BF2767" s="181">
        <f t="shared" si="523"/>
        <v>12.889599999999625</v>
      </c>
      <c r="BG2767" s="182">
        <f t="shared" si="524"/>
        <v>7.4844391180323128E-2</v>
      </c>
      <c r="BH2767" s="183">
        <f t="shared" si="525"/>
        <v>1.6115025800962635E-4</v>
      </c>
      <c r="BI2767" s="184" t="str">
        <f t="shared" si="526"/>
        <v/>
      </c>
      <c r="BJ2767" s="184" t="str">
        <f t="shared" si="522"/>
        <v/>
      </c>
    </row>
    <row r="2768" spans="57:62" ht="20.100000000000001" customHeight="1" x14ac:dyDescent="0.25">
      <c r="BE2768" s="156">
        <v>2016</v>
      </c>
      <c r="BF2768" s="181">
        <f t="shared" si="523"/>
        <v>12.895999999999624</v>
      </c>
      <c r="BG2768" s="182">
        <f t="shared" si="524"/>
        <v>7.4683240922313501E-2</v>
      </c>
      <c r="BH2768" s="183">
        <f t="shared" si="525"/>
        <v>1.6083482460982346E-4</v>
      </c>
      <c r="BI2768" s="184" t="str">
        <f t="shared" si="526"/>
        <v/>
      </c>
      <c r="BJ2768" s="184" t="str">
        <f t="shared" si="522"/>
        <v/>
      </c>
    </row>
    <row r="2769" spans="57:62" ht="20.100000000000001" customHeight="1" x14ac:dyDescent="0.25">
      <c r="BE2769" s="156">
        <v>2017</v>
      </c>
      <c r="BF2769" s="181">
        <f t="shared" si="523"/>
        <v>12.902399999999624</v>
      </c>
      <c r="BG2769" s="182">
        <f t="shared" si="524"/>
        <v>7.4522406097703678E-2</v>
      </c>
      <c r="BH2769" s="183">
        <f t="shared" si="525"/>
        <v>1.6051990984733422E-4</v>
      </c>
      <c r="BI2769" s="184" t="str">
        <f t="shared" si="526"/>
        <v/>
      </c>
      <c r="BJ2769" s="184" t="str">
        <f t="shared" si="522"/>
        <v/>
      </c>
    </row>
    <row r="2770" spans="57:62" ht="20.100000000000001" customHeight="1" x14ac:dyDescent="0.25">
      <c r="BE2770" s="156">
        <v>2018</v>
      </c>
      <c r="BF2770" s="181">
        <f t="shared" si="523"/>
        <v>12.908799999999623</v>
      </c>
      <c r="BG2770" s="182">
        <f t="shared" si="524"/>
        <v>7.4361886187856344E-2</v>
      </c>
      <c r="BH2770" s="183">
        <f t="shared" si="525"/>
        <v>1.6020551319177734E-4</v>
      </c>
      <c r="BI2770" s="184" t="str">
        <f t="shared" si="526"/>
        <v/>
      </c>
      <c r="BJ2770" s="184" t="str">
        <f t="shared" si="522"/>
        <v/>
      </c>
    </row>
    <row r="2771" spans="57:62" ht="20.100000000000001" customHeight="1" x14ac:dyDescent="0.25">
      <c r="BE2771" s="156">
        <v>2019</v>
      </c>
      <c r="BF2771" s="181">
        <f t="shared" si="523"/>
        <v>12.915199999999622</v>
      </c>
      <c r="BG2771" s="182">
        <f t="shared" si="524"/>
        <v>7.4201680674664566E-2</v>
      </c>
      <c r="BH2771" s="183">
        <f t="shared" si="525"/>
        <v>1.5989163411181395E-4</v>
      </c>
      <c r="BI2771" s="184" t="str">
        <f t="shared" si="526"/>
        <v/>
      </c>
      <c r="BJ2771" s="184" t="str">
        <f t="shared" si="522"/>
        <v/>
      </c>
    </row>
    <row r="2772" spans="57:62" ht="20.100000000000001" customHeight="1" x14ac:dyDescent="0.25">
      <c r="BE2772" s="156">
        <v>2020</v>
      </c>
      <c r="BF2772" s="181">
        <f t="shared" si="523"/>
        <v>12.921599999999621</v>
      </c>
      <c r="BG2772" s="182">
        <f t="shared" si="524"/>
        <v>7.4041789040552752E-2</v>
      </c>
      <c r="BH2772" s="183">
        <f t="shared" si="525"/>
        <v>1.5957827207574438E-4</v>
      </c>
      <c r="BI2772" s="184" t="str">
        <f t="shared" si="526"/>
        <v/>
      </c>
      <c r="BJ2772" s="184" t="str">
        <f t="shared" si="522"/>
        <v/>
      </c>
    </row>
    <row r="2773" spans="57:62" ht="20.100000000000001" customHeight="1" x14ac:dyDescent="0.25">
      <c r="BE2773" s="156">
        <v>2021</v>
      </c>
      <c r="BF2773" s="181">
        <f t="shared" si="523"/>
        <v>12.927999999999621</v>
      </c>
      <c r="BG2773" s="182">
        <f t="shared" si="524"/>
        <v>7.3882210768477008E-2</v>
      </c>
      <c r="BH2773" s="183">
        <f t="shared" si="525"/>
        <v>1.592654265513832E-4</v>
      </c>
      <c r="BI2773" s="184" t="str">
        <f t="shared" si="526"/>
        <v/>
      </c>
      <c r="BJ2773" s="184" t="str">
        <f t="shared" si="522"/>
        <v/>
      </c>
    </row>
    <row r="2774" spans="57:62" ht="20.100000000000001" customHeight="1" x14ac:dyDescent="0.25">
      <c r="BE2774" s="156">
        <v>2022</v>
      </c>
      <c r="BF2774" s="181">
        <f t="shared" si="523"/>
        <v>12.93439999999962</v>
      </c>
      <c r="BG2774" s="182">
        <f t="shared" si="524"/>
        <v>7.3722945341925625E-2</v>
      </c>
      <c r="BH2774" s="183">
        <f t="shared" si="525"/>
        <v>1.5895309700554583E-4</v>
      </c>
      <c r="BI2774" s="184" t="str">
        <f t="shared" si="526"/>
        <v/>
      </c>
      <c r="BJ2774" s="184" t="str">
        <f t="shared" si="522"/>
        <v/>
      </c>
    </row>
    <row r="2775" spans="57:62" ht="20.100000000000001" customHeight="1" x14ac:dyDescent="0.25">
      <c r="BE2775" s="156">
        <v>2023</v>
      </c>
      <c r="BF2775" s="181">
        <f t="shared" si="523"/>
        <v>12.940799999999619</v>
      </c>
      <c r="BG2775" s="182">
        <f t="shared" si="524"/>
        <v>7.3563992244920079E-2</v>
      </c>
      <c r="BH2775" s="183">
        <f t="shared" si="525"/>
        <v>1.586412829045758E-4</v>
      </c>
      <c r="BI2775" s="184" t="str">
        <f t="shared" si="526"/>
        <v/>
      </c>
      <c r="BJ2775" s="184" t="str">
        <f t="shared" si="522"/>
        <v/>
      </c>
    </row>
    <row r="2776" spans="57:62" ht="20.100000000000001" customHeight="1" x14ac:dyDescent="0.25">
      <c r="BE2776" s="156">
        <v>2024</v>
      </c>
      <c r="BF2776" s="181">
        <f t="shared" si="523"/>
        <v>12.947199999999619</v>
      </c>
      <c r="BG2776" s="182">
        <f t="shared" si="524"/>
        <v>7.3405350962015503E-2</v>
      </c>
      <c r="BH2776" s="183">
        <f t="shared" si="525"/>
        <v>1.5832998371433094E-4</v>
      </c>
      <c r="BI2776" s="184" t="str">
        <f t="shared" si="526"/>
        <v/>
      </c>
      <c r="BJ2776" s="184" t="str">
        <f t="shared" si="522"/>
        <v/>
      </c>
    </row>
    <row r="2777" spans="57:62" ht="20.100000000000001" customHeight="1" x14ac:dyDescent="0.25">
      <c r="BE2777" s="156">
        <v>2025</v>
      </c>
      <c r="BF2777" s="181">
        <f t="shared" si="523"/>
        <v>12.953599999999618</v>
      </c>
      <c r="BG2777" s="182">
        <f t="shared" si="524"/>
        <v>7.3247020978301172E-2</v>
      </c>
      <c r="BH2777" s="183">
        <f t="shared" si="525"/>
        <v>1.5801919890001681E-4</v>
      </c>
      <c r="BI2777" s="184" t="str">
        <f t="shared" si="526"/>
        <v/>
      </c>
      <c r="BJ2777" s="184" t="str">
        <f t="shared" si="522"/>
        <v/>
      </c>
    </row>
    <row r="2778" spans="57:62" ht="20.100000000000001" customHeight="1" x14ac:dyDescent="0.25">
      <c r="BE2778" s="156">
        <v>2026</v>
      </c>
      <c r="BF2778" s="181">
        <f t="shared" si="523"/>
        <v>12.959999999999617</v>
      </c>
      <c r="BG2778" s="182">
        <f t="shared" si="524"/>
        <v>7.3089001779401155E-2</v>
      </c>
      <c r="BH2778" s="183">
        <f t="shared" si="525"/>
        <v>1.5770892792606184E-4</v>
      </c>
      <c r="BI2778" s="184" t="str">
        <f t="shared" si="526"/>
        <v/>
      </c>
      <c r="BJ2778" s="184" t="str">
        <f t="shared" si="522"/>
        <v/>
      </c>
    </row>
    <row r="2779" spans="57:62" ht="20.100000000000001" customHeight="1" x14ac:dyDescent="0.25">
      <c r="BE2779" s="156">
        <v>2027</v>
      </c>
      <c r="BF2779" s="181">
        <f t="shared" si="523"/>
        <v>12.966399999999616</v>
      </c>
      <c r="BG2779" s="182">
        <f t="shared" si="524"/>
        <v>7.2931292851475094E-2</v>
      </c>
      <c r="BH2779" s="183">
        <f t="shared" si="525"/>
        <v>1.5739917025660299E-4</v>
      </c>
      <c r="BI2779" s="184" t="str">
        <f t="shared" si="526"/>
        <v/>
      </c>
      <c r="BJ2779" s="184" t="str">
        <f t="shared" si="522"/>
        <v/>
      </c>
    </row>
    <row r="2780" spans="57:62" ht="20.100000000000001" customHeight="1" x14ac:dyDescent="0.25">
      <c r="BE2780" s="156">
        <v>2028</v>
      </c>
      <c r="BF2780" s="181">
        <f t="shared" si="523"/>
        <v>12.972799999999616</v>
      </c>
      <c r="BG2780" s="182">
        <f t="shared" si="524"/>
        <v>7.2773893681218491E-2</v>
      </c>
      <c r="BH2780" s="183">
        <f t="shared" si="525"/>
        <v>1.5708992535495847E-4</v>
      </c>
      <c r="BI2780" s="184" t="str">
        <f t="shared" si="526"/>
        <v/>
      </c>
      <c r="BJ2780" s="184" t="str">
        <f t="shared" si="522"/>
        <v/>
      </c>
    </row>
    <row r="2781" spans="57:62" ht="20.100000000000001" customHeight="1" x14ac:dyDescent="0.25">
      <c r="BE2781" s="156">
        <v>2029</v>
      </c>
      <c r="BF2781" s="181">
        <f t="shared" si="523"/>
        <v>12.979199999999615</v>
      </c>
      <c r="BG2781" s="182">
        <f t="shared" si="524"/>
        <v>7.2616803755863532E-2</v>
      </c>
      <c r="BH2781" s="183">
        <f t="shared" si="525"/>
        <v>1.5678119268401625E-4</v>
      </c>
      <c r="BI2781" s="184" t="str">
        <f t="shared" si="526"/>
        <v/>
      </c>
      <c r="BJ2781" s="184" t="str">
        <f t="shared" si="522"/>
        <v/>
      </c>
    </row>
    <row r="2782" spans="57:62" ht="20.100000000000001" customHeight="1" x14ac:dyDescent="0.25">
      <c r="BE2782" s="156">
        <v>2030</v>
      </c>
      <c r="BF2782" s="181">
        <f t="shared" si="523"/>
        <v>12.985599999999614</v>
      </c>
      <c r="BG2782" s="182">
        <f t="shared" si="524"/>
        <v>7.2460022563179516E-2</v>
      </c>
      <c r="BH2782" s="183">
        <f t="shared" si="525"/>
        <v>1.5647297170590102E-4</v>
      </c>
      <c r="BI2782" s="184" t="str">
        <f t="shared" si="526"/>
        <v/>
      </c>
      <c r="BJ2782" s="184" t="str">
        <f t="shared" si="522"/>
        <v/>
      </c>
    </row>
    <row r="2783" spans="57:62" ht="20.100000000000001" customHeight="1" x14ac:dyDescent="0.25">
      <c r="BE2783" s="156">
        <v>2031</v>
      </c>
      <c r="BF2783" s="181">
        <f t="shared" si="523"/>
        <v>12.991999999999614</v>
      </c>
      <c r="BG2783" s="182">
        <f t="shared" si="524"/>
        <v>7.2303549591473615E-2</v>
      </c>
      <c r="BH2783" s="183">
        <f t="shared" si="525"/>
        <v>1.5616526188250157E-4</v>
      </c>
      <c r="BI2783" s="184" t="str">
        <f t="shared" si="526"/>
        <v/>
      </c>
      <c r="BJ2783" s="184" t="str">
        <f t="shared" si="522"/>
        <v/>
      </c>
    </row>
    <row r="2784" spans="57:62" ht="20.100000000000001" customHeight="1" x14ac:dyDescent="0.25">
      <c r="BE2784" s="156">
        <v>2032</v>
      </c>
      <c r="BF2784" s="181">
        <f t="shared" si="523"/>
        <v>12.998399999999613</v>
      </c>
      <c r="BG2784" s="182">
        <f t="shared" si="524"/>
        <v>7.2147384329591113E-2</v>
      </c>
      <c r="BH2784" s="183">
        <f t="shared" si="525"/>
        <v>1.5585806267472135E-4</v>
      </c>
      <c r="BI2784" s="184" t="str">
        <f t="shared" si="526"/>
        <v/>
      </c>
      <c r="BJ2784" s="184" t="str">
        <f t="shared" si="522"/>
        <v/>
      </c>
    </row>
    <row r="2785" spans="57:62" ht="20.100000000000001" customHeight="1" x14ac:dyDescent="0.25">
      <c r="BE2785" s="156">
        <v>2033</v>
      </c>
      <c r="BF2785" s="181">
        <f t="shared" si="523"/>
        <v>13.004799999999612</v>
      </c>
      <c r="BG2785" s="182">
        <f t="shared" si="524"/>
        <v>7.1991526266916392E-2</v>
      </c>
      <c r="BH2785" s="183">
        <f t="shared" si="525"/>
        <v>1.5555137354331117E-4</v>
      </c>
      <c r="BI2785" s="184" t="str">
        <f t="shared" si="526"/>
        <v/>
      </c>
      <c r="BJ2785" s="184" t="str">
        <f t="shared" si="522"/>
        <v/>
      </c>
    </row>
    <row r="2786" spans="57:62" ht="20.100000000000001" customHeight="1" x14ac:dyDescent="0.25">
      <c r="BE2786" s="156">
        <v>2034</v>
      </c>
      <c r="BF2786" s="181">
        <f t="shared" si="523"/>
        <v>13.011199999999612</v>
      </c>
      <c r="BG2786" s="182">
        <f t="shared" si="524"/>
        <v>7.1835974893373081E-2</v>
      </c>
      <c r="BH2786" s="183">
        <f t="shared" si="525"/>
        <v>1.5524519394814751E-4</v>
      </c>
      <c r="BI2786" s="184" t="str">
        <f t="shared" si="526"/>
        <v/>
      </c>
      <c r="BJ2786" s="184" t="str">
        <f t="shared" si="522"/>
        <v/>
      </c>
    </row>
    <row r="2787" spans="57:62" ht="20.100000000000001" customHeight="1" x14ac:dyDescent="0.25">
      <c r="BE2787" s="156">
        <v>2035</v>
      </c>
      <c r="BF2787" s="181">
        <f t="shared" si="523"/>
        <v>13.017599999999611</v>
      </c>
      <c r="BG2787" s="182">
        <f t="shared" si="524"/>
        <v>7.1680729699424933E-2</v>
      </c>
      <c r="BH2787" s="183">
        <f t="shared" si="525"/>
        <v>1.5493952334873218E-4</v>
      </c>
      <c r="BI2787" s="184" t="str">
        <f t="shared" si="526"/>
        <v/>
      </c>
      <c r="BJ2787" s="184" t="str">
        <f t="shared" si="522"/>
        <v/>
      </c>
    </row>
    <row r="2788" spans="57:62" ht="20.100000000000001" customHeight="1" x14ac:dyDescent="0.25">
      <c r="BE2788" s="156">
        <v>2036</v>
      </c>
      <c r="BF2788" s="181">
        <f t="shared" si="523"/>
        <v>13.02399999999961</v>
      </c>
      <c r="BG2788" s="182">
        <f t="shared" si="524"/>
        <v>7.1525790176076201E-2</v>
      </c>
      <c r="BH2788" s="183">
        <f t="shared" si="525"/>
        <v>1.5463436120401186E-4</v>
      </c>
      <c r="BI2788" s="184" t="str">
        <f t="shared" si="526"/>
        <v/>
      </c>
      <c r="BJ2788" s="184" t="str">
        <f t="shared" si="522"/>
        <v/>
      </c>
    </row>
    <row r="2789" spans="57:62" ht="20.100000000000001" customHeight="1" x14ac:dyDescent="0.25">
      <c r="BE2789" s="156">
        <v>2037</v>
      </c>
      <c r="BF2789" s="181">
        <f t="shared" si="523"/>
        <v>13.030399999999609</v>
      </c>
      <c r="BG2789" s="182">
        <f t="shared" si="524"/>
        <v>7.1371155814872189E-2</v>
      </c>
      <c r="BH2789" s="183">
        <f t="shared" si="525"/>
        <v>1.5432970697250303E-4</v>
      </c>
      <c r="BI2789" s="184" t="str">
        <f t="shared" si="526"/>
        <v/>
      </c>
      <c r="BJ2789" s="184" t="str">
        <f t="shared" si="522"/>
        <v/>
      </c>
    </row>
    <row r="2790" spans="57:62" ht="20.100000000000001" customHeight="1" x14ac:dyDescent="0.25">
      <c r="BE2790" s="156">
        <v>2038</v>
      </c>
      <c r="BF2790" s="181">
        <f t="shared" si="523"/>
        <v>13.036799999999609</v>
      </c>
      <c r="BG2790" s="182">
        <f t="shared" si="524"/>
        <v>7.1216826107899686E-2</v>
      </c>
      <c r="BH2790" s="183">
        <f t="shared" si="525"/>
        <v>1.5402556011177848E-4</v>
      </c>
      <c r="BI2790" s="184" t="str">
        <f t="shared" si="526"/>
        <v/>
      </c>
      <c r="BJ2790" s="184" t="str">
        <f t="shared" si="522"/>
        <v/>
      </c>
    </row>
    <row r="2791" spans="57:62" ht="20.100000000000001" customHeight="1" x14ac:dyDescent="0.25">
      <c r="BE2791" s="156">
        <v>2039</v>
      </c>
      <c r="BF2791" s="181">
        <f t="shared" si="523"/>
        <v>13.043199999999608</v>
      </c>
      <c r="BG2791" s="182">
        <f t="shared" si="524"/>
        <v>7.1062800547787908E-2</v>
      </c>
      <c r="BH2791" s="183">
        <f t="shared" si="525"/>
        <v>1.5372192007948038E-4</v>
      </c>
      <c r="BI2791" s="184" t="str">
        <f t="shared" si="526"/>
        <v/>
      </c>
      <c r="BJ2791" s="184" t="str">
        <f t="shared" si="522"/>
        <v/>
      </c>
    </row>
    <row r="2792" spans="57:62" ht="20.100000000000001" customHeight="1" x14ac:dyDescent="0.25">
      <c r="BE2792" s="156">
        <v>2040</v>
      </c>
      <c r="BF2792" s="181">
        <f t="shared" si="523"/>
        <v>13.049599999999607</v>
      </c>
      <c r="BG2792" s="182">
        <f t="shared" si="524"/>
        <v>7.0909078627708427E-2</v>
      </c>
      <c r="BH2792" s="183">
        <f t="shared" si="525"/>
        <v>1.5341878633221007E-4</v>
      </c>
      <c r="BI2792" s="184" t="str">
        <f t="shared" si="526"/>
        <v/>
      </c>
      <c r="BJ2792" s="184" t="str">
        <f t="shared" si="522"/>
        <v/>
      </c>
    </row>
    <row r="2793" spans="57:62" ht="20.100000000000001" customHeight="1" x14ac:dyDescent="0.25">
      <c r="BE2793" s="156">
        <v>2041</v>
      </c>
      <c r="BF2793" s="181">
        <f t="shared" si="523"/>
        <v>13.055999999999607</v>
      </c>
      <c r="BG2793" s="182">
        <f t="shared" si="524"/>
        <v>7.0755659841376217E-2</v>
      </c>
      <c r="BH2793" s="183">
        <f t="shared" si="525"/>
        <v>1.5311615832658276E-4</v>
      </c>
      <c r="BI2793" s="184" t="str">
        <f t="shared" si="526"/>
        <v/>
      </c>
      <c r="BJ2793" s="184" t="str">
        <f t="shared" si="522"/>
        <v/>
      </c>
    </row>
    <row r="2794" spans="57:62" ht="20.100000000000001" customHeight="1" x14ac:dyDescent="0.25">
      <c r="BE2794" s="156">
        <v>2042</v>
      </c>
      <c r="BF2794" s="181">
        <f t="shared" si="523"/>
        <v>13.062399999999606</v>
      </c>
      <c r="BG2794" s="182">
        <f t="shared" si="524"/>
        <v>7.0602543683049634E-2</v>
      </c>
      <c r="BH2794" s="183">
        <f t="shared" si="525"/>
        <v>1.528140355180202E-4</v>
      </c>
      <c r="BI2794" s="184" t="str">
        <f t="shared" si="526"/>
        <v/>
      </c>
      <c r="BJ2794" s="184" t="str">
        <f t="shared" si="522"/>
        <v/>
      </c>
    </row>
    <row r="2795" spans="57:62" ht="20.100000000000001" customHeight="1" x14ac:dyDescent="0.25">
      <c r="BE2795" s="156">
        <v>2043</v>
      </c>
      <c r="BF2795" s="181">
        <f t="shared" si="523"/>
        <v>13.068799999999605</v>
      </c>
      <c r="BG2795" s="182">
        <f t="shared" si="524"/>
        <v>7.0449729647531614E-2</v>
      </c>
      <c r="BH2795" s="183">
        <f t="shared" si="525"/>
        <v>1.5251241736215226E-4</v>
      </c>
      <c r="BI2795" s="184" t="str">
        <f t="shared" si="526"/>
        <v/>
      </c>
      <c r="BJ2795" s="184" t="str">
        <f t="shared" si="522"/>
        <v/>
      </c>
    </row>
    <row r="2796" spans="57:62" ht="20.100000000000001" customHeight="1" x14ac:dyDescent="0.25">
      <c r="BE2796" s="156">
        <v>2044</v>
      </c>
      <c r="BF2796" s="181">
        <f t="shared" si="523"/>
        <v>13.075199999999604</v>
      </c>
      <c r="BG2796" s="182">
        <f t="shared" si="524"/>
        <v>7.0297217230169462E-2</v>
      </c>
      <c r="BH2796" s="183">
        <f t="shared" si="525"/>
        <v>1.522113033135819E-4</v>
      </c>
      <c r="BI2796" s="184" t="str">
        <f t="shared" si="526"/>
        <v/>
      </c>
      <c r="BJ2796" s="184" t="str">
        <f t="shared" si="522"/>
        <v/>
      </c>
    </row>
    <row r="2797" spans="57:62" ht="20.100000000000001" customHeight="1" x14ac:dyDescent="0.25">
      <c r="BE2797" s="156">
        <v>2045</v>
      </c>
      <c r="BF2797" s="181">
        <f t="shared" si="523"/>
        <v>13.081599999999604</v>
      </c>
      <c r="BG2797" s="182">
        <f t="shared" si="524"/>
        <v>7.014500592685588E-2</v>
      </c>
      <c r="BH2797" s="183">
        <f t="shared" si="525"/>
        <v>1.5191069282680103E-4</v>
      </c>
      <c r="BI2797" s="184" t="str">
        <f t="shared" si="526"/>
        <v/>
      </c>
      <c r="BJ2797" s="184" t="str">
        <f t="shared" si="522"/>
        <v/>
      </c>
    </row>
    <row r="2798" spans="57:62" ht="20.100000000000001" customHeight="1" x14ac:dyDescent="0.25">
      <c r="BE2798" s="156">
        <v>2046</v>
      </c>
      <c r="BF2798" s="181">
        <f t="shared" si="523"/>
        <v>13.087999999999603</v>
      </c>
      <c r="BG2798" s="182">
        <f t="shared" si="524"/>
        <v>6.9993095234029079E-2</v>
      </c>
      <c r="BH2798" s="183">
        <f t="shared" si="525"/>
        <v>1.516105853554689E-4</v>
      </c>
      <c r="BI2798" s="184" t="str">
        <f t="shared" si="526"/>
        <v/>
      </c>
      <c r="BJ2798" s="184" t="str">
        <f t="shared" si="522"/>
        <v/>
      </c>
    </row>
    <row r="2799" spans="57:62" ht="20.100000000000001" customHeight="1" x14ac:dyDescent="0.25">
      <c r="BE2799" s="156">
        <v>2047</v>
      </c>
      <c r="BF2799" s="181">
        <f t="shared" si="523"/>
        <v>13.094399999999602</v>
      </c>
      <c r="BG2799" s="182">
        <f t="shared" si="524"/>
        <v>6.984148464867361E-2</v>
      </c>
      <c r="BH2799" s="183">
        <f t="shared" si="525"/>
        <v>1.5131098035307822E-4</v>
      </c>
      <c r="BI2799" s="184" t="str">
        <f t="shared" si="526"/>
        <v/>
      </c>
      <c r="BJ2799" s="184" t="str">
        <f t="shared" si="522"/>
        <v/>
      </c>
    </row>
    <row r="2800" spans="57:62" ht="20.100000000000001" customHeight="1" x14ac:dyDescent="0.25">
      <c r="BE2800" s="156">
        <v>2048</v>
      </c>
      <c r="BF2800" s="181">
        <f t="shared" si="523"/>
        <v>13.100799999999602</v>
      </c>
      <c r="BG2800" s="182">
        <f t="shared" si="524"/>
        <v>6.9690173668320532E-2</v>
      </c>
      <c r="BH2800" s="183">
        <f t="shared" si="525"/>
        <v>1.5101187727241394E-4</v>
      </c>
      <c r="BI2800" s="184" t="str">
        <f t="shared" si="526"/>
        <v/>
      </c>
      <c r="BJ2800" s="184" t="str">
        <f t="shared" si="522"/>
        <v/>
      </c>
    </row>
    <row r="2801" spans="57:62" ht="20.100000000000001" customHeight="1" x14ac:dyDescent="0.25">
      <c r="BE2801" s="156">
        <v>2049</v>
      </c>
      <c r="BF2801" s="181">
        <f t="shared" si="523"/>
        <v>13.107199999999601</v>
      </c>
      <c r="BG2801" s="182">
        <f t="shared" si="524"/>
        <v>6.9539161791048118E-2</v>
      </c>
      <c r="BH2801" s="183">
        <f t="shared" si="525"/>
        <v>1.5071327556608061E-4</v>
      </c>
      <c r="BI2801" s="184" t="str">
        <f t="shared" si="526"/>
        <v/>
      </c>
      <c r="BJ2801" s="184" t="str">
        <f t="shared" ref="BJ2801:BJ2864" si="527">IF($BG2801&lt;(1-$BC$765),$BH2801,"")</f>
        <v/>
      </c>
    </row>
    <row r="2802" spans="57:62" ht="20.100000000000001" customHeight="1" x14ac:dyDescent="0.25">
      <c r="BE2802" s="156">
        <v>2050</v>
      </c>
      <c r="BF2802" s="181">
        <f t="shared" ref="BF2802:BF2865" si="528">BF2801+$BI$750</f>
        <v>13.1135999999996</v>
      </c>
      <c r="BG2802" s="182">
        <f t="shared" ref="BG2802:BG2865" si="529">_xlfn.CHISQ.DIST.RT(BF2802,7)</f>
        <v>6.9388448515482037E-2</v>
      </c>
      <c r="BH2802" s="183">
        <f t="shared" ref="BH2802:BH2865" si="530">BG2802-BG2803</f>
        <v>1.5041517468571131E-4</v>
      </c>
      <c r="BI2802" s="184" t="str">
        <f t="shared" ref="BI2802:BI2865" si="531">IF(BG2802&lt;(1-$BC$757),BH2802,"")</f>
        <v/>
      </c>
      <c r="BJ2802" s="184" t="str">
        <f t="shared" si="527"/>
        <v/>
      </c>
    </row>
    <row r="2803" spans="57:62" ht="20.100000000000001" customHeight="1" x14ac:dyDescent="0.25">
      <c r="BE2803" s="156">
        <v>2051</v>
      </c>
      <c r="BF2803" s="181">
        <f t="shared" si="528"/>
        <v>13.1199999999996</v>
      </c>
      <c r="BG2803" s="182">
        <f t="shared" si="529"/>
        <v>6.9238033340796326E-2</v>
      </c>
      <c r="BH2803" s="183">
        <f t="shared" si="530"/>
        <v>1.5011757408311954E-4</v>
      </c>
      <c r="BI2803" s="184" t="str">
        <f t="shared" si="531"/>
        <v/>
      </c>
      <c r="BJ2803" s="184" t="str">
        <f t="shared" si="527"/>
        <v/>
      </c>
    </row>
    <row r="2804" spans="57:62" ht="20.100000000000001" customHeight="1" x14ac:dyDescent="0.25">
      <c r="BE2804" s="156">
        <v>2052</v>
      </c>
      <c r="BF2804" s="181">
        <f t="shared" si="528"/>
        <v>13.126399999999599</v>
      </c>
      <c r="BG2804" s="182">
        <f t="shared" si="529"/>
        <v>6.9087915766713207E-2</v>
      </c>
      <c r="BH2804" s="183">
        <f t="shared" si="530"/>
        <v>1.4982047320909186E-4</v>
      </c>
      <c r="BI2804" s="184" t="str">
        <f t="shared" si="531"/>
        <v/>
      </c>
      <c r="BJ2804" s="184" t="str">
        <f t="shared" si="527"/>
        <v/>
      </c>
    </row>
    <row r="2805" spans="57:62" ht="20.100000000000001" customHeight="1" x14ac:dyDescent="0.25">
      <c r="BE2805" s="156">
        <v>2053</v>
      </c>
      <c r="BF2805" s="181">
        <f t="shared" si="528"/>
        <v>13.132799999999598</v>
      </c>
      <c r="BG2805" s="182">
        <f t="shared" si="529"/>
        <v>6.8938095293504115E-2</v>
      </c>
      <c r="BH2805" s="183">
        <f t="shared" si="530"/>
        <v>1.4952387151437319E-4</v>
      </c>
      <c r="BI2805" s="184" t="str">
        <f t="shared" si="531"/>
        <v/>
      </c>
      <c r="BJ2805" s="184" t="str">
        <f t="shared" si="527"/>
        <v/>
      </c>
    </row>
    <row r="2806" spans="57:62" ht="20.100000000000001" customHeight="1" x14ac:dyDescent="0.25">
      <c r="BE2806" s="156">
        <v>2054</v>
      </c>
      <c r="BF2806" s="181">
        <f t="shared" si="528"/>
        <v>13.139199999999597</v>
      </c>
      <c r="BG2806" s="182">
        <f t="shared" si="529"/>
        <v>6.8788571421989742E-2</v>
      </c>
      <c r="BH2806" s="183">
        <f t="shared" si="530"/>
        <v>1.4922776844904229E-4</v>
      </c>
      <c r="BI2806" s="184" t="str">
        <f t="shared" si="531"/>
        <v/>
      </c>
      <c r="BJ2806" s="184" t="str">
        <f t="shared" si="527"/>
        <v/>
      </c>
    </row>
    <row r="2807" spans="57:62" ht="20.100000000000001" customHeight="1" x14ac:dyDescent="0.25">
      <c r="BE2807" s="156">
        <v>2055</v>
      </c>
      <c r="BF2807" s="181">
        <f t="shared" si="528"/>
        <v>13.145599999999597</v>
      </c>
      <c r="BG2807" s="182">
        <f t="shared" si="529"/>
        <v>6.8639343653540699E-2</v>
      </c>
      <c r="BH2807" s="183">
        <f t="shared" si="530"/>
        <v>1.4893216346278937E-4</v>
      </c>
      <c r="BI2807" s="184" t="str">
        <f t="shared" si="531"/>
        <v/>
      </c>
      <c r="BJ2807" s="184" t="str">
        <f t="shared" si="527"/>
        <v/>
      </c>
    </row>
    <row r="2808" spans="57:62" ht="20.100000000000001" customHeight="1" x14ac:dyDescent="0.25">
      <c r="BE2808" s="156">
        <v>2056</v>
      </c>
      <c r="BF2808" s="181">
        <f t="shared" si="528"/>
        <v>13.151999999999596</v>
      </c>
      <c r="BG2808" s="182">
        <f t="shared" si="529"/>
        <v>6.849041149007791E-2</v>
      </c>
      <c r="BH2808" s="183">
        <f t="shared" si="530"/>
        <v>1.4863705600497157E-4</v>
      </c>
      <c r="BI2808" s="184" t="str">
        <f t="shared" si="531"/>
        <v/>
      </c>
      <c r="BJ2808" s="184" t="str">
        <f t="shared" si="527"/>
        <v/>
      </c>
    </row>
    <row r="2809" spans="57:62" ht="20.100000000000001" customHeight="1" x14ac:dyDescent="0.25">
      <c r="BE2809" s="156">
        <v>2057</v>
      </c>
      <c r="BF2809" s="181">
        <f t="shared" si="528"/>
        <v>13.158399999999595</v>
      </c>
      <c r="BG2809" s="182">
        <f t="shared" si="529"/>
        <v>6.8341774434072938E-2</v>
      </c>
      <c r="BH2809" s="183">
        <f t="shared" si="530"/>
        <v>1.4834244552436315E-4</v>
      </c>
      <c r="BI2809" s="184" t="str">
        <f t="shared" si="531"/>
        <v/>
      </c>
      <c r="BJ2809" s="184" t="str">
        <f t="shared" si="527"/>
        <v/>
      </c>
    </row>
    <row r="2810" spans="57:62" ht="20.100000000000001" customHeight="1" x14ac:dyDescent="0.25">
      <c r="BE2810" s="156">
        <v>2058</v>
      </c>
      <c r="BF2810" s="181">
        <f t="shared" si="528"/>
        <v>13.164799999999595</v>
      </c>
      <c r="BG2810" s="182">
        <f t="shared" si="529"/>
        <v>6.8193431988548575E-2</v>
      </c>
      <c r="BH2810" s="183">
        <f t="shared" si="530"/>
        <v>1.480483314694192E-4</v>
      </c>
      <c r="BI2810" s="184" t="str">
        <f t="shared" si="531"/>
        <v/>
      </c>
      <c r="BJ2810" s="184" t="str">
        <f t="shared" si="527"/>
        <v/>
      </c>
    </row>
    <row r="2811" spans="57:62" ht="20.100000000000001" customHeight="1" x14ac:dyDescent="0.25">
      <c r="BE2811" s="156">
        <v>2059</v>
      </c>
      <c r="BF2811" s="181">
        <f t="shared" si="528"/>
        <v>13.171199999999594</v>
      </c>
      <c r="BG2811" s="182">
        <f t="shared" si="529"/>
        <v>6.8045383657079156E-2</v>
      </c>
      <c r="BH2811" s="183">
        <f t="shared" si="530"/>
        <v>1.4775471328810907E-4</v>
      </c>
      <c r="BI2811" s="184" t="str">
        <f t="shared" si="531"/>
        <v/>
      </c>
      <c r="BJ2811" s="184" t="str">
        <f t="shared" si="527"/>
        <v/>
      </c>
    </row>
    <row r="2812" spans="57:62" ht="20.100000000000001" customHeight="1" x14ac:dyDescent="0.25">
      <c r="BE2812" s="156">
        <v>2060</v>
      </c>
      <c r="BF2812" s="181">
        <f t="shared" si="528"/>
        <v>13.177599999999593</v>
      </c>
      <c r="BG2812" s="182">
        <f t="shared" si="529"/>
        <v>6.7897628943791047E-2</v>
      </c>
      <c r="BH2812" s="183">
        <f t="shared" si="530"/>
        <v>1.4746159042808293E-4</v>
      </c>
      <c r="BI2812" s="184" t="str">
        <f t="shared" si="531"/>
        <v/>
      </c>
      <c r="BJ2812" s="184" t="str">
        <f t="shared" si="527"/>
        <v/>
      </c>
    </row>
    <row r="2813" spans="57:62" ht="20.100000000000001" customHeight="1" x14ac:dyDescent="0.25">
      <c r="BE2813" s="156">
        <v>2061</v>
      </c>
      <c r="BF2813" s="181">
        <f t="shared" si="528"/>
        <v>13.183999999999592</v>
      </c>
      <c r="BG2813" s="182">
        <f t="shared" si="529"/>
        <v>6.7750167353362964E-2</v>
      </c>
      <c r="BH2813" s="183">
        <f t="shared" si="530"/>
        <v>1.4716896233650523E-4</v>
      </c>
      <c r="BI2813" s="184" t="str">
        <f t="shared" si="531"/>
        <v/>
      </c>
      <c r="BJ2813" s="184" t="str">
        <f t="shared" si="527"/>
        <v/>
      </c>
    </row>
    <row r="2814" spans="57:62" ht="20.100000000000001" customHeight="1" x14ac:dyDescent="0.25">
      <c r="BE2814" s="156">
        <v>2062</v>
      </c>
      <c r="BF2814" s="181">
        <f t="shared" si="528"/>
        <v>13.190399999999592</v>
      </c>
      <c r="BG2814" s="182">
        <f t="shared" si="529"/>
        <v>6.7602998391026459E-2</v>
      </c>
      <c r="BH2814" s="183">
        <f t="shared" si="530"/>
        <v>1.4687682846009631E-4</v>
      </c>
      <c r="BI2814" s="184" t="str">
        <f t="shared" si="531"/>
        <v/>
      </c>
      <c r="BJ2814" s="184" t="str">
        <f t="shared" si="527"/>
        <v/>
      </c>
    </row>
    <row r="2815" spans="57:62" ht="20.100000000000001" customHeight="1" x14ac:dyDescent="0.25">
      <c r="BE2815" s="156">
        <v>2063</v>
      </c>
      <c r="BF2815" s="181">
        <f t="shared" si="528"/>
        <v>13.196799999999591</v>
      </c>
      <c r="BG2815" s="182">
        <f t="shared" si="529"/>
        <v>6.7456121562566362E-2</v>
      </c>
      <c r="BH2815" s="183">
        <f t="shared" si="530"/>
        <v>1.4658518824541E-4</v>
      </c>
      <c r="BI2815" s="184" t="str">
        <f t="shared" si="531"/>
        <v/>
      </c>
      <c r="BJ2815" s="184" t="str">
        <f t="shared" si="527"/>
        <v/>
      </c>
    </row>
    <row r="2816" spans="57:62" ht="20.100000000000001" customHeight="1" x14ac:dyDescent="0.25">
      <c r="BE2816" s="156">
        <v>2064</v>
      </c>
      <c r="BF2816" s="181">
        <f t="shared" si="528"/>
        <v>13.20319999999959</v>
      </c>
      <c r="BG2816" s="182">
        <f t="shared" si="529"/>
        <v>6.7309536374320952E-2</v>
      </c>
      <c r="BH2816" s="183">
        <f t="shared" si="530"/>
        <v>1.462940411382091E-4</v>
      </c>
      <c r="BI2816" s="184" t="str">
        <f t="shared" si="531"/>
        <v/>
      </c>
      <c r="BJ2816" s="184" t="str">
        <f t="shared" si="527"/>
        <v/>
      </c>
    </row>
    <row r="2817" spans="57:62" ht="20.100000000000001" customHeight="1" x14ac:dyDescent="0.25">
      <c r="BE2817" s="156">
        <v>2065</v>
      </c>
      <c r="BF2817" s="181">
        <f t="shared" si="528"/>
        <v>13.20959999999959</v>
      </c>
      <c r="BG2817" s="182">
        <f t="shared" si="529"/>
        <v>6.7163242333182743E-2</v>
      </c>
      <c r="BH2817" s="183">
        <f t="shared" si="530"/>
        <v>1.4600338658428413E-4</v>
      </c>
      <c r="BI2817" s="184" t="str">
        <f t="shared" si="531"/>
        <v/>
      </c>
      <c r="BJ2817" s="184" t="str">
        <f t="shared" si="527"/>
        <v/>
      </c>
    </row>
    <row r="2818" spans="57:62" ht="20.100000000000001" customHeight="1" x14ac:dyDescent="0.25">
      <c r="BE2818" s="156">
        <v>2066</v>
      </c>
      <c r="BF2818" s="181">
        <f t="shared" si="528"/>
        <v>13.215999999999589</v>
      </c>
      <c r="BG2818" s="182">
        <f t="shared" si="529"/>
        <v>6.7017238946598459E-2</v>
      </c>
      <c r="BH2818" s="183">
        <f t="shared" si="530"/>
        <v>1.4571322402884279E-4</v>
      </c>
      <c r="BI2818" s="184" t="str">
        <f t="shared" si="531"/>
        <v/>
      </c>
      <c r="BJ2818" s="184" t="str">
        <f t="shared" si="527"/>
        <v/>
      </c>
    </row>
    <row r="2819" spans="57:62" ht="20.100000000000001" customHeight="1" x14ac:dyDescent="0.25">
      <c r="BE2819" s="156">
        <v>2067</v>
      </c>
      <c r="BF2819" s="181">
        <f t="shared" si="528"/>
        <v>13.222399999999588</v>
      </c>
      <c r="BG2819" s="182">
        <f t="shared" si="529"/>
        <v>6.6871525722569616E-2</v>
      </c>
      <c r="BH2819" s="183">
        <f t="shared" si="530"/>
        <v>1.4542355291667641E-4</v>
      </c>
      <c r="BI2819" s="184" t="str">
        <f t="shared" si="531"/>
        <v/>
      </c>
      <c r="BJ2819" s="184" t="str">
        <f t="shared" si="527"/>
        <v/>
      </c>
    </row>
    <row r="2820" spans="57:62" ht="20.100000000000001" customHeight="1" x14ac:dyDescent="0.25">
      <c r="BE2820" s="156">
        <v>2068</v>
      </c>
      <c r="BF2820" s="181">
        <f t="shared" si="528"/>
        <v>13.228799999999588</v>
      </c>
      <c r="BG2820" s="182">
        <f t="shared" si="529"/>
        <v>6.672610216965294E-2</v>
      </c>
      <c r="BH2820" s="183">
        <f t="shared" si="530"/>
        <v>1.4513437269218776E-4</v>
      </c>
      <c r="BI2820" s="184" t="str">
        <f t="shared" si="531"/>
        <v/>
      </c>
      <c r="BJ2820" s="184" t="str">
        <f t="shared" si="527"/>
        <v/>
      </c>
    </row>
    <row r="2821" spans="57:62" ht="20.100000000000001" customHeight="1" x14ac:dyDescent="0.25">
      <c r="BE2821" s="156">
        <v>2069</v>
      </c>
      <c r="BF2821" s="181">
        <f t="shared" si="528"/>
        <v>13.235199999999587</v>
      </c>
      <c r="BG2821" s="182">
        <f t="shared" si="529"/>
        <v>6.6580967796960752E-2</v>
      </c>
      <c r="BH2821" s="183">
        <f t="shared" si="530"/>
        <v>1.4484568279966858E-4</v>
      </c>
      <c r="BI2821" s="184" t="str">
        <f t="shared" si="531"/>
        <v/>
      </c>
      <c r="BJ2821" s="184" t="str">
        <f t="shared" si="527"/>
        <v/>
      </c>
    </row>
    <row r="2822" spans="57:62" ht="20.100000000000001" customHeight="1" x14ac:dyDescent="0.25">
      <c r="BE2822" s="156">
        <v>2070</v>
      </c>
      <c r="BF2822" s="181">
        <f t="shared" si="528"/>
        <v>13.241599999999586</v>
      </c>
      <c r="BG2822" s="182">
        <f t="shared" si="529"/>
        <v>6.6436122114161084E-2</v>
      </c>
      <c r="BH2822" s="183">
        <f t="shared" si="530"/>
        <v>1.4455748268274449E-4</v>
      </c>
      <c r="BI2822" s="184" t="str">
        <f t="shared" si="531"/>
        <v/>
      </c>
      <c r="BJ2822" s="184" t="str">
        <f t="shared" si="527"/>
        <v/>
      </c>
    </row>
    <row r="2823" spans="57:62" ht="20.100000000000001" customHeight="1" x14ac:dyDescent="0.25">
      <c r="BE2823" s="156">
        <v>2071</v>
      </c>
      <c r="BF2823" s="181">
        <f t="shared" si="528"/>
        <v>13.247999999999585</v>
      </c>
      <c r="BG2823" s="182">
        <f t="shared" si="529"/>
        <v>6.6291564631478339E-2</v>
      </c>
      <c r="BH2823" s="183">
        <f t="shared" si="530"/>
        <v>1.4426977178479128E-4</v>
      </c>
      <c r="BI2823" s="184" t="str">
        <f t="shared" si="531"/>
        <v/>
      </c>
      <c r="BJ2823" s="184" t="str">
        <f t="shared" si="527"/>
        <v/>
      </c>
    </row>
    <row r="2824" spans="57:62" ht="20.100000000000001" customHeight="1" x14ac:dyDescent="0.25">
      <c r="BE2824" s="156">
        <v>2072</v>
      </c>
      <c r="BF2824" s="181">
        <f t="shared" si="528"/>
        <v>13.254399999999585</v>
      </c>
      <c r="BG2824" s="182">
        <f t="shared" si="529"/>
        <v>6.6147294859693548E-2</v>
      </c>
      <c r="BH2824" s="183">
        <f t="shared" si="530"/>
        <v>1.4398254954890721E-4</v>
      </c>
      <c r="BI2824" s="184" t="str">
        <f t="shared" si="531"/>
        <v/>
      </c>
      <c r="BJ2824" s="184" t="str">
        <f t="shared" si="527"/>
        <v/>
      </c>
    </row>
    <row r="2825" spans="57:62" ht="20.100000000000001" customHeight="1" x14ac:dyDescent="0.25">
      <c r="BE2825" s="156">
        <v>2073</v>
      </c>
      <c r="BF2825" s="181">
        <f t="shared" si="528"/>
        <v>13.260799999999584</v>
      </c>
      <c r="BG2825" s="182">
        <f t="shared" si="529"/>
        <v>6.6003312310144641E-2</v>
      </c>
      <c r="BH2825" s="183">
        <f t="shared" si="530"/>
        <v>1.4369581541770482E-4</v>
      </c>
      <c r="BI2825" s="184" t="str">
        <f t="shared" si="531"/>
        <v/>
      </c>
      <c r="BJ2825" s="184" t="str">
        <f t="shared" si="527"/>
        <v/>
      </c>
    </row>
    <row r="2826" spans="57:62" ht="20.100000000000001" customHeight="1" x14ac:dyDescent="0.25">
      <c r="BE2826" s="156">
        <v>2074</v>
      </c>
      <c r="BF2826" s="181">
        <f t="shared" si="528"/>
        <v>13.267199999999583</v>
      </c>
      <c r="BG2826" s="182">
        <f t="shared" si="529"/>
        <v>6.5859616494726936E-2</v>
      </c>
      <c r="BH2826" s="183">
        <f t="shared" si="530"/>
        <v>1.4340956883356071E-4</v>
      </c>
      <c r="BI2826" s="184" t="str">
        <f t="shared" si="531"/>
        <v/>
      </c>
      <c r="BJ2826" s="184" t="str">
        <f t="shared" si="527"/>
        <v/>
      </c>
    </row>
    <row r="2827" spans="57:62" ht="20.100000000000001" customHeight="1" x14ac:dyDescent="0.25">
      <c r="BE2827" s="156">
        <v>2075</v>
      </c>
      <c r="BF2827" s="181">
        <f t="shared" si="528"/>
        <v>13.273599999999583</v>
      </c>
      <c r="BG2827" s="182">
        <f t="shared" si="529"/>
        <v>6.5716206925893375E-2</v>
      </c>
      <c r="BH2827" s="183">
        <f t="shared" si="530"/>
        <v>1.431238092385323E-4</v>
      </c>
      <c r="BI2827" s="184" t="str">
        <f t="shared" si="531"/>
        <v/>
      </c>
      <c r="BJ2827" s="184" t="str">
        <f t="shared" si="527"/>
        <v/>
      </c>
    </row>
    <row r="2828" spans="57:62" ht="20.100000000000001" customHeight="1" x14ac:dyDescent="0.25">
      <c r="BE2828" s="156">
        <v>2076</v>
      </c>
      <c r="BF2828" s="181">
        <f t="shared" si="528"/>
        <v>13.279999999999582</v>
      </c>
      <c r="BG2828" s="182">
        <f t="shared" si="529"/>
        <v>6.5573083116654843E-2</v>
      </c>
      <c r="BH2828" s="183">
        <f t="shared" si="530"/>
        <v>1.4283853607424679E-4</v>
      </c>
      <c r="BI2828" s="184" t="str">
        <f t="shared" si="531"/>
        <v/>
      </c>
      <c r="BJ2828" s="184" t="str">
        <f t="shared" si="527"/>
        <v/>
      </c>
    </row>
    <row r="2829" spans="57:62" ht="20.100000000000001" customHeight="1" x14ac:dyDescent="0.25">
      <c r="BE2829" s="156">
        <v>2077</v>
      </c>
      <c r="BF2829" s="181">
        <f t="shared" si="528"/>
        <v>13.286399999999581</v>
      </c>
      <c r="BG2829" s="182">
        <f t="shared" si="529"/>
        <v>6.5430244580580596E-2</v>
      </c>
      <c r="BH2829" s="183">
        <f t="shared" si="530"/>
        <v>1.4255374878202609E-4</v>
      </c>
      <c r="BI2829" s="184" t="str">
        <f t="shared" si="531"/>
        <v/>
      </c>
      <c r="BJ2829" s="184" t="str">
        <f t="shared" si="527"/>
        <v/>
      </c>
    </row>
    <row r="2830" spans="57:62" ht="20.100000000000001" customHeight="1" x14ac:dyDescent="0.25">
      <c r="BE2830" s="156">
        <v>2078</v>
      </c>
      <c r="BF2830" s="181">
        <f t="shared" si="528"/>
        <v>13.292799999999581</v>
      </c>
      <c r="BG2830" s="182">
        <f t="shared" si="529"/>
        <v>6.528769083179857E-2</v>
      </c>
      <c r="BH2830" s="183">
        <f t="shared" si="530"/>
        <v>1.4226944680281739E-4</v>
      </c>
      <c r="BI2830" s="184" t="str">
        <f t="shared" si="531"/>
        <v/>
      </c>
      <c r="BJ2830" s="184" t="str">
        <f t="shared" si="527"/>
        <v/>
      </c>
    </row>
    <row r="2831" spans="57:62" ht="20.100000000000001" customHeight="1" x14ac:dyDescent="0.25">
      <c r="BE2831" s="156">
        <v>2079</v>
      </c>
      <c r="BF2831" s="181">
        <f t="shared" si="528"/>
        <v>13.29919999999958</v>
      </c>
      <c r="BG2831" s="182">
        <f t="shared" si="529"/>
        <v>6.5145421384995753E-2</v>
      </c>
      <c r="BH2831" s="183">
        <f t="shared" si="530"/>
        <v>1.4198562957745686E-4</v>
      </c>
      <c r="BI2831" s="184" t="str">
        <f t="shared" si="531"/>
        <v/>
      </c>
      <c r="BJ2831" s="184" t="str">
        <f t="shared" si="527"/>
        <v/>
      </c>
    </row>
    <row r="2832" spans="57:62" ht="20.100000000000001" customHeight="1" x14ac:dyDescent="0.25">
      <c r="BE2832" s="156">
        <v>2080</v>
      </c>
      <c r="BF2832" s="181">
        <f t="shared" si="528"/>
        <v>13.305599999999579</v>
      </c>
      <c r="BG2832" s="182">
        <f t="shared" si="529"/>
        <v>6.5003435755418296E-2</v>
      </c>
      <c r="BH2832" s="183">
        <f t="shared" si="530"/>
        <v>1.4170229654628108E-4</v>
      </c>
      <c r="BI2832" s="184" t="str">
        <f t="shared" si="531"/>
        <v/>
      </c>
      <c r="BJ2832" s="184" t="str">
        <f t="shared" si="527"/>
        <v/>
      </c>
    </row>
    <row r="2833" spans="57:62" ht="20.100000000000001" customHeight="1" x14ac:dyDescent="0.25">
      <c r="BE2833" s="156">
        <v>2081</v>
      </c>
      <c r="BF2833" s="181">
        <f t="shared" si="528"/>
        <v>13.311999999999578</v>
      </c>
      <c r="BG2833" s="182">
        <f t="shared" si="529"/>
        <v>6.4861733458872015E-2</v>
      </c>
      <c r="BH2833" s="183">
        <f t="shared" si="530"/>
        <v>1.414194471492658E-4</v>
      </c>
      <c r="BI2833" s="184" t="str">
        <f t="shared" si="531"/>
        <v/>
      </c>
      <c r="BJ2833" s="184" t="str">
        <f t="shared" si="527"/>
        <v/>
      </c>
    </row>
    <row r="2834" spans="57:62" ht="20.100000000000001" customHeight="1" x14ac:dyDescent="0.25">
      <c r="BE2834" s="156">
        <v>2082</v>
      </c>
      <c r="BF2834" s="181">
        <f t="shared" si="528"/>
        <v>13.318399999999578</v>
      </c>
      <c r="BG2834" s="182">
        <f t="shared" si="529"/>
        <v>6.4720314011722749E-2</v>
      </c>
      <c r="BH2834" s="183">
        <f t="shared" si="530"/>
        <v>1.4113708082633125E-4</v>
      </c>
      <c r="BI2834" s="184" t="str">
        <f t="shared" si="531"/>
        <v/>
      </c>
      <c r="BJ2834" s="184" t="str">
        <f t="shared" si="527"/>
        <v/>
      </c>
    </row>
    <row r="2835" spans="57:62" ht="20.100000000000001" customHeight="1" x14ac:dyDescent="0.25">
      <c r="BE2835" s="156">
        <v>2083</v>
      </c>
      <c r="BF2835" s="181">
        <f t="shared" si="528"/>
        <v>13.324799999999577</v>
      </c>
      <c r="BG2835" s="182">
        <f t="shared" si="529"/>
        <v>6.4579176930896418E-2</v>
      </c>
      <c r="BH2835" s="183">
        <f t="shared" si="530"/>
        <v>1.4085519701682869E-4</v>
      </c>
      <c r="BI2835" s="184" t="str">
        <f t="shared" si="531"/>
        <v/>
      </c>
      <c r="BJ2835" s="184" t="str">
        <f t="shared" si="527"/>
        <v/>
      </c>
    </row>
    <row r="2836" spans="57:62" ht="20.100000000000001" customHeight="1" x14ac:dyDescent="0.25">
      <c r="BE2836" s="156">
        <v>2084</v>
      </c>
      <c r="BF2836" s="181">
        <f t="shared" si="528"/>
        <v>13.331199999999576</v>
      </c>
      <c r="BG2836" s="182">
        <f t="shared" si="529"/>
        <v>6.4438321733879589E-2</v>
      </c>
      <c r="BH2836" s="183">
        <f t="shared" si="530"/>
        <v>1.4057379515988733E-4</v>
      </c>
      <c r="BI2836" s="184" t="str">
        <f t="shared" si="531"/>
        <v/>
      </c>
      <c r="BJ2836" s="184" t="str">
        <f t="shared" si="527"/>
        <v/>
      </c>
    </row>
    <row r="2837" spans="57:62" ht="20.100000000000001" customHeight="1" x14ac:dyDescent="0.25">
      <c r="BE2837" s="156">
        <v>2085</v>
      </c>
      <c r="BF2837" s="181">
        <f t="shared" si="528"/>
        <v>13.337599999999576</v>
      </c>
      <c r="BG2837" s="182">
        <f t="shared" si="529"/>
        <v>6.4297747938719702E-2</v>
      </c>
      <c r="BH2837" s="183">
        <f t="shared" si="530"/>
        <v>1.4029287469449758E-4</v>
      </c>
      <c r="BI2837" s="184" t="str">
        <f t="shared" si="531"/>
        <v/>
      </c>
      <c r="BJ2837" s="184" t="str">
        <f t="shared" si="527"/>
        <v/>
      </c>
    </row>
    <row r="2838" spans="57:62" ht="20.100000000000001" customHeight="1" x14ac:dyDescent="0.25">
      <c r="BE2838" s="156">
        <v>2086</v>
      </c>
      <c r="BF2838" s="181">
        <f t="shared" si="528"/>
        <v>13.343999999999575</v>
      </c>
      <c r="BG2838" s="182">
        <f t="shared" si="529"/>
        <v>6.4157455064025204E-2</v>
      </c>
      <c r="BH2838" s="183">
        <f t="shared" si="530"/>
        <v>1.4001243505927519E-4</v>
      </c>
      <c r="BI2838" s="184" t="str">
        <f t="shared" si="531"/>
        <v/>
      </c>
      <c r="BJ2838" s="184" t="str">
        <f t="shared" si="527"/>
        <v/>
      </c>
    </row>
    <row r="2839" spans="57:62" ht="20.100000000000001" customHeight="1" x14ac:dyDescent="0.25">
      <c r="BE2839" s="156">
        <v>2087</v>
      </c>
      <c r="BF2839" s="181">
        <f t="shared" si="528"/>
        <v>13.350399999999574</v>
      </c>
      <c r="BG2839" s="182">
        <f t="shared" si="529"/>
        <v>6.4017442628965929E-2</v>
      </c>
      <c r="BH2839" s="183">
        <f t="shared" si="530"/>
        <v>1.3973247569229463E-4</v>
      </c>
      <c r="BI2839" s="184" t="str">
        <f t="shared" si="531"/>
        <v/>
      </c>
      <c r="BJ2839" s="184" t="str">
        <f t="shared" si="527"/>
        <v/>
      </c>
    </row>
    <row r="2840" spans="57:62" ht="20.100000000000001" customHeight="1" x14ac:dyDescent="0.25">
      <c r="BE2840" s="156">
        <v>2088</v>
      </c>
      <c r="BF2840" s="181">
        <f t="shared" si="528"/>
        <v>13.356799999999573</v>
      </c>
      <c r="BG2840" s="182">
        <f t="shared" si="529"/>
        <v>6.3877710153273634E-2</v>
      </c>
      <c r="BH2840" s="183">
        <f t="shared" si="530"/>
        <v>1.3945299603178307E-4</v>
      </c>
      <c r="BI2840" s="184" t="str">
        <f t="shared" si="531"/>
        <v/>
      </c>
      <c r="BJ2840" s="184" t="str">
        <f t="shared" si="527"/>
        <v/>
      </c>
    </row>
    <row r="2841" spans="57:62" ht="20.100000000000001" customHeight="1" x14ac:dyDescent="0.25">
      <c r="BE2841" s="156">
        <v>2089</v>
      </c>
      <c r="BF2841" s="181">
        <f t="shared" si="528"/>
        <v>13.363199999999573</v>
      </c>
      <c r="BG2841" s="182">
        <f t="shared" si="529"/>
        <v>6.3738257157241851E-2</v>
      </c>
      <c r="BH2841" s="183">
        <f t="shared" si="530"/>
        <v>1.3917399551553744E-4</v>
      </c>
      <c r="BI2841" s="184" t="str">
        <f t="shared" si="531"/>
        <v/>
      </c>
      <c r="BJ2841" s="184" t="str">
        <f t="shared" si="527"/>
        <v/>
      </c>
    </row>
    <row r="2842" spans="57:62" ht="20.100000000000001" customHeight="1" x14ac:dyDescent="0.25">
      <c r="BE2842" s="156">
        <v>2090</v>
      </c>
      <c r="BF2842" s="181">
        <f t="shared" si="528"/>
        <v>13.369599999999572</v>
      </c>
      <c r="BG2842" s="182">
        <f t="shared" si="529"/>
        <v>6.3599083161726314E-2</v>
      </c>
      <c r="BH2842" s="183">
        <f t="shared" si="530"/>
        <v>1.3889547358086896E-4</v>
      </c>
      <c r="BI2842" s="184" t="str">
        <f t="shared" si="531"/>
        <v/>
      </c>
      <c r="BJ2842" s="184" t="str">
        <f t="shared" si="527"/>
        <v/>
      </c>
    </row>
    <row r="2843" spans="57:62" ht="20.100000000000001" customHeight="1" x14ac:dyDescent="0.25">
      <c r="BE2843" s="156">
        <v>2091</v>
      </c>
      <c r="BF2843" s="181">
        <f t="shared" si="528"/>
        <v>13.375999999999571</v>
      </c>
      <c r="BG2843" s="182">
        <f t="shared" si="529"/>
        <v>6.3460187688145445E-2</v>
      </c>
      <c r="BH2843" s="183">
        <f t="shared" si="530"/>
        <v>1.3861742966501944E-4</v>
      </c>
      <c r="BI2843" s="184" t="str">
        <f t="shared" si="531"/>
        <v/>
      </c>
      <c r="BJ2843" s="184" t="str">
        <f t="shared" si="527"/>
        <v/>
      </c>
    </row>
    <row r="2844" spans="57:62" ht="20.100000000000001" customHeight="1" x14ac:dyDescent="0.25">
      <c r="BE2844" s="156">
        <v>2092</v>
      </c>
      <c r="BF2844" s="181">
        <f t="shared" si="528"/>
        <v>13.382399999999571</v>
      </c>
      <c r="BG2844" s="182">
        <f t="shared" si="529"/>
        <v>6.3321570258480425E-2</v>
      </c>
      <c r="BH2844" s="183">
        <f t="shared" si="530"/>
        <v>1.3833986320511971E-4</v>
      </c>
      <c r="BI2844" s="184" t="str">
        <f t="shared" si="531"/>
        <v/>
      </c>
      <c r="BJ2844" s="184" t="str">
        <f t="shared" si="527"/>
        <v/>
      </c>
    </row>
    <row r="2845" spans="57:62" ht="20.100000000000001" customHeight="1" x14ac:dyDescent="0.25">
      <c r="BE2845" s="156">
        <v>2093</v>
      </c>
      <c r="BF2845" s="181">
        <f t="shared" si="528"/>
        <v>13.38879999999957</v>
      </c>
      <c r="BG2845" s="182">
        <f t="shared" si="529"/>
        <v>6.3183230395275305E-2</v>
      </c>
      <c r="BH2845" s="183">
        <f t="shared" si="530"/>
        <v>1.3806277363767605E-4</v>
      </c>
      <c r="BI2845" s="184" t="str">
        <f t="shared" si="531"/>
        <v/>
      </c>
      <c r="BJ2845" s="184" t="str">
        <f t="shared" si="527"/>
        <v/>
      </c>
    </row>
    <row r="2846" spans="57:62" ht="20.100000000000001" customHeight="1" x14ac:dyDescent="0.25">
      <c r="BE2846" s="156">
        <v>2094</v>
      </c>
      <c r="BF2846" s="181">
        <f t="shared" si="528"/>
        <v>13.395199999999569</v>
      </c>
      <c r="BG2846" s="182">
        <f t="shared" si="529"/>
        <v>6.3045167621637629E-2</v>
      </c>
      <c r="BH2846" s="183">
        <f t="shared" si="530"/>
        <v>1.3778616039927805E-4</v>
      </c>
      <c r="BI2846" s="184" t="str">
        <f t="shared" si="531"/>
        <v/>
      </c>
      <c r="BJ2846" s="184" t="str">
        <f t="shared" si="527"/>
        <v/>
      </c>
    </row>
    <row r="2847" spans="57:62" ht="20.100000000000001" customHeight="1" x14ac:dyDescent="0.25">
      <c r="BE2847" s="156">
        <v>2095</v>
      </c>
      <c r="BF2847" s="181">
        <f t="shared" si="528"/>
        <v>13.401599999999569</v>
      </c>
      <c r="BG2847" s="182">
        <f t="shared" si="529"/>
        <v>6.2907381461238351E-2</v>
      </c>
      <c r="BH2847" s="183">
        <f t="shared" si="530"/>
        <v>1.3751002292596015E-4</v>
      </c>
      <c r="BI2847" s="184" t="str">
        <f t="shared" si="531"/>
        <v/>
      </c>
      <c r="BJ2847" s="184" t="str">
        <f t="shared" si="527"/>
        <v/>
      </c>
    </row>
    <row r="2848" spans="57:62" ht="20.100000000000001" customHeight="1" x14ac:dyDescent="0.25">
      <c r="BE2848" s="156">
        <v>2096</v>
      </c>
      <c r="BF2848" s="181">
        <f t="shared" si="528"/>
        <v>13.407999999999568</v>
      </c>
      <c r="BG2848" s="182">
        <f t="shared" si="529"/>
        <v>6.2769871438312391E-2</v>
      </c>
      <c r="BH2848" s="183">
        <f t="shared" si="530"/>
        <v>1.3723436065390948E-4</v>
      </c>
      <c r="BI2848" s="184" t="str">
        <f t="shared" si="531"/>
        <v/>
      </c>
      <c r="BJ2848" s="184" t="str">
        <f t="shared" si="527"/>
        <v/>
      </c>
    </row>
    <row r="2849" spans="57:62" ht="20.100000000000001" customHeight="1" x14ac:dyDescent="0.25">
      <c r="BE2849" s="156">
        <v>2097</v>
      </c>
      <c r="BF2849" s="181">
        <f t="shared" si="528"/>
        <v>13.414399999999567</v>
      </c>
      <c r="BG2849" s="182">
        <f t="shared" si="529"/>
        <v>6.2632637077658482E-2</v>
      </c>
      <c r="BH2849" s="183">
        <f t="shared" si="530"/>
        <v>1.3695917301865396E-4</v>
      </c>
      <c r="BI2849" s="184" t="str">
        <f t="shared" si="531"/>
        <v/>
      </c>
      <c r="BJ2849" s="184" t="str">
        <f t="shared" si="527"/>
        <v/>
      </c>
    </row>
    <row r="2850" spans="57:62" ht="20.100000000000001" customHeight="1" x14ac:dyDescent="0.25">
      <c r="BE2850" s="156">
        <v>2098</v>
      </c>
      <c r="BF2850" s="181">
        <f t="shared" si="528"/>
        <v>13.420799999999566</v>
      </c>
      <c r="BG2850" s="182">
        <f t="shared" si="529"/>
        <v>6.2495677904639828E-2</v>
      </c>
      <c r="BH2850" s="183">
        <f t="shared" si="530"/>
        <v>1.3668445945590191E-4</v>
      </c>
      <c r="BI2850" s="184" t="str">
        <f t="shared" si="531"/>
        <v/>
      </c>
      <c r="BJ2850" s="184" t="str">
        <f t="shared" si="527"/>
        <v/>
      </c>
    </row>
    <row r="2851" spans="57:62" ht="20.100000000000001" customHeight="1" x14ac:dyDescent="0.25">
      <c r="BE2851" s="156">
        <v>2099</v>
      </c>
      <c r="BF2851" s="181">
        <f t="shared" si="528"/>
        <v>13.427199999999566</v>
      </c>
      <c r="BG2851" s="182">
        <f t="shared" si="529"/>
        <v>6.2358993445183926E-2</v>
      </c>
      <c r="BH2851" s="183">
        <f t="shared" si="530"/>
        <v>1.3641021940057063E-4</v>
      </c>
      <c r="BI2851" s="184" t="str">
        <f t="shared" si="531"/>
        <v/>
      </c>
      <c r="BJ2851" s="184" t="str">
        <f t="shared" si="527"/>
        <v/>
      </c>
    </row>
    <row r="2852" spans="57:62" ht="20.100000000000001" customHeight="1" x14ac:dyDescent="0.25">
      <c r="BE2852" s="156">
        <v>2100</v>
      </c>
      <c r="BF2852" s="181">
        <f t="shared" si="528"/>
        <v>13.433599999999565</v>
      </c>
      <c r="BG2852" s="182">
        <f t="shared" si="529"/>
        <v>6.2222583225783355E-2</v>
      </c>
      <c r="BH2852" s="183">
        <f t="shared" si="530"/>
        <v>1.3613645228804927E-4</v>
      </c>
      <c r="BI2852" s="184" t="str">
        <f t="shared" si="531"/>
        <v/>
      </c>
      <c r="BJ2852" s="184" t="str">
        <f t="shared" si="527"/>
        <v/>
      </c>
    </row>
    <row r="2853" spans="57:62" ht="20.100000000000001" customHeight="1" x14ac:dyDescent="0.25">
      <c r="BE2853" s="156">
        <v>2101</v>
      </c>
      <c r="BF2853" s="181">
        <f t="shared" si="528"/>
        <v>13.439999999999564</v>
      </c>
      <c r="BG2853" s="182">
        <f t="shared" si="529"/>
        <v>6.2086446773495306E-2</v>
      </c>
      <c r="BH2853" s="183">
        <f t="shared" si="530"/>
        <v>1.3586315755297063E-4</v>
      </c>
      <c r="BI2853" s="184" t="str">
        <f t="shared" si="531"/>
        <v/>
      </c>
      <c r="BJ2853" s="184" t="str">
        <f t="shared" si="527"/>
        <v/>
      </c>
    </row>
    <row r="2854" spans="57:62" ht="20.100000000000001" customHeight="1" x14ac:dyDescent="0.25">
      <c r="BE2854" s="156">
        <v>2102</v>
      </c>
      <c r="BF2854" s="181">
        <f t="shared" si="528"/>
        <v>13.446399999999564</v>
      </c>
      <c r="BG2854" s="182">
        <f t="shared" si="529"/>
        <v>6.1950583615942335E-2</v>
      </c>
      <c r="BH2854" s="183">
        <f t="shared" si="530"/>
        <v>1.3559033462996056E-4</v>
      </c>
      <c r="BI2854" s="184" t="str">
        <f t="shared" si="531"/>
        <v/>
      </c>
      <c r="BJ2854" s="184" t="str">
        <f t="shared" si="527"/>
        <v/>
      </c>
    </row>
    <row r="2855" spans="57:62" ht="20.100000000000001" customHeight="1" x14ac:dyDescent="0.25">
      <c r="BE2855" s="156">
        <v>2103</v>
      </c>
      <c r="BF2855" s="181">
        <f t="shared" si="528"/>
        <v>13.452799999999563</v>
      </c>
      <c r="BG2855" s="182">
        <f t="shared" si="529"/>
        <v>6.1814993281312375E-2</v>
      </c>
      <c r="BH2855" s="183">
        <f t="shared" si="530"/>
        <v>1.3531798295340208E-4</v>
      </c>
      <c r="BI2855" s="184" t="str">
        <f t="shared" si="531"/>
        <v/>
      </c>
      <c r="BJ2855" s="184" t="str">
        <f t="shared" si="527"/>
        <v/>
      </c>
    </row>
    <row r="2856" spans="57:62" ht="20.100000000000001" customHeight="1" x14ac:dyDescent="0.25">
      <c r="BE2856" s="156">
        <v>2104</v>
      </c>
      <c r="BF2856" s="181">
        <f t="shared" si="528"/>
        <v>13.459199999999562</v>
      </c>
      <c r="BG2856" s="182">
        <f t="shared" si="529"/>
        <v>6.1679675298358973E-2</v>
      </c>
      <c r="BH2856" s="183">
        <f t="shared" si="530"/>
        <v>1.3504610195753247E-4</v>
      </c>
      <c r="BI2856" s="184" t="str">
        <f t="shared" si="531"/>
        <v/>
      </c>
      <c r="BJ2856" s="184" t="str">
        <f t="shared" si="527"/>
        <v/>
      </c>
    </row>
    <row r="2857" spans="57:62" ht="20.100000000000001" customHeight="1" x14ac:dyDescent="0.25">
      <c r="BE2857" s="156">
        <v>2105</v>
      </c>
      <c r="BF2857" s="181">
        <f t="shared" si="528"/>
        <v>13.465599999999561</v>
      </c>
      <c r="BG2857" s="182">
        <f t="shared" si="529"/>
        <v>6.154462919640144E-2</v>
      </c>
      <c r="BH2857" s="183">
        <f t="shared" si="530"/>
        <v>1.3477469107624207E-4</v>
      </c>
      <c r="BI2857" s="184" t="str">
        <f t="shared" si="531"/>
        <v/>
      </c>
      <c r="BJ2857" s="184" t="str">
        <f t="shared" si="527"/>
        <v/>
      </c>
    </row>
    <row r="2858" spans="57:62" ht="20.100000000000001" customHeight="1" x14ac:dyDescent="0.25">
      <c r="BE2858" s="156">
        <v>2106</v>
      </c>
      <c r="BF2858" s="181">
        <f t="shared" si="528"/>
        <v>13.471999999999561</v>
      </c>
      <c r="BG2858" s="182">
        <f t="shared" si="529"/>
        <v>6.1409854505325198E-2</v>
      </c>
      <c r="BH2858" s="183">
        <f t="shared" si="530"/>
        <v>1.3450374974337959E-4</v>
      </c>
      <c r="BI2858" s="184" t="str">
        <f t="shared" si="531"/>
        <v/>
      </c>
      <c r="BJ2858" s="184" t="str">
        <f t="shared" si="527"/>
        <v/>
      </c>
    </row>
    <row r="2859" spans="57:62" ht="20.100000000000001" customHeight="1" x14ac:dyDescent="0.25">
      <c r="BE2859" s="156">
        <v>2107</v>
      </c>
      <c r="BF2859" s="181">
        <f t="shared" si="528"/>
        <v>13.47839999999956</v>
      </c>
      <c r="BG2859" s="182">
        <f t="shared" si="529"/>
        <v>6.1275350755581819E-2</v>
      </c>
      <c r="BH2859" s="183">
        <f t="shared" si="530"/>
        <v>1.3423327739249535E-4</v>
      </c>
      <c r="BI2859" s="184" t="str">
        <f t="shared" si="531"/>
        <v/>
      </c>
      <c r="BJ2859" s="184" t="str">
        <f t="shared" si="527"/>
        <v/>
      </c>
    </row>
    <row r="2860" spans="57:62" ht="20.100000000000001" customHeight="1" x14ac:dyDescent="0.25">
      <c r="BE2860" s="156">
        <v>2108</v>
      </c>
      <c r="BF2860" s="181">
        <f t="shared" si="528"/>
        <v>13.484799999999559</v>
      </c>
      <c r="BG2860" s="182">
        <f t="shared" si="529"/>
        <v>6.1141117478189323E-2</v>
      </c>
      <c r="BH2860" s="183">
        <f t="shared" si="530"/>
        <v>1.3396327345696624E-4</v>
      </c>
      <c r="BI2860" s="184" t="str">
        <f t="shared" si="531"/>
        <v/>
      </c>
      <c r="BJ2860" s="184" t="str">
        <f t="shared" si="527"/>
        <v/>
      </c>
    </row>
    <row r="2861" spans="57:62" ht="20.100000000000001" customHeight="1" x14ac:dyDescent="0.25">
      <c r="BE2861" s="156">
        <v>2109</v>
      </c>
      <c r="BF2861" s="181">
        <f t="shared" si="528"/>
        <v>13.491199999999559</v>
      </c>
      <c r="BG2861" s="182">
        <f t="shared" si="529"/>
        <v>6.1007154204732357E-2</v>
      </c>
      <c r="BH2861" s="183">
        <f t="shared" si="530"/>
        <v>1.3369373736987766E-4</v>
      </c>
      <c r="BI2861" s="184" t="str">
        <f t="shared" si="531"/>
        <v/>
      </c>
      <c r="BJ2861" s="184" t="str">
        <f t="shared" si="527"/>
        <v/>
      </c>
    </row>
    <row r="2862" spans="57:62" ht="20.100000000000001" customHeight="1" x14ac:dyDescent="0.25">
      <c r="BE2862" s="156">
        <v>2110</v>
      </c>
      <c r="BF2862" s="181">
        <f t="shared" si="528"/>
        <v>13.497599999999558</v>
      </c>
      <c r="BG2862" s="182">
        <f t="shared" si="529"/>
        <v>6.0873460467362479E-2</v>
      </c>
      <c r="BH2862" s="183">
        <f t="shared" si="530"/>
        <v>1.3342466856463425E-4</v>
      </c>
      <c r="BI2862" s="184" t="str">
        <f t="shared" si="531"/>
        <v/>
      </c>
      <c r="BJ2862" s="184" t="str">
        <f t="shared" si="527"/>
        <v/>
      </c>
    </row>
    <row r="2863" spans="57:62" ht="20.100000000000001" customHeight="1" x14ac:dyDescent="0.25">
      <c r="BE2863" s="156">
        <v>2111</v>
      </c>
      <c r="BF2863" s="181">
        <f t="shared" si="528"/>
        <v>13.503999999999557</v>
      </c>
      <c r="BG2863" s="182">
        <f t="shared" si="529"/>
        <v>6.0740035798797845E-2</v>
      </c>
      <c r="BH2863" s="183">
        <f t="shared" si="530"/>
        <v>1.3315606647360673E-4</v>
      </c>
      <c r="BI2863" s="184" t="str">
        <f t="shared" si="531"/>
        <v/>
      </c>
      <c r="BJ2863" s="184" t="str">
        <f t="shared" si="527"/>
        <v/>
      </c>
    </row>
    <row r="2864" spans="57:62" ht="20.100000000000001" customHeight="1" x14ac:dyDescent="0.25">
      <c r="BE2864" s="156">
        <v>2112</v>
      </c>
      <c r="BF2864" s="181">
        <f t="shared" si="528"/>
        <v>13.510399999999557</v>
      </c>
      <c r="BG2864" s="182">
        <f t="shared" si="529"/>
        <v>6.0606879732324238E-2</v>
      </c>
      <c r="BH2864" s="183">
        <f t="shared" si="530"/>
        <v>1.3288793052981807E-4</v>
      </c>
      <c r="BI2864" s="184" t="str">
        <f t="shared" si="531"/>
        <v/>
      </c>
      <c r="BJ2864" s="184" t="str">
        <f t="shared" si="527"/>
        <v/>
      </c>
    </row>
    <row r="2865" spans="57:62" ht="20.100000000000001" customHeight="1" x14ac:dyDescent="0.25">
      <c r="BE2865" s="156">
        <v>2113</v>
      </c>
      <c r="BF2865" s="181">
        <f t="shared" si="528"/>
        <v>13.516799999999556</v>
      </c>
      <c r="BG2865" s="182">
        <f t="shared" si="529"/>
        <v>6.047399180179442E-2</v>
      </c>
      <c r="BH2865" s="183">
        <f t="shared" si="530"/>
        <v>1.3262026016548634E-4</v>
      </c>
      <c r="BI2865" s="184" t="str">
        <f t="shared" si="531"/>
        <v/>
      </c>
      <c r="BJ2865" s="184" t="str">
        <f t="shared" ref="BJ2865:BJ2928" si="532">IF($BG2865&lt;(1-$BC$765),$BH2865,"")</f>
        <v/>
      </c>
    </row>
    <row r="2866" spans="57:62" ht="20.100000000000001" customHeight="1" x14ac:dyDescent="0.25">
      <c r="BE2866" s="156">
        <v>2114</v>
      </c>
      <c r="BF2866" s="181">
        <f t="shared" ref="BF2866:BF2929" si="533">BF2865+$BI$750</f>
        <v>13.523199999999555</v>
      </c>
      <c r="BG2866" s="182">
        <f t="shared" ref="BG2866:BG2929" si="534">_xlfn.CHISQ.DIST.RT(BF2866,7)</f>
        <v>6.0341371541628934E-2</v>
      </c>
      <c r="BH2866" s="183">
        <f t="shared" ref="BH2866:BH2929" si="535">BG2866-BG2867</f>
        <v>1.3235305481320431E-4</v>
      </c>
      <c r="BI2866" s="184" t="str">
        <f t="shared" ref="BI2866:BI2929" si="536">IF(BG2866&lt;(1-$BC$757),BH2866,"")</f>
        <v/>
      </c>
      <c r="BJ2866" s="184" t="str">
        <f t="shared" si="532"/>
        <v/>
      </c>
    </row>
    <row r="2867" spans="57:62" ht="20.100000000000001" customHeight="1" x14ac:dyDescent="0.25">
      <c r="BE2867" s="156">
        <v>2115</v>
      </c>
      <c r="BF2867" s="181">
        <f t="shared" si="533"/>
        <v>13.529599999999554</v>
      </c>
      <c r="BG2867" s="182">
        <f t="shared" si="534"/>
        <v>6.020901848681573E-2</v>
      </c>
      <c r="BH2867" s="183">
        <f t="shared" si="535"/>
        <v>1.3208631390497494E-4</v>
      </c>
      <c r="BI2867" s="184" t="str">
        <f t="shared" si="536"/>
        <v/>
      </c>
      <c r="BJ2867" s="184" t="str">
        <f t="shared" si="532"/>
        <v/>
      </c>
    </row>
    <row r="2868" spans="57:62" ht="20.100000000000001" customHeight="1" x14ac:dyDescent="0.25">
      <c r="BE2868" s="156">
        <v>2116</v>
      </c>
      <c r="BF2868" s="181">
        <f t="shared" si="533"/>
        <v>13.535999999999554</v>
      </c>
      <c r="BG2868" s="182">
        <f t="shared" si="534"/>
        <v>6.0076932172910755E-2</v>
      </c>
      <c r="BH2868" s="183">
        <f t="shared" si="535"/>
        <v>1.318200368728914E-4</v>
      </c>
      <c r="BI2868" s="184" t="str">
        <f t="shared" si="536"/>
        <v/>
      </c>
      <c r="BJ2868" s="184" t="str">
        <f t="shared" si="532"/>
        <v/>
      </c>
    </row>
    <row r="2869" spans="57:62" ht="20.100000000000001" customHeight="1" x14ac:dyDescent="0.25">
      <c r="BE2869" s="156">
        <v>2117</v>
      </c>
      <c r="BF2869" s="181">
        <f t="shared" si="533"/>
        <v>13.542399999999553</v>
      </c>
      <c r="BG2869" s="182">
        <f t="shared" si="534"/>
        <v>5.9945112136037863E-2</v>
      </c>
      <c r="BH2869" s="183">
        <f t="shared" si="535"/>
        <v>1.3155422314867216E-4</v>
      </c>
      <c r="BI2869" s="184" t="str">
        <f t="shared" si="536"/>
        <v/>
      </c>
      <c r="BJ2869" s="184" t="str">
        <f t="shared" si="532"/>
        <v/>
      </c>
    </row>
    <row r="2870" spans="57:62" ht="20.100000000000001" customHeight="1" x14ac:dyDescent="0.25">
      <c r="BE2870" s="156">
        <v>2118</v>
      </c>
      <c r="BF2870" s="181">
        <f t="shared" si="533"/>
        <v>13.548799999999552</v>
      </c>
      <c r="BG2870" s="182">
        <f t="shared" si="534"/>
        <v>5.9813557912889191E-2</v>
      </c>
      <c r="BH2870" s="183">
        <f t="shared" si="535"/>
        <v>1.3128887216424384E-4</v>
      </c>
      <c r="BI2870" s="184" t="str">
        <f t="shared" si="536"/>
        <v/>
      </c>
      <c r="BJ2870" s="184" t="str">
        <f t="shared" si="532"/>
        <v/>
      </c>
    </row>
    <row r="2871" spans="57:62" ht="20.100000000000001" customHeight="1" x14ac:dyDescent="0.25">
      <c r="BE2871" s="156">
        <v>2119</v>
      </c>
      <c r="BF2871" s="181">
        <f t="shared" si="533"/>
        <v>13.555199999999552</v>
      </c>
      <c r="BG2871" s="182">
        <f t="shared" si="534"/>
        <v>5.9682269040724947E-2</v>
      </c>
      <c r="BH2871" s="183">
        <f t="shared" si="535"/>
        <v>1.310239833509988E-4</v>
      </c>
      <c r="BI2871" s="184" t="str">
        <f t="shared" si="536"/>
        <v/>
      </c>
      <c r="BJ2871" s="184" t="str">
        <f t="shared" si="532"/>
        <v/>
      </c>
    </row>
    <row r="2872" spans="57:62" ht="20.100000000000001" customHeight="1" x14ac:dyDescent="0.25">
      <c r="BE2872" s="156">
        <v>2120</v>
      </c>
      <c r="BF2872" s="181">
        <f t="shared" si="533"/>
        <v>13.561599999999551</v>
      </c>
      <c r="BG2872" s="182">
        <f t="shared" si="534"/>
        <v>5.9551245057373949E-2</v>
      </c>
      <c r="BH2872" s="183">
        <f t="shared" si="535"/>
        <v>1.3075955614040569E-4</v>
      </c>
      <c r="BI2872" s="184" t="str">
        <f t="shared" si="536"/>
        <v/>
      </c>
      <c r="BJ2872" s="184" t="str">
        <f t="shared" si="532"/>
        <v/>
      </c>
    </row>
    <row r="2873" spans="57:62" ht="20.100000000000001" customHeight="1" x14ac:dyDescent="0.25">
      <c r="BE2873" s="156">
        <v>2121</v>
      </c>
      <c r="BF2873" s="181">
        <f t="shared" si="533"/>
        <v>13.56799999999955</v>
      </c>
      <c r="BG2873" s="182">
        <f t="shared" si="534"/>
        <v>5.9420485501233543E-2</v>
      </c>
      <c r="BH2873" s="183">
        <f t="shared" si="535"/>
        <v>1.304955899637944E-4</v>
      </c>
      <c r="BI2873" s="184" t="str">
        <f t="shared" si="536"/>
        <v/>
      </c>
      <c r="BJ2873" s="184" t="str">
        <f t="shared" si="532"/>
        <v/>
      </c>
    </row>
    <row r="2874" spans="57:62" ht="20.100000000000001" customHeight="1" x14ac:dyDescent="0.25">
      <c r="BE2874" s="156">
        <v>2122</v>
      </c>
      <c r="BF2874" s="181">
        <f t="shared" si="533"/>
        <v>13.574399999999549</v>
      </c>
      <c r="BG2874" s="182">
        <f t="shared" si="534"/>
        <v>5.9289989911269748E-2</v>
      </c>
      <c r="BH2874" s="183">
        <f t="shared" si="535"/>
        <v>1.3023208425225891E-4</v>
      </c>
      <c r="BI2874" s="184" t="str">
        <f t="shared" si="536"/>
        <v/>
      </c>
      <c r="BJ2874" s="184" t="str">
        <f t="shared" si="532"/>
        <v/>
      </c>
    </row>
    <row r="2875" spans="57:62" ht="20.100000000000001" customHeight="1" x14ac:dyDescent="0.25">
      <c r="BE2875" s="156">
        <v>2123</v>
      </c>
      <c r="BF2875" s="181">
        <f t="shared" si="533"/>
        <v>13.580799999999549</v>
      </c>
      <c r="BG2875" s="182">
        <f t="shared" si="534"/>
        <v>5.915975782701749E-2</v>
      </c>
      <c r="BH2875" s="183">
        <f t="shared" si="535"/>
        <v>1.2996903843674745E-4</v>
      </c>
      <c r="BI2875" s="184" t="str">
        <f t="shared" si="536"/>
        <v/>
      </c>
      <c r="BJ2875" s="184" t="str">
        <f t="shared" si="532"/>
        <v/>
      </c>
    </row>
    <row r="2876" spans="57:62" ht="20.100000000000001" customHeight="1" x14ac:dyDescent="0.25">
      <c r="BE2876" s="156">
        <v>2124</v>
      </c>
      <c r="BF2876" s="181">
        <f t="shared" si="533"/>
        <v>13.587199999999548</v>
      </c>
      <c r="BG2876" s="182">
        <f t="shared" si="534"/>
        <v>5.9029788788580742E-2</v>
      </c>
      <c r="BH2876" s="183">
        <f t="shared" si="535"/>
        <v>1.2970645194831237E-4</v>
      </c>
      <c r="BI2876" s="184" t="str">
        <f t="shared" si="536"/>
        <v/>
      </c>
      <c r="BJ2876" s="184" t="str">
        <f t="shared" si="532"/>
        <v/>
      </c>
    </row>
    <row r="2877" spans="57:62" ht="20.100000000000001" customHeight="1" x14ac:dyDescent="0.25">
      <c r="BE2877" s="156">
        <v>2125</v>
      </c>
      <c r="BF2877" s="181">
        <f t="shared" si="533"/>
        <v>13.593599999999547</v>
      </c>
      <c r="BG2877" s="182">
        <f t="shared" si="534"/>
        <v>5.890008233663243E-2</v>
      </c>
      <c r="BH2877" s="183">
        <f t="shared" si="535"/>
        <v>1.2944432421767293E-4</v>
      </c>
      <c r="BI2877" s="184" t="str">
        <f t="shared" si="536"/>
        <v/>
      </c>
      <c r="BJ2877" s="184" t="str">
        <f t="shared" si="532"/>
        <v/>
      </c>
    </row>
    <row r="2878" spans="57:62" ht="20.100000000000001" customHeight="1" x14ac:dyDescent="0.25">
      <c r="BE2878" s="156">
        <v>2126</v>
      </c>
      <c r="BF2878" s="181">
        <f t="shared" si="533"/>
        <v>13.599999999999547</v>
      </c>
      <c r="BG2878" s="182">
        <f t="shared" si="534"/>
        <v>5.8770638012414757E-2</v>
      </c>
      <c r="BH2878" s="183">
        <f t="shared" si="535"/>
        <v>1.2918265467543738E-4</v>
      </c>
      <c r="BI2878" s="184" t="str">
        <f t="shared" si="536"/>
        <v/>
      </c>
      <c r="BJ2878" s="184" t="str">
        <f t="shared" si="532"/>
        <v/>
      </c>
    </row>
    <row r="2879" spans="57:62" ht="20.100000000000001" customHeight="1" x14ac:dyDescent="0.25">
      <c r="BE2879" s="156">
        <v>2127</v>
      </c>
      <c r="BF2879" s="181">
        <f t="shared" si="533"/>
        <v>13.606399999999546</v>
      </c>
      <c r="BG2879" s="182">
        <f t="shared" si="534"/>
        <v>5.8641455357739319E-2</v>
      </c>
      <c r="BH2879" s="183">
        <f t="shared" si="535"/>
        <v>1.2892144275205436E-4</v>
      </c>
      <c r="BI2879" s="184" t="str">
        <f t="shared" si="536"/>
        <v/>
      </c>
      <c r="BJ2879" s="184" t="str">
        <f t="shared" si="532"/>
        <v/>
      </c>
    </row>
    <row r="2880" spans="57:62" ht="20.100000000000001" customHeight="1" x14ac:dyDescent="0.25">
      <c r="BE2880" s="156">
        <v>2128</v>
      </c>
      <c r="BF2880" s="181">
        <f t="shared" si="533"/>
        <v>13.612799999999545</v>
      </c>
      <c r="BG2880" s="182">
        <f t="shared" si="534"/>
        <v>5.8512533914987265E-2</v>
      </c>
      <c r="BH2880" s="183">
        <f t="shared" si="535"/>
        <v>1.2866068787818763E-4</v>
      </c>
      <c r="BI2880" s="184" t="str">
        <f t="shared" si="536"/>
        <v/>
      </c>
      <c r="BJ2880" s="184" t="str">
        <f t="shared" si="532"/>
        <v/>
      </c>
    </row>
    <row r="2881" spans="57:62" ht="20.100000000000001" customHeight="1" x14ac:dyDescent="0.25">
      <c r="BE2881" s="156">
        <v>2129</v>
      </c>
      <c r="BF2881" s="181">
        <f t="shared" si="533"/>
        <v>13.619199999999545</v>
      </c>
      <c r="BG2881" s="182">
        <f t="shared" si="534"/>
        <v>5.8383873227109077E-2</v>
      </c>
      <c r="BH2881" s="183">
        <f t="shared" si="535"/>
        <v>1.2840038948398746E-4</v>
      </c>
      <c r="BI2881" s="184" t="str">
        <f t="shared" si="536"/>
        <v/>
      </c>
      <c r="BJ2881" s="184" t="str">
        <f t="shared" si="532"/>
        <v/>
      </c>
    </row>
    <row r="2882" spans="57:62" ht="20.100000000000001" customHeight="1" x14ac:dyDescent="0.25">
      <c r="BE2882" s="156">
        <v>2130</v>
      </c>
      <c r="BF2882" s="181">
        <f t="shared" si="533"/>
        <v>13.625599999999544</v>
      </c>
      <c r="BG2882" s="182">
        <f t="shared" si="534"/>
        <v>5.825547283762509E-2</v>
      </c>
      <c r="BH2882" s="183">
        <f t="shared" si="535"/>
        <v>1.2814054699970823E-4</v>
      </c>
      <c r="BI2882" s="184" t="str">
        <f t="shared" si="536"/>
        <v/>
      </c>
      <c r="BJ2882" s="184" t="str">
        <f t="shared" si="532"/>
        <v/>
      </c>
    </row>
    <row r="2883" spans="57:62" ht="20.100000000000001" customHeight="1" x14ac:dyDescent="0.25">
      <c r="BE2883" s="156">
        <v>2131</v>
      </c>
      <c r="BF2883" s="181">
        <f t="shared" si="533"/>
        <v>13.631999999999543</v>
      </c>
      <c r="BG2883" s="182">
        <f t="shared" si="534"/>
        <v>5.8127332290625382E-2</v>
      </c>
      <c r="BH2883" s="183">
        <f t="shared" si="535"/>
        <v>1.2788115985541693E-4</v>
      </c>
      <c r="BI2883" s="184" t="str">
        <f t="shared" si="536"/>
        <v/>
      </c>
      <c r="BJ2883" s="184" t="str">
        <f t="shared" si="532"/>
        <v/>
      </c>
    </row>
    <row r="2884" spans="57:62" ht="20.100000000000001" customHeight="1" x14ac:dyDescent="0.25">
      <c r="BE2884" s="156">
        <v>2132</v>
      </c>
      <c r="BF2884" s="181">
        <f t="shared" si="533"/>
        <v>13.638399999999542</v>
      </c>
      <c r="BG2884" s="182">
        <f t="shared" si="534"/>
        <v>5.7999451130769965E-2</v>
      </c>
      <c r="BH2884" s="183">
        <f t="shared" si="535"/>
        <v>1.2762222748131241E-4</v>
      </c>
      <c r="BI2884" s="184" t="str">
        <f t="shared" si="536"/>
        <v/>
      </c>
      <c r="BJ2884" s="184" t="str">
        <f t="shared" si="532"/>
        <v/>
      </c>
    </row>
    <row r="2885" spans="57:62" ht="20.100000000000001" customHeight="1" x14ac:dyDescent="0.25">
      <c r="BE2885" s="156">
        <v>2133</v>
      </c>
      <c r="BF2885" s="181">
        <f t="shared" si="533"/>
        <v>13.644799999999542</v>
      </c>
      <c r="BG2885" s="182">
        <f t="shared" si="534"/>
        <v>5.7871828903288652E-2</v>
      </c>
      <c r="BH2885" s="183">
        <f t="shared" si="535"/>
        <v>1.2736374930713557E-4</v>
      </c>
      <c r="BI2885" s="184" t="str">
        <f t="shared" si="536"/>
        <v/>
      </c>
      <c r="BJ2885" s="184" t="str">
        <f t="shared" si="532"/>
        <v/>
      </c>
    </row>
    <row r="2886" spans="57:62" ht="20.100000000000001" customHeight="1" x14ac:dyDescent="0.25">
      <c r="BE2886" s="156">
        <v>2134</v>
      </c>
      <c r="BF2886" s="181">
        <f t="shared" si="533"/>
        <v>13.651199999999541</v>
      </c>
      <c r="BG2886" s="182">
        <f t="shared" si="534"/>
        <v>5.7744465153981517E-2</v>
      </c>
      <c r="BH2886" s="183">
        <f t="shared" si="535"/>
        <v>1.2710572476275911E-4</v>
      </c>
      <c r="BI2886" s="184" t="str">
        <f t="shared" si="536"/>
        <v/>
      </c>
      <c r="BJ2886" s="184" t="str">
        <f t="shared" si="532"/>
        <v/>
      </c>
    </row>
    <row r="2887" spans="57:62" ht="20.100000000000001" customHeight="1" x14ac:dyDescent="0.25">
      <c r="BE2887" s="156">
        <v>2135</v>
      </c>
      <c r="BF2887" s="181">
        <f t="shared" si="533"/>
        <v>13.65759999999954</v>
      </c>
      <c r="BG2887" s="182">
        <f t="shared" si="534"/>
        <v>5.7617359429218758E-2</v>
      </c>
      <c r="BH2887" s="183">
        <f t="shared" si="535"/>
        <v>1.268481532780627E-4</v>
      </c>
      <c r="BI2887" s="184" t="str">
        <f t="shared" si="536"/>
        <v/>
      </c>
      <c r="BJ2887" s="184" t="str">
        <f t="shared" si="532"/>
        <v/>
      </c>
    </row>
    <row r="2888" spans="57:62" ht="20.100000000000001" customHeight="1" x14ac:dyDescent="0.25">
      <c r="BE2888" s="156">
        <v>2136</v>
      </c>
      <c r="BF2888" s="181">
        <f t="shared" si="533"/>
        <v>13.66399999999954</v>
      </c>
      <c r="BG2888" s="182">
        <f t="shared" si="534"/>
        <v>5.7490511275940695E-2</v>
      </c>
      <c r="BH2888" s="183">
        <f t="shared" si="535"/>
        <v>1.2659103428266927E-4</v>
      </c>
      <c r="BI2888" s="184" t="str">
        <f t="shared" si="536"/>
        <v/>
      </c>
      <c r="BJ2888" s="184" t="str">
        <f t="shared" si="532"/>
        <v/>
      </c>
    </row>
    <row r="2889" spans="57:62" ht="20.100000000000001" customHeight="1" x14ac:dyDescent="0.25">
      <c r="BE2889" s="156">
        <v>2137</v>
      </c>
      <c r="BF2889" s="181">
        <f t="shared" si="533"/>
        <v>13.670399999999539</v>
      </c>
      <c r="BG2889" s="182">
        <f t="shared" si="534"/>
        <v>5.7363920241658026E-2</v>
      </c>
      <c r="BH2889" s="183">
        <f t="shared" si="535"/>
        <v>1.2633436720607683E-4</v>
      </c>
      <c r="BI2889" s="184" t="str">
        <f t="shared" si="536"/>
        <v/>
      </c>
      <c r="BJ2889" s="184" t="str">
        <f t="shared" si="532"/>
        <v/>
      </c>
    </row>
    <row r="2890" spans="57:62" ht="20.100000000000001" customHeight="1" x14ac:dyDescent="0.25">
      <c r="BE2890" s="156">
        <v>2138</v>
      </c>
      <c r="BF2890" s="181">
        <f t="shared" si="533"/>
        <v>13.676799999999538</v>
      </c>
      <c r="BG2890" s="182">
        <f t="shared" si="534"/>
        <v>5.7237585874451949E-2</v>
      </c>
      <c r="BH2890" s="183">
        <f t="shared" si="535"/>
        <v>1.2607815147797768E-4</v>
      </c>
      <c r="BI2890" s="184" t="str">
        <f t="shared" si="536"/>
        <v/>
      </c>
      <c r="BJ2890" s="184" t="str">
        <f t="shared" si="532"/>
        <v/>
      </c>
    </row>
    <row r="2891" spans="57:62" ht="20.100000000000001" customHeight="1" x14ac:dyDescent="0.25">
      <c r="BE2891" s="156">
        <v>2139</v>
      </c>
      <c r="BF2891" s="181">
        <f t="shared" si="533"/>
        <v>13.683199999999538</v>
      </c>
      <c r="BG2891" s="182">
        <f t="shared" si="534"/>
        <v>5.7111507722973971E-2</v>
      </c>
      <c r="BH2891" s="183">
        <f t="shared" si="535"/>
        <v>1.2582238652775884E-4</v>
      </c>
      <c r="BI2891" s="184" t="str">
        <f t="shared" si="536"/>
        <v/>
      </c>
      <c r="BJ2891" s="184" t="str">
        <f t="shared" si="532"/>
        <v/>
      </c>
    </row>
    <row r="2892" spans="57:62" ht="20.100000000000001" customHeight="1" x14ac:dyDescent="0.25">
      <c r="BE2892" s="156">
        <v>2140</v>
      </c>
      <c r="BF2892" s="181">
        <f t="shared" si="533"/>
        <v>13.689599999999537</v>
      </c>
      <c r="BG2892" s="182">
        <f t="shared" si="534"/>
        <v>5.6985685336446212E-2</v>
      </c>
      <c r="BH2892" s="183">
        <f t="shared" si="535"/>
        <v>1.2556707178479343E-4</v>
      </c>
      <c r="BI2892" s="184" t="str">
        <f t="shared" si="536"/>
        <v/>
      </c>
      <c r="BJ2892" s="184" t="str">
        <f t="shared" si="532"/>
        <v/>
      </c>
    </row>
    <row r="2893" spans="57:62" ht="20.100000000000001" customHeight="1" x14ac:dyDescent="0.25">
      <c r="BE2893" s="156">
        <v>2141</v>
      </c>
      <c r="BF2893" s="181">
        <f t="shared" si="533"/>
        <v>13.695999999999536</v>
      </c>
      <c r="BG2893" s="182">
        <f t="shared" si="534"/>
        <v>5.6860118264661419E-2</v>
      </c>
      <c r="BH2893" s="183">
        <f t="shared" si="535"/>
        <v>1.2531220667850312E-4</v>
      </c>
      <c r="BI2893" s="184" t="str">
        <f t="shared" si="536"/>
        <v/>
      </c>
      <c r="BJ2893" s="184" t="str">
        <f t="shared" si="532"/>
        <v/>
      </c>
    </row>
    <row r="2894" spans="57:62" ht="20.100000000000001" customHeight="1" x14ac:dyDescent="0.25">
      <c r="BE2894" s="156">
        <v>2142</v>
      </c>
      <c r="BF2894" s="181">
        <f t="shared" si="533"/>
        <v>13.702399999999535</v>
      </c>
      <c r="BG2894" s="182">
        <f t="shared" si="534"/>
        <v>5.6734806057982916E-2</v>
      </c>
      <c r="BH2894" s="183">
        <f t="shared" si="535"/>
        <v>1.2505779063806677E-4</v>
      </c>
      <c r="BI2894" s="184" t="str">
        <f t="shared" si="536"/>
        <v/>
      </c>
      <c r="BJ2894" s="184" t="str">
        <f t="shared" si="532"/>
        <v/>
      </c>
    </row>
    <row r="2895" spans="57:62" ht="20.100000000000001" customHeight="1" x14ac:dyDescent="0.25">
      <c r="BE2895" s="156">
        <v>2143</v>
      </c>
      <c r="BF2895" s="181">
        <f t="shared" si="533"/>
        <v>13.708799999999535</v>
      </c>
      <c r="BG2895" s="182">
        <f t="shared" si="534"/>
        <v>5.6609748267344849E-2</v>
      </c>
      <c r="BH2895" s="183">
        <f t="shared" si="535"/>
        <v>1.2480382309279503E-4</v>
      </c>
      <c r="BI2895" s="184" t="str">
        <f t="shared" si="536"/>
        <v/>
      </c>
      <c r="BJ2895" s="184" t="str">
        <f t="shared" si="532"/>
        <v/>
      </c>
    </row>
    <row r="2896" spans="57:62" ht="20.100000000000001" customHeight="1" x14ac:dyDescent="0.25">
      <c r="BE2896" s="156">
        <v>2144</v>
      </c>
      <c r="BF2896" s="181">
        <f t="shared" si="533"/>
        <v>13.715199999999534</v>
      </c>
      <c r="BG2896" s="182">
        <f t="shared" si="534"/>
        <v>5.6484944444252054E-2</v>
      </c>
      <c r="BH2896" s="183">
        <f t="shared" si="535"/>
        <v>1.2455030347175572E-4</v>
      </c>
      <c r="BI2896" s="184" t="str">
        <f t="shared" si="536"/>
        <v/>
      </c>
      <c r="BJ2896" s="184" t="str">
        <f t="shared" si="532"/>
        <v/>
      </c>
    </row>
    <row r="2897" spans="57:62" ht="20.100000000000001" customHeight="1" x14ac:dyDescent="0.25">
      <c r="BE2897" s="156">
        <v>2145</v>
      </c>
      <c r="BF2897" s="181">
        <f t="shared" si="533"/>
        <v>13.721599999999533</v>
      </c>
      <c r="BG2897" s="182">
        <f t="shared" si="534"/>
        <v>5.6360394140780298E-2</v>
      </c>
      <c r="BH2897" s="183">
        <f t="shared" si="535"/>
        <v>1.2429723120419012E-4</v>
      </c>
      <c r="BI2897" s="184" t="str">
        <f t="shared" si="536"/>
        <v/>
      </c>
      <c r="BJ2897" s="184" t="str">
        <f t="shared" si="532"/>
        <v/>
      </c>
    </row>
    <row r="2898" spans="57:62" ht="20.100000000000001" customHeight="1" x14ac:dyDescent="0.25">
      <c r="BE2898" s="156">
        <v>2146</v>
      </c>
      <c r="BF2898" s="181">
        <f t="shared" si="533"/>
        <v>13.727999999999533</v>
      </c>
      <c r="BG2898" s="182">
        <f t="shared" si="534"/>
        <v>5.6236096909576108E-2</v>
      </c>
      <c r="BH2898" s="183">
        <f t="shared" si="535"/>
        <v>1.2404460571911052E-4</v>
      </c>
      <c r="BI2898" s="184" t="str">
        <f t="shared" si="536"/>
        <v/>
      </c>
      <c r="BJ2898" s="184" t="str">
        <f t="shared" si="532"/>
        <v/>
      </c>
    </row>
    <row r="2899" spans="57:62" ht="20.100000000000001" customHeight="1" x14ac:dyDescent="0.25">
      <c r="BE2899" s="156">
        <v>2147</v>
      </c>
      <c r="BF2899" s="181">
        <f t="shared" si="533"/>
        <v>13.734399999999532</v>
      </c>
      <c r="BG2899" s="182">
        <f t="shared" si="534"/>
        <v>5.6112052303856998E-2</v>
      </c>
      <c r="BH2899" s="183">
        <f t="shared" si="535"/>
        <v>1.237924264456125E-4</v>
      </c>
      <c r="BI2899" s="184" t="str">
        <f t="shared" si="536"/>
        <v/>
      </c>
      <c r="BJ2899" s="184" t="str">
        <f t="shared" si="532"/>
        <v/>
      </c>
    </row>
    <row r="2900" spans="57:62" ht="20.100000000000001" customHeight="1" x14ac:dyDescent="0.25">
      <c r="BE2900" s="156">
        <v>2148</v>
      </c>
      <c r="BF2900" s="181">
        <f t="shared" si="533"/>
        <v>13.740799999999531</v>
      </c>
      <c r="BG2900" s="182">
        <f t="shared" si="534"/>
        <v>5.5988259877411385E-2</v>
      </c>
      <c r="BH2900" s="183">
        <f t="shared" si="535"/>
        <v>1.2354069281263202E-4</v>
      </c>
      <c r="BI2900" s="184" t="str">
        <f t="shared" si="536"/>
        <v/>
      </c>
      <c r="BJ2900" s="184" t="str">
        <f t="shared" si="532"/>
        <v/>
      </c>
    </row>
    <row r="2901" spans="57:62" ht="20.100000000000001" customHeight="1" x14ac:dyDescent="0.25">
      <c r="BE2901" s="156">
        <v>2149</v>
      </c>
      <c r="BF2901" s="181">
        <f t="shared" si="533"/>
        <v>13.74719999999953</v>
      </c>
      <c r="BG2901" s="182">
        <f t="shared" si="534"/>
        <v>5.5864719184598753E-2</v>
      </c>
      <c r="BH2901" s="183">
        <f t="shared" si="535"/>
        <v>1.2328940424920914E-4</v>
      </c>
      <c r="BI2901" s="184" t="str">
        <f t="shared" si="536"/>
        <v/>
      </c>
      <c r="BJ2901" s="184" t="str">
        <f t="shared" si="532"/>
        <v/>
      </c>
    </row>
    <row r="2902" spans="57:62" ht="20.100000000000001" customHeight="1" x14ac:dyDescent="0.25">
      <c r="BE2902" s="156">
        <v>2150</v>
      </c>
      <c r="BF2902" s="181">
        <f t="shared" si="533"/>
        <v>13.75359999999953</v>
      </c>
      <c r="BG2902" s="182">
        <f t="shared" si="534"/>
        <v>5.5741429780349544E-2</v>
      </c>
      <c r="BH2902" s="183">
        <f t="shared" si="535"/>
        <v>1.2303856018424514E-4</v>
      </c>
      <c r="BI2902" s="184" t="str">
        <f t="shared" si="536"/>
        <v/>
      </c>
      <c r="BJ2902" s="184" t="str">
        <f t="shared" si="532"/>
        <v/>
      </c>
    </row>
    <row r="2903" spans="57:62" ht="20.100000000000001" customHeight="1" x14ac:dyDescent="0.25">
      <c r="BE2903" s="156">
        <v>2151</v>
      </c>
      <c r="BF2903" s="181">
        <f t="shared" si="533"/>
        <v>13.759999999999529</v>
      </c>
      <c r="BG2903" s="182">
        <f t="shared" si="534"/>
        <v>5.5618391220165299E-2</v>
      </c>
      <c r="BH2903" s="183">
        <f t="shared" si="535"/>
        <v>1.2278816004666904E-4</v>
      </c>
      <c r="BI2903" s="184" t="str">
        <f t="shared" si="536"/>
        <v/>
      </c>
      <c r="BJ2903" s="184" t="str">
        <f t="shared" si="532"/>
        <v/>
      </c>
    </row>
    <row r="2904" spans="57:62" ht="20.100000000000001" customHeight="1" x14ac:dyDescent="0.25">
      <c r="BE2904" s="156">
        <v>2152</v>
      </c>
      <c r="BF2904" s="181">
        <f t="shared" si="533"/>
        <v>13.766399999999528</v>
      </c>
      <c r="BG2904" s="182">
        <f t="shared" si="534"/>
        <v>5.549560306011863E-2</v>
      </c>
      <c r="BH2904" s="183">
        <f t="shared" si="535"/>
        <v>1.22538203265396E-4</v>
      </c>
      <c r="BI2904" s="184" t="str">
        <f t="shared" si="536"/>
        <v/>
      </c>
      <c r="BJ2904" s="184" t="str">
        <f t="shared" si="532"/>
        <v/>
      </c>
    </row>
    <row r="2905" spans="57:62" ht="20.100000000000001" customHeight="1" x14ac:dyDescent="0.25">
      <c r="BE2905" s="156">
        <v>2153</v>
      </c>
      <c r="BF2905" s="181">
        <f t="shared" si="533"/>
        <v>13.772799999999528</v>
      </c>
      <c r="BG2905" s="182">
        <f t="shared" si="534"/>
        <v>5.5373064856853234E-2</v>
      </c>
      <c r="BH2905" s="183">
        <f t="shared" si="535"/>
        <v>1.2228868926931341E-4</v>
      </c>
      <c r="BI2905" s="184" t="str">
        <f t="shared" si="536"/>
        <v/>
      </c>
      <c r="BJ2905" s="184" t="str">
        <f t="shared" si="532"/>
        <v/>
      </c>
    </row>
    <row r="2906" spans="57:62" ht="20.100000000000001" customHeight="1" x14ac:dyDescent="0.25">
      <c r="BE2906" s="156">
        <v>2154</v>
      </c>
      <c r="BF2906" s="181">
        <f t="shared" si="533"/>
        <v>13.779199999999527</v>
      </c>
      <c r="BG2906" s="182">
        <f t="shared" si="534"/>
        <v>5.525077616758392E-2</v>
      </c>
      <c r="BH2906" s="183">
        <f t="shared" si="535"/>
        <v>1.2203961748721848E-4</v>
      </c>
      <c r="BI2906" s="184" t="str">
        <f t="shared" si="536"/>
        <v/>
      </c>
      <c r="BJ2906" s="184" t="str">
        <f t="shared" si="532"/>
        <v/>
      </c>
    </row>
    <row r="2907" spans="57:62" ht="20.100000000000001" customHeight="1" x14ac:dyDescent="0.25">
      <c r="BE2907" s="156">
        <v>2155</v>
      </c>
      <c r="BF2907" s="181">
        <f t="shared" si="533"/>
        <v>13.785599999999526</v>
      </c>
      <c r="BG2907" s="182">
        <f t="shared" si="534"/>
        <v>5.5128736550096702E-2</v>
      </c>
      <c r="BH2907" s="183">
        <f t="shared" si="535"/>
        <v>1.2179098734798471E-4</v>
      </c>
      <c r="BI2907" s="184" t="str">
        <f t="shared" si="536"/>
        <v/>
      </c>
      <c r="BJ2907" s="184" t="str">
        <f t="shared" si="532"/>
        <v/>
      </c>
    </row>
    <row r="2908" spans="57:62" ht="20.100000000000001" customHeight="1" x14ac:dyDescent="0.25">
      <c r="BE2908" s="156">
        <v>2156</v>
      </c>
      <c r="BF2908" s="181">
        <f t="shared" si="533"/>
        <v>13.791999999999526</v>
      </c>
      <c r="BG2908" s="182">
        <f t="shared" si="534"/>
        <v>5.5006945562748717E-2</v>
      </c>
      <c r="BH2908" s="183">
        <f t="shared" si="535"/>
        <v>1.2154279828049258E-4</v>
      </c>
      <c r="BI2908" s="184" t="str">
        <f t="shared" si="536"/>
        <v/>
      </c>
      <c r="BJ2908" s="184" t="str">
        <f t="shared" si="532"/>
        <v/>
      </c>
    </row>
    <row r="2909" spans="57:62" ht="20.100000000000001" customHeight="1" x14ac:dyDescent="0.25">
      <c r="BE2909" s="156">
        <v>2157</v>
      </c>
      <c r="BF2909" s="181">
        <f t="shared" si="533"/>
        <v>13.798399999999525</v>
      </c>
      <c r="BG2909" s="182">
        <f t="shared" si="534"/>
        <v>5.4885402764468225E-2</v>
      </c>
      <c r="BH2909" s="183">
        <f t="shared" si="535"/>
        <v>1.212950497135809E-4</v>
      </c>
      <c r="BI2909" s="184" t="str">
        <f t="shared" si="536"/>
        <v/>
      </c>
      <c r="BJ2909" s="184" t="str">
        <f t="shared" si="532"/>
        <v/>
      </c>
    </row>
    <row r="2910" spans="57:62" ht="20.100000000000001" customHeight="1" x14ac:dyDescent="0.25">
      <c r="BE2910" s="156">
        <v>2158</v>
      </c>
      <c r="BF2910" s="181">
        <f t="shared" si="533"/>
        <v>13.804799999999524</v>
      </c>
      <c r="BG2910" s="182">
        <f t="shared" si="534"/>
        <v>5.4764107714754644E-2</v>
      </c>
      <c r="BH2910" s="183">
        <f t="shared" si="535"/>
        <v>1.2104774107606769E-4</v>
      </c>
      <c r="BI2910" s="184" t="str">
        <f t="shared" si="536"/>
        <v/>
      </c>
      <c r="BJ2910" s="184" t="str">
        <f t="shared" si="532"/>
        <v/>
      </c>
    </row>
    <row r="2911" spans="57:62" ht="20.100000000000001" customHeight="1" x14ac:dyDescent="0.25">
      <c r="BE2911" s="156">
        <v>2159</v>
      </c>
      <c r="BF2911" s="181">
        <f t="shared" si="533"/>
        <v>13.811199999999523</v>
      </c>
      <c r="BG2911" s="182">
        <f t="shared" si="534"/>
        <v>5.4643059973678576E-2</v>
      </c>
      <c r="BH2911" s="183">
        <f t="shared" si="535"/>
        <v>1.2080087179670851E-4</v>
      </c>
      <c r="BI2911" s="184" t="str">
        <f t="shared" si="536"/>
        <v/>
      </c>
      <c r="BJ2911" s="184" t="str">
        <f t="shared" si="532"/>
        <v/>
      </c>
    </row>
    <row r="2912" spans="57:62" ht="20.100000000000001" customHeight="1" x14ac:dyDescent="0.25">
      <c r="BE2912" s="156">
        <v>2160</v>
      </c>
      <c r="BF2912" s="181">
        <f t="shared" si="533"/>
        <v>13.817599999999523</v>
      </c>
      <c r="BG2912" s="182">
        <f t="shared" si="534"/>
        <v>5.4522259101881868E-2</v>
      </c>
      <c r="BH2912" s="183">
        <f t="shared" si="535"/>
        <v>1.2055444130450177E-4</v>
      </c>
      <c r="BI2912" s="184" t="str">
        <f t="shared" si="536"/>
        <v/>
      </c>
      <c r="BJ2912" s="184" t="str">
        <f t="shared" si="532"/>
        <v/>
      </c>
    </row>
    <row r="2913" spans="57:62" ht="20.100000000000001" customHeight="1" x14ac:dyDescent="0.25">
      <c r="BE2913" s="156">
        <v>2161</v>
      </c>
      <c r="BF2913" s="181">
        <f t="shared" si="533"/>
        <v>13.823999999999522</v>
      </c>
      <c r="BG2913" s="182">
        <f t="shared" si="534"/>
        <v>5.4401704660577366E-2</v>
      </c>
      <c r="BH2913" s="183">
        <f t="shared" si="535"/>
        <v>1.2030844902820997E-4</v>
      </c>
      <c r="BI2913" s="184" t="str">
        <f t="shared" si="536"/>
        <v/>
      </c>
      <c r="BJ2913" s="184" t="str">
        <f t="shared" si="532"/>
        <v/>
      </c>
    </row>
    <row r="2914" spans="57:62" ht="20.100000000000001" customHeight="1" x14ac:dyDescent="0.25">
      <c r="BE2914" s="156">
        <v>2162</v>
      </c>
      <c r="BF2914" s="181">
        <f t="shared" si="533"/>
        <v>13.830399999999521</v>
      </c>
      <c r="BG2914" s="182">
        <f t="shared" si="534"/>
        <v>5.4281396211549156E-2</v>
      </c>
      <c r="BH2914" s="183">
        <f t="shared" si="535"/>
        <v>1.2006289439658174E-4</v>
      </c>
      <c r="BI2914" s="184" t="str">
        <f t="shared" si="536"/>
        <v/>
      </c>
      <c r="BJ2914" s="184" t="str">
        <f t="shared" si="532"/>
        <v/>
      </c>
    </row>
    <row r="2915" spans="57:62" ht="20.100000000000001" customHeight="1" x14ac:dyDescent="0.25">
      <c r="BE2915" s="156">
        <v>2163</v>
      </c>
      <c r="BF2915" s="181">
        <f t="shared" si="533"/>
        <v>13.836799999999521</v>
      </c>
      <c r="BG2915" s="182">
        <f t="shared" si="534"/>
        <v>5.4161333317152574E-2</v>
      </c>
      <c r="BH2915" s="183">
        <f t="shared" si="535"/>
        <v>1.1981777683876121E-4</v>
      </c>
      <c r="BI2915" s="184" t="str">
        <f t="shared" si="536"/>
        <v/>
      </c>
      <c r="BJ2915" s="184" t="str">
        <f t="shared" si="532"/>
        <v/>
      </c>
    </row>
    <row r="2916" spans="57:62" ht="20.100000000000001" customHeight="1" x14ac:dyDescent="0.25">
      <c r="BE2916" s="156">
        <v>2164</v>
      </c>
      <c r="BF2916" s="181">
        <f t="shared" si="533"/>
        <v>13.84319999999952</v>
      </c>
      <c r="BG2916" s="182">
        <f t="shared" si="534"/>
        <v>5.4041515540313813E-2</v>
      </c>
      <c r="BH2916" s="183">
        <f t="shared" si="535"/>
        <v>1.1957309578341374E-4</v>
      </c>
      <c r="BI2916" s="184" t="str">
        <f t="shared" si="536"/>
        <v/>
      </c>
      <c r="BJ2916" s="184" t="str">
        <f t="shared" si="532"/>
        <v/>
      </c>
    </row>
    <row r="2917" spans="57:62" ht="20.100000000000001" customHeight="1" x14ac:dyDescent="0.25">
      <c r="BE2917" s="156">
        <v>2165</v>
      </c>
      <c r="BF2917" s="181">
        <f t="shared" si="533"/>
        <v>13.849599999999519</v>
      </c>
      <c r="BG2917" s="182">
        <f t="shared" si="534"/>
        <v>5.3921942444530399E-2</v>
      </c>
      <c r="BH2917" s="183">
        <f t="shared" si="535"/>
        <v>1.1932885065957938E-4</v>
      </c>
      <c r="BI2917" s="184" t="str">
        <f t="shared" si="536"/>
        <v/>
      </c>
      <c r="BJ2917" s="184" t="str">
        <f t="shared" si="532"/>
        <v/>
      </c>
    </row>
    <row r="2918" spans="57:62" ht="20.100000000000001" customHeight="1" x14ac:dyDescent="0.25">
      <c r="BE2918" s="156">
        <v>2166</v>
      </c>
      <c r="BF2918" s="181">
        <f t="shared" si="533"/>
        <v>13.855999999999518</v>
      </c>
      <c r="BG2918" s="182">
        <f t="shared" si="534"/>
        <v>5.380261359387082E-2</v>
      </c>
      <c r="BH2918" s="183">
        <f t="shared" si="535"/>
        <v>1.1908504089613164E-4</v>
      </c>
      <c r="BI2918" s="184" t="str">
        <f t="shared" si="536"/>
        <v/>
      </c>
      <c r="BJ2918" s="184" t="str">
        <f t="shared" si="532"/>
        <v/>
      </c>
    </row>
    <row r="2919" spans="57:62" ht="20.100000000000001" customHeight="1" x14ac:dyDescent="0.25">
      <c r="BE2919" s="156">
        <v>2167</v>
      </c>
      <c r="BF2919" s="181">
        <f t="shared" si="533"/>
        <v>13.862399999999518</v>
      </c>
      <c r="BG2919" s="182">
        <f t="shared" si="534"/>
        <v>5.3683528552974688E-2</v>
      </c>
      <c r="BH2919" s="183">
        <f t="shared" si="535"/>
        <v>1.1884166592208284E-4</v>
      </c>
      <c r="BI2919" s="184" t="str">
        <f t="shared" si="536"/>
        <v/>
      </c>
      <c r="BJ2919" s="184" t="str">
        <f t="shared" si="532"/>
        <v/>
      </c>
    </row>
    <row r="2920" spans="57:62" ht="20.100000000000001" customHeight="1" x14ac:dyDescent="0.25">
      <c r="BE2920" s="156">
        <v>2168</v>
      </c>
      <c r="BF2920" s="181">
        <f t="shared" si="533"/>
        <v>13.868799999999517</v>
      </c>
      <c r="BG2920" s="182">
        <f t="shared" si="534"/>
        <v>5.3564686887052605E-2</v>
      </c>
      <c r="BH2920" s="183">
        <f t="shared" si="535"/>
        <v>1.1859872516641057E-4</v>
      </c>
      <c r="BI2920" s="184" t="str">
        <f t="shared" si="536"/>
        <v/>
      </c>
      <c r="BJ2920" s="184" t="str">
        <f t="shared" si="532"/>
        <v/>
      </c>
    </row>
    <row r="2921" spans="57:62" ht="20.100000000000001" customHeight="1" x14ac:dyDescent="0.25">
      <c r="BE2921" s="156">
        <v>2169</v>
      </c>
      <c r="BF2921" s="181">
        <f t="shared" si="533"/>
        <v>13.875199999999516</v>
      </c>
      <c r="BG2921" s="182">
        <f t="shared" si="534"/>
        <v>5.3446088161886195E-2</v>
      </c>
      <c r="BH2921" s="183">
        <f t="shared" si="535"/>
        <v>1.1835621805816876E-4</v>
      </c>
      <c r="BI2921" s="184" t="str">
        <f t="shared" si="536"/>
        <v/>
      </c>
      <c r="BJ2921" s="184" t="str">
        <f t="shared" si="532"/>
        <v/>
      </c>
    </row>
    <row r="2922" spans="57:62" ht="20.100000000000001" customHeight="1" x14ac:dyDescent="0.25">
      <c r="BE2922" s="156">
        <v>2170</v>
      </c>
      <c r="BF2922" s="181">
        <f t="shared" si="533"/>
        <v>13.881599999999516</v>
      </c>
      <c r="BG2922" s="182">
        <f t="shared" si="534"/>
        <v>5.3327731943828026E-2</v>
      </c>
      <c r="BH2922" s="183">
        <f t="shared" si="535"/>
        <v>1.1811414402645992E-4</v>
      </c>
      <c r="BI2922" s="184" t="str">
        <f t="shared" si="536"/>
        <v/>
      </c>
      <c r="BJ2922" s="184" t="str">
        <f t="shared" si="532"/>
        <v/>
      </c>
    </row>
    <row r="2923" spans="57:62" ht="20.100000000000001" customHeight="1" x14ac:dyDescent="0.25">
      <c r="BE2923" s="156">
        <v>2171</v>
      </c>
      <c r="BF2923" s="181">
        <f t="shared" si="533"/>
        <v>13.887999999999515</v>
      </c>
      <c r="BG2923" s="182">
        <f t="shared" si="534"/>
        <v>5.3209617799801566E-2</v>
      </c>
      <c r="BH2923" s="183">
        <f t="shared" si="535"/>
        <v>1.1787250250033798E-4</v>
      </c>
      <c r="BI2923" s="184" t="str">
        <f t="shared" si="536"/>
        <v/>
      </c>
      <c r="BJ2923" s="184" t="str">
        <f t="shared" si="532"/>
        <v/>
      </c>
    </row>
    <row r="2924" spans="57:62" ht="20.100000000000001" customHeight="1" x14ac:dyDescent="0.25">
      <c r="BE2924" s="156">
        <v>2172</v>
      </c>
      <c r="BF2924" s="181">
        <f t="shared" si="533"/>
        <v>13.894399999999514</v>
      </c>
      <c r="BG2924" s="182">
        <f t="shared" si="534"/>
        <v>5.3091745297301228E-2</v>
      </c>
      <c r="BH2924" s="183">
        <f t="shared" si="535"/>
        <v>1.1763129290898178E-4</v>
      </c>
      <c r="BI2924" s="184" t="str">
        <f t="shared" si="536"/>
        <v/>
      </c>
      <c r="BJ2924" s="184" t="str">
        <f t="shared" si="532"/>
        <v/>
      </c>
    </row>
    <row r="2925" spans="57:62" ht="20.100000000000001" customHeight="1" x14ac:dyDescent="0.25">
      <c r="BE2925" s="156">
        <v>2173</v>
      </c>
      <c r="BF2925" s="181">
        <f t="shared" si="533"/>
        <v>13.900799999999514</v>
      </c>
      <c r="BG2925" s="182">
        <f t="shared" si="534"/>
        <v>5.2974114004392246E-2</v>
      </c>
      <c r="BH2925" s="183">
        <f t="shared" si="535"/>
        <v>1.1739051468166034E-4</v>
      </c>
      <c r="BI2925" s="184" t="str">
        <f t="shared" si="536"/>
        <v/>
      </c>
      <c r="BJ2925" s="184" t="str">
        <f t="shared" si="532"/>
        <v/>
      </c>
    </row>
    <row r="2926" spans="57:62" ht="20.100000000000001" customHeight="1" x14ac:dyDescent="0.25">
      <c r="BE2926" s="156">
        <v>2174</v>
      </c>
      <c r="BF2926" s="181">
        <f t="shared" si="533"/>
        <v>13.907199999999513</v>
      </c>
      <c r="BG2926" s="182">
        <f t="shared" si="534"/>
        <v>5.2856723489710586E-2</v>
      </c>
      <c r="BH2926" s="183">
        <f t="shared" si="535"/>
        <v>1.1715016724749006E-4</v>
      </c>
      <c r="BI2926" s="184" t="str">
        <f t="shared" si="536"/>
        <v/>
      </c>
      <c r="BJ2926" s="184" t="str">
        <f t="shared" si="532"/>
        <v/>
      </c>
    </row>
    <row r="2927" spans="57:62" ht="20.100000000000001" customHeight="1" x14ac:dyDescent="0.25">
      <c r="BE2927" s="156">
        <v>2175</v>
      </c>
      <c r="BF2927" s="181">
        <f t="shared" si="533"/>
        <v>13.913599999999512</v>
      </c>
      <c r="BG2927" s="182">
        <f t="shared" si="534"/>
        <v>5.2739573322463096E-2</v>
      </c>
      <c r="BH2927" s="183">
        <f t="shared" si="535"/>
        <v>1.169102500359967E-4</v>
      </c>
      <c r="BI2927" s="184" t="str">
        <f t="shared" si="536"/>
        <v/>
      </c>
      <c r="BJ2927" s="184" t="str">
        <f t="shared" si="532"/>
        <v/>
      </c>
    </row>
    <row r="2928" spans="57:62" ht="20.100000000000001" customHeight="1" x14ac:dyDescent="0.25">
      <c r="BE2928" s="156">
        <v>2176</v>
      </c>
      <c r="BF2928" s="181">
        <f t="shared" si="533"/>
        <v>13.919999999999511</v>
      </c>
      <c r="BG2928" s="182">
        <f t="shared" si="534"/>
        <v>5.2622663072427099E-2</v>
      </c>
      <c r="BH2928" s="183">
        <f t="shared" si="535"/>
        <v>1.1667076247640074E-4</v>
      </c>
      <c r="BI2928" s="184" t="str">
        <f t="shared" si="536"/>
        <v/>
      </c>
      <c r="BJ2928" s="184" t="str">
        <f t="shared" si="532"/>
        <v/>
      </c>
    </row>
    <row r="2929" spans="57:62" ht="20.100000000000001" customHeight="1" x14ac:dyDescent="0.25">
      <c r="BE2929" s="156">
        <v>2177</v>
      </c>
      <c r="BF2929" s="181">
        <f t="shared" si="533"/>
        <v>13.926399999999511</v>
      </c>
      <c r="BG2929" s="182">
        <f t="shared" si="534"/>
        <v>5.2505992309950698E-2</v>
      </c>
      <c r="BH2929" s="183">
        <f t="shared" si="535"/>
        <v>1.1643170399810998E-4</v>
      </c>
      <c r="BI2929" s="184" t="str">
        <f t="shared" si="536"/>
        <v/>
      </c>
      <c r="BJ2929" s="184" t="str">
        <f t="shared" ref="BJ2929:BJ2992" si="537">IF($BG2929&lt;(1-$BC$765),$BH2929,"")</f>
        <v/>
      </c>
    </row>
    <row r="2930" spans="57:62" ht="20.100000000000001" customHeight="1" x14ac:dyDescent="0.25">
      <c r="BE2930" s="156">
        <v>2178</v>
      </c>
      <c r="BF2930" s="181">
        <f t="shared" ref="BF2930:BF2993" si="538">BF2929+$BI$750</f>
        <v>13.93279999999951</v>
      </c>
      <c r="BG2930" s="182">
        <f t="shared" ref="BG2930:BG2993" si="539">_xlfn.CHISQ.DIST.RT(BF2930,7)</f>
        <v>5.2389560605952588E-2</v>
      </c>
      <c r="BH2930" s="183">
        <f t="shared" ref="BH2930:BH2993" si="540">BG2930-BG2931</f>
        <v>1.1619307403073348E-4</v>
      </c>
      <c r="BI2930" s="184" t="str">
        <f t="shared" ref="BI2930:BI2993" si="541">IF(BG2930&lt;(1-$BC$757),BH2930,"")</f>
        <v/>
      </c>
      <c r="BJ2930" s="184" t="str">
        <f t="shared" si="537"/>
        <v/>
      </c>
    </row>
    <row r="2931" spans="57:62" ht="20.100000000000001" customHeight="1" x14ac:dyDescent="0.25">
      <c r="BE2931" s="156">
        <v>2179</v>
      </c>
      <c r="BF2931" s="181">
        <f t="shared" si="538"/>
        <v>13.939199999999509</v>
      </c>
      <c r="BG2931" s="182">
        <f t="shared" si="539"/>
        <v>5.2273367531921855E-2</v>
      </c>
      <c r="BH2931" s="183">
        <f t="shared" si="540"/>
        <v>1.1595487200373455E-4</v>
      </c>
      <c r="BI2931" s="184" t="str">
        <f t="shared" si="541"/>
        <v/>
      </c>
      <c r="BJ2931" s="184" t="str">
        <f t="shared" si="537"/>
        <v/>
      </c>
    </row>
    <row r="2932" spans="57:62" ht="20.100000000000001" customHeight="1" x14ac:dyDescent="0.25">
      <c r="BE2932" s="156">
        <v>2180</v>
      </c>
      <c r="BF2932" s="181">
        <f t="shared" si="538"/>
        <v>13.945599999999509</v>
      </c>
      <c r="BG2932" s="182">
        <f t="shared" si="539"/>
        <v>5.215741265991812E-2</v>
      </c>
      <c r="BH2932" s="183">
        <f t="shared" si="540"/>
        <v>1.1571709734686797E-4</v>
      </c>
      <c r="BI2932" s="184" t="str">
        <f t="shared" si="541"/>
        <v/>
      </c>
      <c r="BJ2932" s="184" t="str">
        <f t="shared" si="537"/>
        <v/>
      </c>
    </row>
    <row r="2933" spans="57:62" ht="20.100000000000001" customHeight="1" x14ac:dyDescent="0.25">
      <c r="BE2933" s="156">
        <v>2181</v>
      </c>
      <c r="BF2933" s="181">
        <f t="shared" si="538"/>
        <v>13.951999999999508</v>
      </c>
      <c r="BG2933" s="182">
        <f t="shared" si="539"/>
        <v>5.2041695562571252E-2</v>
      </c>
      <c r="BH2933" s="183">
        <f t="shared" si="540"/>
        <v>1.1547974948968726E-4</v>
      </c>
      <c r="BI2933" s="184" t="str">
        <f t="shared" si="541"/>
        <v/>
      </c>
      <c r="BJ2933" s="184" t="str">
        <f t="shared" si="537"/>
        <v/>
      </c>
    </row>
    <row r="2934" spans="57:62" ht="20.100000000000001" customHeight="1" x14ac:dyDescent="0.25">
      <c r="BE2934" s="156">
        <v>2182</v>
      </c>
      <c r="BF2934" s="181">
        <f t="shared" si="538"/>
        <v>13.958399999999507</v>
      </c>
      <c r="BG2934" s="182">
        <f t="shared" si="539"/>
        <v>5.1926215813081565E-2</v>
      </c>
      <c r="BH2934" s="183">
        <f t="shared" si="540"/>
        <v>1.1524282786198187E-4</v>
      </c>
      <c r="BI2934" s="184" t="str">
        <f t="shared" si="541"/>
        <v/>
      </c>
      <c r="BJ2934" s="184" t="str">
        <f t="shared" si="537"/>
        <v/>
      </c>
    </row>
    <row r="2935" spans="57:62" ht="20.100000000000001" customHeight="1" x14ac:dyDescent="0.25">
      <c r="BE2935" s="156">
        <v>2183</v>
      </c>
      <c r="BF2935" s="181">
        <f t="shared" si="538"/>
        <v>13.964799999999506</v>
      </c>
      <c r="BG2935" s="182">
        <f t="shared" si="539"/>
        <v>5.1810972985219583E-2</v>
      </c>
      <c r="BH2935" s="183">
        <f t="shared" si="540"/>
        <v>1.1500633189381881E-4</v>
      </c>
      <c r="BI2935" s="184" t="str">
        <f t="shared" si="541"/>
        <v/>
      </c>
      <c r="BJ2935" s="184" t="str">
        <f t="shared" si="537"/>
        <v/>
      </c>
    </row>
    <row r="2936" spans="57:62" ht="20.100000000000001" customHeight="1" x14ac:dyDescent="0.25">
      <c r="BE2936" s="156">
        <v>2184</v>
      </c>
      <c r="BF2936" s="181">
        <f t="shared" si="538"/>
        <v>13.971199999999506</v>
      </c>
      <c r="BG2936" s="182">
        <f t="shared" si="539"/>
        <v>5.1695966653325764E-2</v>
      </c>
      <c r="BH2936" s="183">
        <f t="shared" si="540"/>
        <v>1.1477026101486265E-4</v>
      </c>
      <c r="BI2936" s="184" t="str">
        <f t="shared" si="541"/>
        <v/>
      </c>
      <c r="BJ2936" s="184" t="str">
        <f t="shared" si="537"/>
        <v/>
      </c>
    </row>
    <row r="2937" spans="57:62" ht="20.100000000000001" customHeight="1" x14ac:dyDescent="0.25">
      <c r="BE2937" s="156">
        <v>2185</v>
      </c>
      <c r="BF2937" s="181">
        <f t="shared" si="538"/>
        <v>13.977599999999505</v>
      </c>
      <c r="BG2937" s="182">
        <f t="shared" si="539"/>
        <v>5.1581196392310902E-2</v>
      </c>
      <c r="BH2937" s="183">
        <f t="shared" si="540"/>
        <v>1.1453461465529835E-4</v>
      </c>
      <c r="BI2937" s="184" t="str">
        <f t="shared" si="541"/>
        <v/>
      </c>
      <c r="BJ2937" s="184" t="str">
        <f t="shared" si="537"/>
        <v/>
      </c>
    </row>
    <row r="2938" spans="57:62" ht="20.100000000000001" customHeight="1" x14ac:dyDescent="0.25">
      <c r="BE2938" s="156">
        <v>2186</v>
      </c>
      <c r="BF2938" s="181">
        <f t="shared" si="538"/>
        <v>13.983999999999504</v>
      </c>
      <c r="BG2938" s="182">
        <f t="shared" si="539"/>
        <v>5.1466661777655603E-2</v>
      </c>
      <c r="BH2938" s="183">
        <f t="shared" si="540"/>
        <v>1.142993922451721E-4</v>
      </c>
      <c r="BI2938" s="184" t="str">
        <f t="shared" si="541"/>
        <v/>
      </c>
      <c r="BJ2938" s="184" t="str">
        <f t="shared" si="537"/>
        <v/>
      </c>
    </row>
    <row r="2939" spans="57:62" ht="20.100000000000001" customHeight="1" x14ac:dyDescent="0.25">
      <c r="BE2939" s="156">
        <v>2187</v>
      </c>
      <c r="BF2939" s="181">
        <f t="shared" si="538"/>
        <v>13.990399999999504</v>
      </c>
      <c r="BG2939" s="182">
        <f t="shared" si="539"/>
        <v>5.1352362385410431E-2</v>
      </c>
      <c r="BH2939" s="183">
        <f t="shared" si="540"/>
        <v>1.1406459321477297E-4</v>
      </c>
      <c r="BI2939" s="184" t="str">
        <f t="shared" si="541"/>
        <v/>
      </c>
      <c r="BJ2939" s="184" t="str">
        <f t="shared" si="537"/>
        <v/>
      </c>
    </row>
    <row r="2940" spans="57:62" ht="20.100000000000001" customHeight="1" x14ac:dyDescent="0.25">
      <c r="BE2940" s="156">
        <v>2188</v>
      </c>
      <c r="BF2940" s="181">
        <f t="shared" si="538"/>
        <v>13.996799999999503</v>
      </c>
      <c r="BG2940" s="182">
        <f t="shared" si="539"/>
        <v>5.1238297792195658E-2</v>
      </c>
      <c r="BH2940" s="183">
        <f t="shared" si="540"/>
        <v>1.138302169943553E-4</v>
      </c>
      <c r="BI2940" s="184" t="str">
        <f t="shared" si="541"/>
        <v/>
      </c>
      <c r="BJ2940" s="184" t="str">
        <f t="shared" si="537"/>
        <v/>
      </c>
    </row>
    <row r="2941" spans="57:62" ht="20.100000000000001" customHeight="1" x14ac:dyDescent="0.25">
      <c r="BE2941" s="156">
        <v>2189</v>
      </c>
      <c r="BF2941" s="181">
        <f t="shared" si="538"/>
        <v>14.003199999999502</v>
      </c>
      <c r="BG2941" s="182">
        <f t="shared" si="539"/>
        <v>5.1124467575201303E-2</v>
      </c>
      <c r="BH2941" s="183">
        <f t="shared" si="540"/>
        <v>1.1359626301417347E-4</v>
      </c>
      <c r="BI2941" s="184" t="str">
        <f t="shared" si="541"/>
        <v/>
      </c>
      <c r="BJ2941" s="184" t="str">
        <f t="shared" si="537"/>
        <v/>
      </c>
    </row>
    <row r="2942" spans="57:62" ht="20.100000000000001" customHeight="1" x14ac:dyDescent="0.25">
      <c r="BE2942" s="156">
        <v>2190</v>
      </c>
      <c r="BF2942" s="181">
        <f t="shared" si="538"/>
        <v>14.009599999999502</v>
      </c>
      <c r="BG2942" s="182">
        <f t="shared" si="539"/>
        <v>5.101087131218713E-2</v>
      </c>
      <c r="BH2942" s="183">
        <f t="shared" si="540"/>
        <v>1.1336273070496061E-4</v>
      </c>
      <c r="BI2942" s="184" t="str">
        <f t="shared" si="541"/>
        <v/>
      </c>
      <c r="BJ2942" s="184" t="str">
        <f t="shared" si="537"/>
        <v/>
      </c>
    </row>
    <row r="2943" spans="57:62" ht="20.100000000000001" customHeight="1" x14ac:dyDescent="0.25">
      <c r="BE2943" s="156">
        <v>2191</v>
      </c>
      <c r="BF2943" s="181">
        <f t="shared" si="538"/>
        <v>14.015999999999501</v>
      </c>
      <c r="BG2943" s="182">
        <f t="shared" si="539"/>
        <v>5.0897508581482169E-2</v>
      </c>
      <c r="BH2943" s="183">
        <f t="shared" si="540"/>
        <v>1.1312961949717232E-4</v>
      </c>
      <c r="BI2943" s="184" t="str">
        <f t="shared" si="541"/>
        <v/>
      </c>
      <c r="BJ2943" s="184" t="str">
        <f t="shared" si="537"/>
        <v/>
      </c>
    </row>
    <row r="2944" spans="57:62" ht="20.100000000000001" customHeight="1" x14ac:dyDescent="0.25">
      <c r="BE2944" s="156">
        <v>2192</v>
      </c>
      <c r="BF2944" s="181">
        <f t="shared" si="538"/>
        <v>14.0223999999995</v>
      </c>
      <c r="BG2944" s="182">
        <f t="shared" si="539"/>
        <v>5.0784378961984997E-2</v>
      </c>
      <c r="BH2944" s="183">
        <f t="shared" si="540"/>
        <v>1.1289692882149316E-4</v>
      </c>
      <c r="BI2944" s="184" t="str">
        <f t="shared" si="541"/>
        <v/>
      </c>
      <c r="BJ2944" s="184" t="str">
        <f t="shared" si="537"/>
        <v/>
      </c>
    </row>
    <row r="2945" spans="57:62" ht="20.100000000000001" customHeight="1" x14ac:dyDescent="0.25">
      <c r="BE2945" s="156">
        <v>2193</v>
      </c>
      <c r="BF2945" s="181">
        <f t="shared" si="538"/>
        <v>14.028799999999499</v>
      </c>
      <c r="BG2945" s="182">
        <f t="shared" si="539"/>
        <v>5.0671482033163504E-2</v>
      </c>
      <c r="BH2945" s="183">
        <f t="shared" si="540"/>
        <v>1.1266465810883669E-4</v>
      </c>
      <c r="BI2945" s="184" t="str">
        <f t="shared" si="541"/>
        <v/>
      </c>
      <c r="BJ2945" s="184" t="str">
        <f t="shared" si="537"/>
        <v/>
      </c>
    </row>
    <row r="2946" spans="57:62" ht="20.100000000000001" customHeight="1" x14ac:dyDescent="0.25">
      <c r="BE2946" s="156">
        <v>2194</v>
      </c>
      <c r="BF2946" s="181">
        <f t="shared" si="538"/>
        <v>14.035199999999499</v>
      </c>
      <c r="BG2946" s="182">
        <f t="shared" si="539"/>
        <v>5.0558817375054667E-2</v>
      </c>
      <c r="BH2946" s="183">
        <f t="shared" si="540"/>
        <v>1.1243280679001239E-4</v>
      </c>
      <c r="BI2946" s="184" t="str">
        <f t="shared" si="541"/>
        <v/>
      </c>
      <c r="BJ2946" s="184" t="str">
        <f t="shared" si="537"/>
        <v/>
      </c>
    </row>
    <row r="2947" spans="57:62" ht="20.100000000000001" customHeight="1" x14ac:dyDescent="0.25">
      <c r="BE2947" s="156">
        <v>2195</v>
      </c>
      <c r="BF2947" s="181">
        <f t="shared" si="538"/>
        <v>14.041599999999498</v>
      </c>
      <c r="BG2947" s="182">
        <f t="shared" si="539"/>
        <v>5.0446384568264654E-2</v>
      </c>
      <c r="BH2947" s="183">
        <f t="shared" si="540"/>
        <v>1.122013742961836E-4</v>
      </c>
      <c r="BI2947" s="184" t="str">
        <f t="shared" si="541"/>
        <v/>
      </c>
      <c r="BJ2947" s="184" t="str">
        <f t="shared" si="537"/>
        <v/>
      </c>
    </row>
    <row r="2948" spans="57:62" ht="20.100000000000001" customHeight="1" x14ac:dyDescent="0.25">
      <c r="BE2948" s="156">
        <v>2196</v>
      </c>
      <c r="BF2948" s="181">
        <f t="shared" si="538"/>
        <v>14.047999999999497</v>
      </c>
      <c r="BG2948" s="182">
        <f t="shared" si="539"/>
        <v>5.0334183193968471E-2</v>
      </c>
      <c r="BH2948" s="183">
        <f t="shared" si="540"/>
        <v>1.119703600583194E-4</v>
      </c>
      <c r="BI2948" s="184" t="str">
        <f t="shared" si="541"/>
        <v/>
      </c>
      <c r="BJ2948" s="184" t="str">
        <f t="shared" si="537"/>
        <v/>
      </c>
    </row>
    <row r="2949" spans="57:62" ht="20.100000000000001" customHeight="1" x14ac:dyDescent="0.25">
      <c r="BE2949" s="156">
        <v>2197</v>
      </c>
      <c r="BF2949" s="181">
        <f t="shared" si="538"/>
        <v>14.054399999999497</v>
      </c>
      <c r="BG2949" s="182">
        <f t="shared" si="539"/>
        <v>5.0222212833910151E-2</v>
      </c>
      <c r="BH2949" s="183">
        <f t="shared" si="540"/>
        <v>1.1173976350788151E-4</v>
      </c>
      <c r="BI2949" s="184" t="str">
        <f t="shared" si="541"/>
        <v/>
      </c>
      <c r="BJ2949" s="184" t="str">
        <f t="shared" si="537"/>
        <v/>
      </c>
    </row>
    <row r="2950" spans="57:62" ht="20.100000000000001" customHeight="1" x14ac:dyDescent="0.25">
      <c r="BE2950" s="156">
        <v>2198</v>
      </c>
      <c r="BF2950" s="181">
        <f t="shared" si="538"/>
        <v>14.060799999999496</v>
      </c>
      <c r="BG2950" s="182">
        <f t="shared" si="539"/>
        <v>5.011047307040227E-2</v>
      </c>
      <c r="BH2950" s="183">
        <f t="shared" si="540"/>
        <v>1.1150958407619288E-4</v>
      </c>
      <c r="BI2950" s="184" t="str">
        <f t="shared" si="541"/>
        <v/>
      </c>
      <c r="BJ2950" s="184" t="str">
        <f t="shared" si="537"/>
        <v/>
      </c>
    </row>
    <row r="2951" spans="57:62" ht="20.100000000000001" customHeight="1" x14ac:dyDescent="0.25">
      <c r="BE2951" s="156">
        <v>2199</v>
      </c>
      <c r="BF2951" s="181">
        <f t="shared" si="538"/>
        <v>14.067199999999495</v>
      </c>
      <c r="BG2951" s="182">
        <f t="shared" si="539"/>
        <v>4.9998963486326077E-2</v>
      </c>
      <c r="BH2951" s="183">
        <f t="shared" si="540"/>
        <v>1.1127982119468055E-4</v>
      </c>
      <c r="BI2951" s="184">
        <f t="shared" si="541"/>
        <v>1.1127982119468055E-4</v>
      </c>
      <c r="BJ2951" s="184" t="str">
        <f t="shared" si="537"/>
        <v/>
      </c>
    </row>
    <row r="2952" spans="57:62" ht="20.100000000000001" customHeight="1" x14ac:dyDescent="0.25">
      <c r="BE2952" s="156">
        <v>2200</v>
      </c>
      <c r="BF2952" s="181">
        <f t="shared" si="538"/>
        <v>14.073599999999495</v>
      </c>
      <c r="BG2952" s="182">
        <f t="shared" si="539"/>
        <v>4.9887683665131397E-2</v>
      </c>
      <c r="BH2952" s="183">
        <f t="shared" si="540"/>
        <v>1.1105047429515319E-4</v>
      </c>
      <c r="BI2952" s="184">
        <f t="shared" si="541"/>
        <v>1.1105047429515319E-4</v>
      </c>
      <c r="BJ2952" s="184" t="str">
        <f t="shared" si="537"/>
        <v/>
      </c>
    </row>
    <row r="2953" spans="57:62" ht="20.100000000000001" customHeight="1" x14ac:dyDescent="0.25">
      <c r="BE2953" s="156">
        <v>2201</v>
      </c>
      <c r="BF2953" s="181">
        <f t="shared" si="538"/>
        <v>14.079999999999494</v>
      </c>
      <c r="BG2953" s="182">
        <f t="shared" si="539"/>
        <v>4.9776633190836243E-2</v>
      </c>
      <c r="BH2953" s="183">
        <f t="shared" si="540"/>
        <v>1.1082154280930845E-4</v>
      </c>
      <c r="BI2953" s="184">
        <f t="shared" si="541"/>
        <v>1.1082154280930845E-4</v>
      </c>
      <c r="BJ2953" s="184" t="str">
        <f t="shared" si="537"/>
        <v/>
      </c>
    </row>
    <row r="2954" spans="57:62" ht="20.100000000000001" customHeight="1" x14ac:dyDescent="0.25">
      <c r="BE2954" s="156">
        <v>2202</v>
      </c>
      <c r="BF2954" s="181">
        <f t="shared" si="538"/>
        <v>14.086399999999493</v>
      </c>
      <c r="BG2954" s="182">
        <f t="shared" si="539"/>
        <v>4.9665811648026935E-2</v>
      </c>
      <c r="BH2954" s="183">
        <f t="shared" si="540"/>
        <v>1.1059302616903827E-4</v>
      </c>
      <c r="BI2954" s="184">
        <f t="shared" si="541"/>
        <v>1.1059302616903827E-4</v>
      </c>
      <c r="BJ2954" s="184" t="str">
        <f t="shared" si="537"/>
        <v/>
      </c>
    </row>
    <row r="2955" spans="57:62" ht="20.100000000000001" customHeight="1" x14ac:dyDescent="0.25">
      <c r="BE2955" s="156">
        <v>2203</v>
      </c>
      <c r="BF2955" s="181">
        <f t="shared" si="538"/>
        <v>14.092799999999492</v>
      </c>
      <c r="BG2955" s="182">
        <f t="shared" si="539"/>
        <v>4.9555218621857897E-2</v>
      </c>
      <c r="BH2955" s="183">
        <f t="shared" si="540"/>
        <v>1.1036492380655377E-4</v>
      </c>
      <c r="BI2955" s="184">
        <f t="shared" si="541"/>
        <v>1.1036492380655377E-4</v>
      </c>
      <c r="BJ2955" s="184" t="str">
        <f t="shared" si="537"/>
        <v/>
      </c>
    </row>
    <row r="2956" spans="57:62" ht="20.100000000000001" customHeight="1" x14ac:dyDescent="0.25">
      <c r="BE2956" s="156">
        <v>2204</v>
      </c>
      <c r="BF2956" s="181">
        <f t="shared" si="538"/>
        <v>14.099199999999492</v>
      </c>
      <c r="BG2956" s="182">
        <f t="shared" si="539"/>
        <v>4.9444853698051343E-2</v>
      </c>
      <c r="BH2956" s="183">
        <f t="shared" si="540"/>
        <v>1.1013723515378854E-4</v>
      </c>
      <c r="BI2956" s="184">
        <f t="shared" si="541"/>
        <v>1.1013723515378854E-4</v>
      </c>
      <c r="BJ2956" s="184" t="str">
        <f t="shared" si="537"/>
        <v/>
      </c>
    </row>
    <row r="2957" spans="57:62" ht="20.100000000000001" customHeight="1" x14ac:dyDescent="0.25">
      <c r="BE2957" s="156">
        <v>2205</v>
      </c>
      <c r="BF2957" s="181">
        <f t="shared" si="538"/>
        <v>14.105599999999491</v>
      </c>
      <c r="BG2957" s="182">
        <f t="shared" si="539"/>
        <v>4.9334716462897554E-2</v>
      </c>
      <c r="BH2957" s="183">
        <f t="shared" si="540"/>
        <v>1.0990995964325206E-4</v>
      </c>
      <c r="BI2957" s="184">
        <f t="shared" si="541"/>
        <v>1.0990995964325206E-4</v>
      </c>
      <c r="BJ2957" s="184" t="str">
        <f t="shared" si="537"/>
        <v/>
      </c>
    </row>
    <row r="2958" spans="57:62" ht="20.100000000000001" customHeight="1" x14ac:dyDescent="0.25">
      <c r="BE2958" s="156">
        <v>2206</v>
      </c>
      <c r="BF2958" s="181">
        <f t="shared" si="538"/>
        <v>14.11199999999949</v>
      </c>
      <c r="BG2958" s="182">
        <f t="shared" si="539"/>
        <v>4.9224806503254302E-2</v>
      </c>
      <c r="BH2958" s="183">
        <f t="shared" si="540"/>
        <v>1.0968309670740528E-4</v>
      </c>
      <c r="BI2958" s="184">
        <f t="shared" si="541"/>
        <v>1.0968309670740528E-4</v>
      </c>
      <c r="BJ2958" s="184" t="str">
        <f t="shared" si="537"/>
        <v/>
      </c>
    </row>
    <row r="2959" spans="57:62" ht="20.100000000000001" customHeight="1" x14ac:dyDescent="0.25">
      <c r="BE2959" s="156">
        <v>2207</v>
      </c>
      <c r="BF2959" s="181">
        <f t="shared" si="538"/>
        <v>14.11839999999949</v>
      </c>
      <c r="BG2959" s="182">
        <f t="shared" si="539"/>
        <v>4.9115123406546897E-2</v>
      </c>
      <c r="BH2959" s="183">
        <f t="shared" si="540"/>
        <v>1.0945664577888953E-4</v>
      </c>
      <c r="BI2959" s="184">
        <f t="shared" si="541"/>
        <v>1.0945664577888953E-4</v>
      </c>
      <c r="BJ2959" s="184" t="str">
        <f t="shared" si="537"/>
        <v/>
      </c>
    </row>
    <row r="2960" spans="57:62" ht="20.100000000000001" customHeight="1" x14ac:dyDescent="0.25">
      <c r="BE2960" s="156">
        <v>2208</v>
      </c>
      <c r="BF2960" s="181">
        <f t="shared" si="538"/>
        <v>14.124799999999489</v>
      </c>
      <c r="BG2960" s="182">
        <f t="shared" si="539"/>
        <v>4.9005666760768007E-2</v>
      </c>
      <c r="BH2960" s="183">
        <f t="shared" si="540"/>
        <v>1.0923060629031839E-4</v>
      </c>
      <c r="BI2960" s="184">
        <f t="shared" si="541"/>
        <v>1.0923060629031839E-4</v>
      </c>
      <c r="BJ2960" s="184" t="str">
        <f t="shared" si="537"/>
        <v/>
      </c>
    </row>
    <row r="2961" spans="57:62" ht="20.100000000000001" customHeight="1" x14ac:dyDescent="0.25">
      <c r="BE2961" s="156">
        <v>2209</v>
      </c>
      <c r="BF2961" s="181">
        <f t="shared" si="538"/>
        <v>14.131199999999488</v>
      </c>
      <c r="BG2961" s="182">
        <f t="shared" si="539"/>
        <v>4.8896436154477689E-2</v>
      </c>
      <c r="BH2961" s="183">
        <f t="shared" si="540"/>
        <v>1.090049776749577E-4</v>
      </c>
      <c r="BI2961" s="184">
        <f t="shared" si="541"/>
        <v>1.090049776749577E-4</v>
      </c>
      <c r="BJ2961" s="184" t="str">
        <f t="shared" si="537"/>
        <v/>
      </c>
    </row>
    <row r="2962" spans="57:62" ht="20.100000000000001" customHeight="1" x14ac:dyDescent="0.25">
      <c r="BE2962" s="156">
        <v>2210</v>
      </c>
      <c r="BF2962" s="181">
        <f t="shared" si="538"/>
        <v>14.137599999999487</v>
      </c>
      <c r="BG2962" s="182">
        <f t="shared" si="539"/>
        <v>4.8787431176802731E-2</v>
      </c>
      <c r="BH2962" s="183">
        <f t="shared" si="540"/>
        <v>1.0877975936551126E-4</v>
      </c>
      <c r="BI2962" s="184">
        <f t="shared" si="541"/>
        <v>1.0877975936551126E-4</v>
      </c>
      <c r="BJ2962" s="184" t="str">
        <f t="shared" si="537"/>
        <v/>
      </c>
    </row>
    <row r="2963" spans="57:62" ht="20.100000000000001" customHeight="1" x14ac:dyDescent="0.25">
      <c r="BE2963" s="156">
        <v>2211</v>
      </c>
      <c r="BF2963" s="181">
        <f t="shared" si="538"/>
        <v>14.143999999999487</v>
      </c>
      <c r="BG2963" s="182">
        <f t="shared" si="539"/>
        <v>4.867865141743722E-2</v>
      </c>
      <c r="BH2963" s="183">
        <f t="shared" si="540"/>
        <v>1.0855495079555716E-4</v>
      </c>
      <c r="BI2963" s="184">
        <f t="shared" si="541"/>
        <v>1.0855495079555716E-4</v>
      </c>
      <c r="BJ2963" s="184" t="str">
        <f t="shared" si="537"/>
        <v/>
      </c>
    </row>
    <row r="2964" spans="57:62" ht="20.100000000000001" customHeight="1" x14ac:dyDescent="0.25">
      <c r="BE2964" s="156">
        <v>2212</v>
      </c>
      <c r="BF2964" s="181">
        <f t="shared" si="538"/>
        <v>14.150399999999486</v>
      </c>
      <c r="BG2964" s="182">
        <f t="shared" si="539"/>
        <v>4.8570096466641663E-2</v>
      </c>
      <c r="BH2964" s="183">
        <f t="shared" si="540"/>
        <v>1.0833055139826409E-4</v>
      </c>
      <c r="BI2964" s="184">
        <f t="shared" si="541"/>
        <v>1.0833055139826409E-4</v>
      </c>
      <c r="BJ2964" s="184" t="str">
        <f t="shared" si="537"/>
        <v/>
      </c>
    </row>
    <row r="2965" spans="57:62" ht="20.100000000000001" customHeight="1" x14ac:dyDescent="0.25">
      <c r="BE2965" s="156">
        <v>2213</v>
      </c>
      <c r="BF2965" s="181">
        <f t="shared" si="538"/>
        <v>14.156799999999485</v>
      </c>
      <c r="BG2965" s="182">
        <f t="shared" si="539"/>
        <v>4.8461765915243399E-2</v>
      </c>
      <c r="BH2965" s="183">
        <f t="shared" si="540"/>
        <v>1.0810656060721013E-4</v>
      </c>
      <c r="BI2965" s="184">
        <f t="shared" si="541"/>
        <v>1.0810656060721013E-4</v>
      </c>
      <c r="BJ2965" s="184" t="str">
        <f t="shared" si="537"/>
        <v/>
      </c>
    </row>
    <row r="2966" spans="57:62" ht="20.100000000000001" customHeight="1" x14ac:dyDescent="0.25">
      <c r="BE2966" s="156">
        <v>2214</v>
      </c>
      <c r="BF2966" s="181">
        <f t="shared" si="538"/>
        <v>14.163199999999485</v>
      </c>
      <c r="BG2966" s="182">
        <f t="shared" si="539"/>
        <v>4.8353659354636189E-2</v>
      </c>
      <c r="BH2966" s="183">
        <f t="shared" si="540"/>
        <v>1.0788297785641748E-4</v>
      </c>
      <c r="BI2966" s="184">
        <f t="shared" si="541"/>
        <v>1.0788297785641748E-4</v>
      </c>
      <c r="BJ2966" s="184" t="str">
        <f t="shared" si="537"/>
        <v/>
      </c>
    </row>
    <row r="2967" spans="57:62" ht="20.100000000000001" customHeight="1" x14ac:dyDescent="0.25">
      <c r="BE2967" s="156">
        <v>2215</v>
      </c>
      <c r="BF2967" s="181">
        <f t="shared" si="538"/>
        <v>14.169599999999484</v>
      </c>
      <c r="BG2967" s="182">
        <f t="shared" si="539"/>
        <v>4.8245776376779771E-2</v>
      </c>
      <c r="BH2967" s="183">
        <f t="shared" si="540"/>
        <v>1.0765980257942953E-4</v>
      </c>
      <c r="BI2967" s="184">
        <f t="shared" si="541"/>
        <v>1.0765980257942953E-4</v>
      </c>
      <c r="BJ2967" s="184" t="str">
        <f t="shared" si="537"/>
        <v/>
      </c>
    </row>
    <row r="2968" spans="57:62" ht="20.100000000000001" customHeight="1" x14ac:dyDescent="0.25">
      <c r="BE2968" s="156">
        <v>2216</v>
      </c>
      <c r="BF2968" s="181">
        <f t="shared" si="538"/>
        <v>14.175999999999483</v>
      </c>
      <c r="BG2968" s="182">
        <f t="shared" si="539"/>
        <v>4.8138116574200342E-2</v>
      </c>
      <c r="BH2968" s="183">
        <f t="shared" si="540"/>
        <v>1.0743703421054601E-4</v>
      </c>
      <c r="BI2968" s="184">
        <f t="shared" si="541"/>
        <v>1.0743703421054601E-4</v>
      </c>
      <c r="BJ2968" s="184" t="str">
        <f t="shared" si="537"/>
        <v/>
      </c>
    </row>
    <row r="2969" spans="57:62" ht="20.100000000000001" customHeight="1" x14ac:dyDescent="0.25">
      <c r="BE2969" s="156">
        <v>2217</v>
      </c>
      <c r="BF2969" s="181">
        <f t="shared" si="538"/>
        <v>14.182399999999483</v>
      </c>
      <c r="BG2969" s="182">
        <f t="shared" si="539"/>
        <v>4.8030679539989796E-2</v>
      </c>
      <c r="BH2969" s="183">
        <f t="shared" si="540"/>
        <v>1.0721467218394176E-4</v>
      </c>
      <c r="BI2969" s="184">
        <f t="shared" si="541"/>
        <v>1.0721467218394176E-4</v>
      </c>
      <c r="BJ2969" s="184" t="str">
        <f t="shared" si="537"/>
        <v/>
      </c>
    </row>
    <row r="2970" spans="57:62" ht="20.100000000000001" customHeight="1" x14ac:dyDescent="0.25">
      <c r="BE2970" s="156">
        <v>2218</v>
      </c>
      <c r="BF2970" s="181">
        <f t="shared" si="538"/>
        <v>14.188799999999482</v>
      </c>
      <c r="BG2970" s="182">
        <f t="shared" si="539"/>
        <v>4.7923464867805854E-2</v>
      </c>
      <c r="BH2970" s="183">
        <f t="shared" si="540"/>
        <v>1.0699271593404835E-4</v>
      </c>
      <c r="BI2970" s="184">
        <f t="shared" si="541"/>
        <v>1.0699271593404835E-4</v>
      </c>
      <c r="BJ2970" s="184" t="str">
        <f t="shared" si="537"/>
        <v/>
      </c>
    </row>
    <row r="2971" spans="57:62" ht="20.100000000000001" customHeight="1" x14ac:dyDescent="0.25">
      <c r="BE2971" s="156">
        <v>2219</v>
      </c>
      <c r="BF2971" s="181">
        <f t="shared" si="538"/>
        <v>14.195199999999481</v>
      </c>
      <c r="BG2971" s="182">
        <f t="shared" si="539"/>
        <v>4.7816472151871806E-2</v>
      </c>
      <c r="BH2971" s="183">
        <f t="shared" si="540"/>
        <v>1.0677116489557492E-4</v>
      </c>
      <c r="BI2971" s="184">
        <f t="shared" si="541"/>
        <v>1.0677116489557492E-4</v>
      </c>
      <c r="BJ2971" s="184" t="str">
        <f t="shared" si="537"/>
        <v/>
      </c>
    </row>
    <row r="2972" spans="57:62" ht="20.100000000000001" customHeight="1" x14ac:dyDescent="0.25">
      <c r="BE2972" s="156">
        <v>2220</v>
      </c>
      <c r="BF2972" s="181">
        <f t="shared" si="538"/>
        <v>14.20159999999948</v>
      </c>
      <c r="BG2972" s="182">
        <f t="shared" si="539"/>
        <v>4.7709700986976231E-2</v>
      </c>
      <c r="BH2972" s="183">
        <f t="shared" si="540"/>
        <v>1.065500185031959E-4</v>
      </c>
      <c r="BI2972" s="184">
        <f t="shared" si="541"/>
        <v>1.065500185031959E-4</v>
      </c>
      <c r="BJ2972" s="184" t="str">
        <f t="shared" si="537"/>
        <v/>
      </c>
    </row>
    <row r="2973" spans="57:62" ht="20.100000000000001" customHeight="1" x14ac:dyDescent="0.25">
      <c r="BE2973" s="156">
        <v>2221</v>
      </c>
      <c r="BF2973" s="181">
        <f t="shared" si="538"/>
        <v>14.20799999999948</v>
      </c>
      <c r="BG2973" s="182">
        <f t="shared" si="539"/>
        <v>4.7603150968473035E-2</v>
      </c>
      <c r="BH2973" s="183">
        <f t="shared" si="540"/>
        <v>1.0632927619192573E-4</v>
      </c>
      <c r="BI2973" s="184">
        <f t="shared" si="541"/>
        <v>1.0632927619192573E-4</v>
      </c>
      <c r="BJ2973" s="184" t="str">
        <f t="shared" si="537"/>
        <v/>
      </c>
    </row>
    <row r="2974" spans="57:62" ht="20.100000000000001" customHeight="1" x14ac:dyDescent="0.25">
      <c r="BE2974" s="156">
        <v>2222</v>
      </c>
      <c r="BF2974" s="181">
        <f t="shared" si="538"/>
        <v>14.214399999999479</v>
      </c>
      <c r="BG2974" s="182">
        <f t="shared" si="539"/>
        <v>4.7496821692281109E-2</v>
      </c>
      <c r="BH2974" s="183">
        <f t="shared" si="540"/>
        <v>1.0610893739683436E-4</v>
      </c>
      <c r="BI2974" s="184">
        <f t="shared" si="541"/>
        <v>1.0610893739683436E-4</v>
      </c>
      <c r="BJ2974" s="184" t="str">
        <f t="shared" si="537"/>
        <v/>
      </c>
    </row>
    <row r="2975" spans="57:62" ht="20.100000000000001" customHeight="1" x14ac:dyDescent="0.25">
      <c r="BE2975" s="156">
        <v>2223</v>
      </c>
      <c r="BF2975" s="181">
        <f t="shared" si="538"/>
        <v>14.220799999999478</v>
      </c>
      <c r="BG2975" s="182">
        <f t="shared" si="539"/>
        <v>4.7390712754884275E-2</v>
      </c>
      <c r="BH2975" s="183">
        <f t="shared" si="540"/>
        <v>1.0588900155353992E-4</v>
      </c>
      <c r="BI2975" s="184">
        <f t="shared" si="541"/>
        <v>1.0588900155353992E-4</v>
      </c>
      <c r="BJ2975" s="184" t="str">
        <f t="shared" si="537"/>
        <v/>
      </c>
    </row>
    <row r="2976" spans="57:62" ht="20.100000000000001" customHeight="1" x14ac:dyDescent="0.25">
      <c r="BE2976" s="156">
        <v>2224</v>
      </c>
      <c r="BF2976" s="181">
        <f t="shared" si="538"/>
        <v>14.227199999999478</v>
      </c>
      <c r="BG2976" s="182">
        <f t="shared" si="539"/>
        <v>4.7284823753330735E-2</v>
      </c>
      <c r="BH2976" s="183">
        <f t="shared" si="540"/>
        <v>1.0566946809736216E-4</v>
      </c>
      <c r="BI2976" s="184">
        <f t="shared" si="541"/>
        <v>1.0566946809736216E-4</v>
      </c>
      <c r="BJ2976" s="184" t="str">
        <f t="shared" si="537"/>
        <v/>
      </c>
    </row>
    <row r="2977" spans="57:62" ht="20.100000000000001" customHeight="1" x14ac:dyDescent="0.25">
      <c r="BE2977" s="156">
        <v>2225</v>
      </c>
      <c r="BF2977" s="181">
        <f t="shared" si="538"/>
        <v>14.233599999999477</v>
      </c>
      <c r="BG2977" s="182">
        <f t="shared" si="539"/>
        <v>4.7179154285233373E-2</v>
      </c>
      <c r="BH2977" s="183">
        <f t="shared" si="540"/>
        <v>1.0545033646401636E-4</v>
      </c>
      <c r="BI2977" s="184">
        <f t="shared" si="541"/>
        <v>1.0545033646401636E-4</v>
      </c>
      <c r="BJ2977" s="184" t="str">
        <f t="shared" si="537"/>
        <v/>
      </c>
    </row>
    <row r="2978" spans="57:62" ht="20.100000000000001" customHeight="1" x14ac:dyDescent="0.25">
      <c r="BE2978" s="156">
        <v>2226</v>
      </c>
      <c r="BF2978" s="181">
        <f t="shared" si="538"/>
        <v>14.239999999999476</v>
      </c>
      <c r="BG2978" s="182">
        <f t="shared" si="539"/>
        <v>4.7073703948769356E-2</v>
      </c>
      <c r="BH2978" s="183">
        <f t="shared" si="540"/>
        <v>1.0523160608962717E-4</v>
      </c>
      <c r="BI2978" s="184">
        <f t="shared" si="541"/>
        <v>1.0523160608962717E-4</v>
      </c>
      <c r="BJ2978" s="184" t="str">
        <f t="shared" si="537"/>
        <v/>
      </c>
    </row>
    <row r="2979" spans="57:62" ht="20.100000000000001" customHeight="1" x14ac:dyDescent="0.25">
      <c r="BE2979" s="156">
        <v>2227</v>
      </c>
      <c r="BF2979" s="181">
        <f t="shared" si="538"/>
        <v>14.246399999999475</v>
      </c>
      <c r="BG2979" s="182">
        <f t="shared" si="539"/>
        <v>4.6968472342679729E-2</v>
      </c>
      <c r="BH2979" s="183">
        <f t="shared" si="540"/>
        <v>1.0501327641020824E-4</v>
      </c>
      <c r="BI2979" s="184">
        <f t="shared" si="541"/>
        <v>1.0501327641020824E-4</v>
      </c>
      <c r="BJ2979" s="184" t="str">
        <f t="shared" si="537"/>
        <v/>
      </c>
    </row>
    <row r="2980" spans="57:62" ht="20.100000000000001" customHeight="1" x14ac:dyDescent="0.25">
      <c r="BE2980" s="156">
        <v>2228</v>
      </c>
      <c r="BF2980" s="181">
        <f t="shared" si="538"/>
        <v>14.252799999999475</v>
      </c>
      <c r="BG2980" s="182">
        <f t="shared" si="539"/>
        <v>4.6863459066269521E-2</v>
      </c>
      <c r="BH2980" s="183">
        <f t="shared" si="540"/>
        <v>1.0479534686212016E-4</v>
      </c>
      <c r="BI2980" s="184">
        <f t="shared" si="541"/>
        <v>1.0479534686212016E-4</v>
      </c>
      <c r="BJ2980" s="184" t="str">
        <f t="shared" si="537"/>
        <v/>
      </c>
    </row>
    <row r="2981" spans="57:62" ht="20.100000000000001" customHeight="1" x14ac:dyDescent="0.25">
      <c r="BE2981" s="156">
        <v>2229</v>
      </c>
      <c r="BF2981" s="181">
        <f t="shared" si="538"/>
        <v>14.259199999999474</v>
      </c>
      <c r="BG2981" s="182">
        <f t="shared" si="539"/>
        <v>4.6758663719407401E-2</v>
      </c>
      <c r="BH2981" s="183">
        <f t="shared" si="540"/>
        <v>1.045778168818623E-4</v>
      </c>
      <c r="BI2981" s="184">
        <f t="shared" si="541"/>
        <v>1.045778168818623E-4</v>
      </c>
      <c r="BJ2981" s="184" t="str">
        <f t="shared" si="537"/>
        <v/>
      </c>
    </row>
    <row r="2982" spans="57:62" ht="20.100000000000001" customHeight="1" x14ac:dyDescent="0.25">
      <c r="BE2982" s="156">
        <v>2230</v>
      </c>
      <c r="BF2982" s="181">
        <f t="shared" si="538"/>
        <v>14.265599999999473</v>
      </c>
      <c r="BG2982" s="182">
        <f t="shared" si="539"/>
        <v>4.6654085902525538E-2</v>
      </c>
      <c r="BH2982" s="183">
        <f t="shared" si="540"/>
        <v>1.0436068590627401E-4</v>
      </c>
      <c r="BI2982" s="184">
        <f t="shared" si="541"/>
        <v>1.0436068590627401E-4</v>
      </c>
      <c r="BJ2982" s="184" t="str">
        <f t="shared" si="537"/>
        <v/>
      </c>
    </row>
    <row r="2983" spans="57:62" ht="20.100000000000001" customHeight="1" x14ac:dyDescent="0.25">
      <c r="BE2983" s="156">
        <v>2231</v>
      </c>
      <c r="BF2983" s="181">
        <f t="shared" si="538"/>
        <v>14.271999999999473</v>
      </c>
      <c r="BG2983" s="182">
        <f t="shared" si="539"/>
        <v>4.6549725216619264E-2</v>
      </c>
      <c r="BH2983" s="183">
        <f t="shared" si="540"/>
        <v>1.0414395337231264E-4</v>
      </c>
      <c r="BI2983" s="184">
        <f t="shared" si="541"/>
        <v>1.0414395337231264E-4</v>
      </c>
      <c r="BJ2983" s="184" t="str">
        <f t="shared" si="537"/>
        <v/>
      </c>
    </row>
    <row r="2984" spans="57:62" ht="20.100000000000001" customHeight="1" x14ac:dyDescent="0.25">
      <c r="BE2984" s="156">
        <v>2232</v>
      </c>
      <c r="BF2984" s="181">
        <f t="shared" si="538"/>
        <v>14.278399999999472</v>
      </c>
      <c r="BG2984" s="182">
        <f t="shared" si="539"/>
        <v>4.6445581263246952E-2</v>
      </c>
      <c r="BH2984" s="183">
        <f t="shared" si="540"/>
        <v>1.0392761871710204E-4</v>
      </c>
      <c r="BI2984" s="184">
        <f t="shared" si="541"/>
        <v>1.0392761871710204E-4</v>
      </c>
      <c r="BJ2984" s="184" t="str">
        <f t="shared" si="537"/>
        <v/>
      </c>
    </row>
    <row r="2985" spans="57:62" ht="20.100000000000001" customHeight="1" x14ac:dyDescent="0.25">
      <c r="BE2985" s="156">
        <v>2233</v>
      </c>
      <c r="BF2985" s="181">
        <f t="shared" si="538"/>
        <v>14.284799999999471</v>
      </c>
      <c r="BG2985" s="182">
        <f t="shared" si="539"/>
        <v>4.634165364452985E-2</v>
      </c>
      <c r="BH2985" s="183">
        <f t="shared" si="540"/>
        <v>1.0371168137805059E-4</v>
      </c>
      <c r="BI2985" s="184">
        <f t="shared" si="541"/>
        <v>1.0371168137805059E-4</v>
      </c>
      <c r="BJ2985" s="184" t="str">
        <f t="shared" si="537"/>
        <v/>
      </c>
    </row>
    <row r="2986" spans="57:62" ht="20.100000000000001" customHeight="1" x14ac:dyDescent="0.25">
      <c r="BE2986" s="156">
        <v>2234</v>
      </c>
      <c r="BF2986" s="181">
        <f t="shared" si="538"/>
        <v>14.291199999999471</v>
      </c>
      <c r="BG2986" s="182">
        <f t="shared" si="539"/>
        <v>4.6237941963151799E-2</v>
      </c>
      <c r="BH2986" s="183">
        <f t="shared" si="540"/>
        <v>1.0349614079271235E-4</v>
      </c>
      <c r="BI2986" s="184">
        <f t="shared" si="541"/>
        <v>1.0349614079271235E-4</v>
      </c>
      <c r="BJ2986" s="184" t="str">
        <f t="shared" si="537"/>
        <v/>
      </c>
    </row>
    <row r="2987" spans="57:62" ht="20.100000000000001" customHeight="1" x14ac:dyDescent="0.25">
      <c r="BE2987" s="156">
        <v>2235</v>
      </c>
      <c r="BF2987" s="181">
        <f t="shared" si="538"/>
        <v>14.29759999999947</v>
      </c>
      <c r="BG2987" s="182">
        <f t="shared" si="539"/>
        <v>4.6134445822359087E-2</v>
      </c>
      <c r="BH2987" s="183">
        <f t="shared" si="540"/>
        <v>1.032809963989953E-4</v>
      </c>
      <c r="BI2987" s="184">
        <f t="shared" si="541"/>
        <v>1.032809963989953E-4</v>
      </c>
      <c r="BJ2987" s="184" t="str">
        <f t="shared" si="537"/>
        <v/>
      </c>
    </row>
    <row r="2988" spans="57:62" ht="20.100000000000001" customHeight="1" x14ac:dyDescent="0.25">
      <c r="BE2988" s="156">
        <v>2236</v>
      </c>
      <c r="BF2988" s="181">
        <f t="shared" si="538"/>
        <v>14.303999999999469</v>
      </c>
      <c r="BG2988" s="182">
        <f t="shared" si="539"/>
        <v>4.6031164825960091E-2</v>
      </c>
      <c r="BH2988" s="183">
        <f t="shared" si="540"/>
        <v>1.0306624763493227E-4</v>
      </c>
      <c r="BI2988" s="184">
        <f t="shared" si="541"/>
        <v>1.0306624763493227E-4</v>
      </c>
      <c r="BJ2988" s="184" t="str">
        <f t="shared" si="537"/>
        <v/>
      </c>
    </row>
    <row r="2989" spans="57:62" ht="20.100000000000001" customHeight="1" x14ac:dyDescent="0.25">
      <c r="BE2989" s="156">
        <v>2237</v>
      </c>
      <c r="BF2989" s="181">
        <f t="shared" si="538"/>
        <v>14.310399999999468</v>
      </c>
      <c r="BG2989" s="182">
        <f t="shared" si="539"/>
        <v>4.5928098578325159E-2</v>
      </c>
      <c r="BH2989" s="183">
        <f t="shared" si="540"/>
        <v>1.0285189393881983E-4</v>
      </c>
      <c r="BI2989" s="184">
        <f t="shared" si="541"/>
        <v>1.0285189393881983E-4</v>
      </c>
      <c r="BJ2989" s="184" t="str">
        <f t="shared" si="537"/>
        <v/>
      </c>
    </row>
    <row r="2990" spans="57:62" ht="20.100000000000001" customHeight="1" x14ac:dyDescent="0.25">
      <c r="BE2990" s="156">
        <v>2238</v>
      </c>
      <c r="BF2990" s="181">
        <f t="shared" si="538"/>
        <v>14.316799999999468</v>
      </c>
      <c r="BG2990" s="182">
        <f t="shared" si="539"/>
        <v>4.5825246684386339E-2</v>
      </c>
      <c r="BH2990" s="183">
        <f t="shared" si="540"/>
        <v>1.026379347489198E-4</v>
      </c>
      <c r="BI2990" s="184">
        <f t="shared" si="541"/>
        <v>1.026379347489198E-4</v>
      </c>
      <c r="BJ2990" s="184" t="str">
        <f t="shared" si="537"/>
        <v/>
      </c>
    </row>
    <row r="2991" spans="57:62" ht="20.100000000000001" customHeight="1" x14ac:dyDescent="0.25">
      <c r="BE2991" s="156">
        <v>2239</v>
      </c>
      <c r="BF2991" s="181">
        <f t="shared" si="538"/>
        <v>14.323199999999467</v>
      </c>
      <c r="BG2991" s="182">
        <f t="shared" si="539"/>
        <v>4.572260874963742E-2</v>
      </c>
      <c r="BH2991" s="183">
        <f t="shared" si="540"/>
        <v>1.0242436950434058E-4</v>
      </c>
      <c r="BI2991" s="184">
        <f t="shared" si="541"/>
        <v>1.0242436950434058E-4</v>
      </c>
      <c r="BJ2991" s="184" t="str">
        <f t="shared" si="537"/>
        <v/>
      </c>
    </row>
    <row r="2992" spans="57:62" ht="20.100000000000001" customHeight="1" x14ac:dyDescent="0.25">
      <c r="BE2992" s="156">
        <v>2240</v>
      </c>
      <c r="BF2992" s="181">
        <f t="shared" si="538"/>
        <v>14.329599999999466</v>
      </c>
      <c r="BG2992" s="182">
        <f t="shared" si="539"/>
        <v>4.5620184380133079E-2</v>
      </c>
      <c r="BH2992" s="183">
        <f t="shared" si="540"/>
        <v>1.0221119764380199E-4</v>
      </c>
      <c r="BI2992" s="184">
        <f t="shared" si="541"/>
        <v>1.0221119764380199E-4</v>
      </c>
      <c r="BJ2992" s="184" t="str">
        <f t="shared" si="537"/>
        <v/>
      </c>
    </row>
    <row r="2993" spans="57:62" ht="20.100000000000001" customHeight="1" x14ac:dyDescent="0.25">
      <c r="BE2993" s="156">
        <v>2241</v>
      </c>
      <c r="BF2993" s="181">
        <f t="shared" si="538"/>
        <v>14.335999999999466</v>
      </c>
      <c r="BG2993" s="182">
        <f t="shared" si="539"/>
        <v>4.5517973182489277E-2</v>
      </c>
      <c r="BH2993" s="183">
        <f t="shared" si="540"/>
        <v>1.0199841860637077E-4</v>
      </c>
      <c r="BI2993" s="184">
        <f t="shared" si="541"/>
        <v>1.0199841860637077E-4</v>
      </c>
      <c r="BJ2993" s="184" t="str">
        <f t="shared" ref="BJ2993:BJ3056" si="542">IF($BG2993&lt;(1-$BC$765),$BH2993,"")</f>
        <v/>
      </c>
    </row>
    <row r="2994" spans="57:62" ht="20.100000000000001" customHeight="1" x14ac:dyDescent="0.25">
      <c r="BE2994" s="156">
        <v>2242</v>
      </c>
      <c r="BF2994" s="181">
        <f t="shared" ref="BF2994:BF3057" si="543">BF2993+$BI$750</f>
        <v>14.342399999999465</v>
      </c>
      <c r="BG2994" s="182">
        <f t="shared" ref="BG2994:BG3057" si="544">_xlfn.CHISQ.DIST.RT(BF2994,7)</f>
        <v>4.5415974763882906E-2</v>
      </c>
      <c r="BH2994" s="183">
        <f t="shared" ref="BH2994:BH3057" si="545">BG2994-BG2995</f>
        <v>1.0178603183184226E-4</v>
      </c>
      <c r="BI2994" s="184">
        <f t="shared" ref="BI2994:BI3057" si="546">IF(BG2994&lt;(1-$BC$757),BH2994,"")</f>
        <v>1.0178603183184226E-4</v>
      </c>
      <c r="BJ2994" s="184" t="str">
        <f t="shared" si="542"/>
        <v/>
      </c>
    </row>
    <row r="2995" spans="57:62" ht="20.100000000000001" customHeight="1" x14ac:dyDescent="0.25">
      <c r="BE2995" s="156">
        <v>2243</v>
      </c>
      <c r="BF2995" s="181">
        <f t="shared" si="543"/>
        <v>14.348799999999464</v>
      </c>
      <c r="BG2995" s="182">
        <f t="shared" si="544"/>
        <v>4.5314188732051064E-2</v>
      </c>
      <c r="BH2995" s="183">
        <f t="shared" si="545"/>
        <v>1.0157403675961629E-4</v>
      </c>
      <c r="BI2995" s="184">
        <f t="shared" si="546"/>
        <v>1.0157403675961629E-4</v>
      </c>
      <c r="BJ2995" s="184" t="str">
        <f t="shared" si="542"/>
        <v/>
      </c>
    </row>
    <row r="2996" spans="57:62" ht="20.100000000000001" customHeight="1" x14ac:dyDescent="0.25">
      <c r="BE2996" s="156">
        <v>2244</v>
      </c>
      <c r="BF2996" s="181">
        <f t="shared" si="543"/>
        <v>14.355199999999464</v>
      </c>
      <c r="BG2996" s="182">
        <f t="shared" si="544"/>
        <v>4.5212614695291448E-2</v>
      </c>
      <c r="BH2996" s="183">
        <f t="shared" si="545"/>
        <v>1.0136243282948126E-4</v>
      </c>
      <c r="BI2996" s="184">
        <f t="shared" si="546"/>
        <v>1.0136243282948126E-4</v>
      </c>
      <c r="BJ2996" s="184" t="str">
        <f t="shared" si="542"/>
        <v/>
      </c>
    </row>
    <row r="2997" spans="57:62" ht="20.100000000000001" customHeight="1" x14ac:dyDescent="0.25">
      <c r="BE2997" s="156">
        <v>2245</v>
      </c>
      <c r="BF2997" s="181">
        <f t="shared" si="543"/>
        <v>14.361599999999463</v>
      </c>
      <c r="BG2997" s="182">
        <f t="shared" si="544"/>
        <v>4.5111252262461966E-2</v>
      </c>
      <c r="BH2997" s="183">
        <f t="shared" si="545"/>
        <v>1.0115121948203742E-4</v>
      </c>
      <c r="BI2997" s="184">
        <f t="shared" si="546"/>
        <v>1.0115121948203742E-4</v>
      </c>
      <c r="BJ2997" s="184" t="str">
        <f t="shared" si="542"/>
        <v/>
      </c>
    </row>
    <row r="2998" spans="57:62" ht="20.100000000000001" customHeight="1" x14ac:dyDescent="0.25">
      <c r="BE2998" s="156">
        <v>2246</v>
      </c>
      <c r="BF2998" s="181">
        <f t="shared" si="543"/>
        <v>14.367999999999462</v>
      </c>
      <c r="BG2998" s="182">
        <f t="shared" si="544"/>
        <v>4.5010101042979929E-2</v>
      </c>
      <c r="BH2998" s="183">
        <f t="shared" si="545"/>
        <v>1.0094039615706624E-4</v>
      </c>
      <c r="BI2998" s="184">
        <f t="shared" si="546"/>
        <v>1.0094039615706624E-4</v>
      </c>
      <c r="BJ2998" s="184" t="str">
        <f t="shared" si="542"/>
        <v/>
      </c>
    </row>
    <row r="2999" spans="57:62" ht="20.100000000000001" customHeight="1" x14ac:dyDescent="0.25">
      <c r="BE2999" s="156">
        <v>2247</v>
      </c>
      <c r="BF2999" s="181">
        <f t="shared" si="543"/>
        <v>14.374399999999461</v>
      </c>
      <c r="BG2999" s="182">
        <f t="shared" si="544"/>
        <v>4.4909160646822863E-2</v>
      </c>
      <c r="BH2999" s="183">
        <f t="shared" si="545"/>
        <v>1.0072996229575776E-4</v>
      </c>
      <c r="BI2999" s="184">
        <f t="shared" si="546"/>
        <v>1.0072996229575776E-4</v>
      </c>
      <c r="BJ2999" s="184" t="str">
        <f t="shared" si="542"/>
        <v/>
      </c>
    </row>
    <row r="3000" spans="57:62" ht="20.100000000000001" customHeight="1" x14ac:dyDescent="0.25">
      <c r="BE3000" s="156">
        <v>2248</v>
      </c>
      <c r="BF3000" s="181">
        <f t="shared" si="543"/>
        <v>14.380799999999461</v>
      </c>
      <c r="BG3000" s="182">
        <f t="shared" si="544"/>
        <v>4.4808430684527105E-2</v>
      </c>
      <c r="BH3000" s="183">
        <f t="shared" si="545"/>
        <v>1.0051991733866367E-4</v>
      </c>
      <c r="BI3000" s="184">
        <f t="shared" si="546"/>
        <v>1.0051991733866367E-4</v>
      </c>
      <c r="BJ3000" s="184" t="str">
        <f t="shared" si="542"/>
        <v/>
      </c>
    </row>
    <row r="3001" spans="57:62" ht="20.100000000000001" customHeight="1" x14ac:dyDescent="0.25">
      <c r="BE3001" s="156">
        <v>2249</v>
      </c>
      <c r="BF3001" s="181">
        <f t="shared" si="543"/>
        <v>14.38719999999946</v>
      </c>
      <c r="BG3001" s="182">
        <f t="shared" si="544"/>
        <v>4.4707910767188441E-2</v>
      </c>
      <c r="BH3001" s="183">
        <f t="shared" si="545"/>
        <v>1.0031026072702259E-4</v>
      </c>
      <c r="BI3001" s="184">
        <f t="shared" si="546"/>
        <v>1.0031026072702259E-4</v>
      </c>
      <c r="BJ3001" s="184" t="str">
        <f t="shared" si="542"/>
        <v/>
      </c>
    </row>
    <row r="3002" spans="57:62" ht="20.100000000000001" customHeight="1" x14ac:dyDescent="0.25">
      <c r="BE3002" s="156">
        <v>2250</v>
      </c>
      <c r="BF3002" s="181">
        <f t="shared" si="543"/>
        <v>14.393599999999459</v>
      </c>
      <c r="BG3002" s="182">
        <f t="shared" si="544"/>
        <v>4.4607600506461419E-2</v>
      </c>
      <c r="BH3002" s="183">
        <f t="shared" si="545"/>
        <v>1.0010099190217725E-4</v>
      </c>
      <c r="BI3002" s="184">
        <f t="shared" si="546"/>
        <v>1.0010099190217725E-4</v>
      </c>
      <c r="BJ3002" s="184" t="str">
        <f t="shared" si="542"/>
        <v/>
      </c>
    </row>
    <row r="3003" spans="57:62" ht="20.100000000000001" customHeight="1" x14ac:dyDescent="0.25">
      <c r="BE3003" s="156">
        <v>2251</v>
      </c>
      <c r="BF3003" s="181">
        <f t="shared" si="543"/>
        <v>14.399999999999459</v>
      </c>
      <c r="BG3003" s="182">
        <f t="shared" si="544"/>
        <v>4.4507499514559241E-2</v>
      </c>
      <c r="BH3003" s="183">
        <f t="shared" si="545"/>
        <v>9.9892110305914439E-5</v>
      </c>
      <c r="BI3003" s="184">
        <f t="shared" si="546"/>
        <v>9.9892110305914439E-5</v>
      </c>
      <c r="BJ3003" s="184" t="str">
        <f t="shared" si="542"/>
        <v/>
      </c>
    </row>
    <row r="3004" spans="57:62" ht="20.100000000000001" customHeight="1" x14ac:dyDescent="0.25">
      <c r="BE3004" s="156">
        <v>2252</v>
      </c>
      <c r="BF3004" s="181">
        <f t="shared" si="543"/>
        <v>14.406399999999458</v>
      </c>
      <c r="BG3004" s="182">
        <f t="shared" si="544"/>
        <v>4.4407607404253327E-2</v>
      </c>
      <c r="BH3004" s="183">
        <f t="shared" si="545"/>
        <v>9.9683615379965451E-5</v>
      </c>
      <c r="BI3004" s="184">
        <f t="shared" si="546"/>
        <v>9.9683615379965451E-5</v>
      </c>
      <c r="BJ3004" s="184" t="str">
        <f t="shared" si="542"/>
        <v/>
      </c>
    </row>
    <row r="3005" spans="57:62" ht="20.100000000000001" customHeight="1" x14ac:dyDescent="0.25">
      <c r="BE3005" s="156">
        <v>2253</v>
      </c>
      <c r="BF3005" s="181">
        <f t="shared" si="543"/>
        <v>14.412799999999457</v>
      </c>
      <c r="BG3005" s="182">
        <f t="shared" si="544"/>
        <v>4.4307923788873362E-2</v>
      </c>
      <c r="BH3005" s="183">
        <f t="shared" si="545"/>
        <v>9.9475506566554239E-5</v>
      </c>
      <c r="BI3005" s="184">
        <f t="shared" si="546"/>
        <v>9.9475506566554239E-5</v>
      </c>
      <c r="BJ3005" s="184" t="str">
        <f t="shared" si="542"/>
        <v/>
      </c>
    </row>
    <row r="3006" spans="57:62" ht="20.100000000000001" customHeight="1" x14ac:dyDescent="0.25">
      <c r="BE3006" s="156">
        <v>2254</v>
      </c>
      <c r="BF3006" s="181">
        <f t="shared" si="543"/>
        <v>14.419199999999456</v>
      </c>
      <c r="BG3006" s="182">
        <f t="shared" si="544"/>
        <v>4.4208448282306807E-2</v>
      </c>
      <c r="BH3006" s="183">
        <f t="shared" si="545"/>
        <v>9.9267783308147617E-5</v>
      </c>
      <c r="BI3006" s="184">
        <f t="shared" si="546"/>
        <v>9.9267783308147617E-5</v>
      </c>
      <c r="BJ3006" s="184" t="str">
        <f t="shared" si="542"/>
        <v/>
      </c>
    </row>
    <row r="3007" spans="57:62" ht="20.100000000000001" customHeight="1" x14ac:dyDescent="0.25">
      <c r="BE3007" s="156">
        <v>2255</v>
      </c>
      <c r="BF3007" s="181">
        <f t="shared" si="543"/>
        <v>14.425599999999456</v>
      </c>
      <c r="BG3007" s="182">
        <f t="shared" si="544"/>
        <v>4.410918049899866E-2</v>
      </c>
      <c r="BH3007" s="183">
        <f t="shared" si="545"/>
        <v>9.9060445047413626E-5</v>
      </c>
      <c r="BI3007" s="184">
        <f t="shared" si="546"/>
        <v>9.9060445047413626E-5</v>
      </c>
      <c r="BJ3007" s="184" t="str">
        <f t="shared" si="542"/>
        <v/>
      </c>
    </row>
    <row r="3008" spans="57:62" ht="20.100000000000001" customHeight="1" x14ac:dyDescent="0.25">
      <c r="BE3008" s="156">
        <v>2256</v>
      </c>
      <c r="BF3008" s="181">
        <f t="shared" si="543"/>
        <v>14.431999999999455</v>
      </c>
      <c r="BG3008" s="182">
        <f t="shared" si="544"/>
        <v>4.4010120053951246E-2</v>
      </c>
      <c r="BH3008" s="183">
        <f t="shared" si="545"/>
        <v>9.8853491227256229E-5</v>
      </c>
      <c r="BI3008" s="184">
        <f t="shared" si="546"/>
        <v>9.8853491227256229E-5</v>
      </c>
      <c r="BJ3008" s="184" t="str">
        <f t="shared" si="542"/>
        <v/>
      </c>
    </row>
    <row r="3009" spans="57:62" ht="20.100000000000001" customHeight="1" x14ac:dyDescent="0.25">
      <c r="BE3009" s="156">
        <v>2257</v>
      </c>
      <c r="BF3009" s="181">
        <f t="shared" si="543"/>
        <v>14.438399999999454</v>
      </c>
      <c r="BG3009" s="182">
        <f t="shared" si="544"/>
        <v>4.391126656272399E-2</v>
      </c>
      <c r="BH3009" s="183">
        <f t="shared" si="545"/>
        <v>9.8646921290995726E-5</v>
      </c>
      <c r="BI3009" s="184">
        <f t="shared" si="546"/>
        <v>9.8646921290995726E-5</v>
      </c>
      <c r="BJ3009" s="184" t="str">
        <f t="shared" si="542"/>
        <v/>
      </c>
    </row>
    <row r="3010" spans="57:62" ht="20.100000000000001" customHeight="1" x14ac:dyDescent="0.25">
      <c r="BE3010" s="156">
        <v>2258</v>
      </c>
      <c r="BF3010" s="181">
        <f t="shared" si="543"/>
        <v>14.444799999999454</v>
      </c>
      <c r="BG3010" s="182">
        <f t="shared" si="544"/>
        <v>4.3812619641432994E-2</v>
      </c>
      <c r="BH3010" s="183">
        <f t="shared" si="545"/>
        <v>9.844073468197323E-5</v>
      </c>
      <c r="BI3010" s="184">
        <f t="shared" si="546"/>
        <v>9.844073468197323E-5</v>
      </c>
      <c r="BJ3010" s="184" t="str">
        <f t="shared" si="542"/>
        <v/>
      </c>
    </row>
    <row r="3011" spans="57:62" ht="20.100000000000001" customHeight="1" x14ac:dyDescent="0.25">
      <c r="BE3011" s="156">
        <v>2259</v>
      </c>
      <c r="BF3011" s="181">
        <f t="shared" si="543"/>
        <v>14.451199999999453</v>
      </c>
      <c r="BG3011" s="182">
        <f t="shared" si="544"/>
        <v>4.3714178906751021E-2</v>
      </c>
      <c r="BH3011" s="183">
        <f t="shared" si="545"/>
        <v>9.823493084418905E-5</v>
      </c>
      <c r="BI3011" s="184">
        <f t="shared" si="546"/>
        <v>9.823493084418905E-5</v>
      </c>
      <c r="BJ3011" s="184" t="str">
        <f t="shared" si="542"/>
        <v/>
      </c>
    </row>
    <row r="3012" spans="57:62" ht="20.100000000000001" customHeight="1" x14ac:dyDescent="0.25">
      <c r="BE3012" s="156">
        <v>2260</v>
      </c>
      <c r="BF3012" s="181">
        <f t="shared" si="543"/>
        <v>14.457599999999452</v>
      </c>
      <c r="BG3012" s="182">
        <f t="shared" si="544"/>
        <v>4.3615943975906832E-2</v>
      </c>
      <c r="BH3012" s="183">
        <f t="shared" si="545"/>
        <v>9.8029509221442268E-5</v>
      </c>
      <c r="BI3012" s="184">
        <f t="shared" si="546"/>
        <v>9.8029509221442268E-5</v>
      </c>
      <c r="BJ3012" s="184" t="str">
        <f t="shared" si="542"/>
        <v/>
      </c>
    </row>
    <row r="3013" spans="57:62" ht="20.100000000000001" customHeight="1" x14ac:dyDescent="0.25">
      <c r="BE3013" s="156">
        <v>2261</v>
      </c>
      <c r="BF3013" s="181">
        <f t="shared" si="543"/>
        <v>14.463999999999452</v>
      </c>
      <c r="BG3013" s="182">
        <f t="shared" si="544"/>
        <v>4.351791446668539E-2</v>
      </c>
      <c r="BH3013" s="183">
        <f t="shared" si="545"/>
        <v>9.7824469258205038E-5</v>
      </c>
      <c r="BI3013" s="184">
        <f t="shared" si="546"/>
        <v>9.7824469258205038E-5</v>
      </c>
      <c r="BJ3013" s="184" t="str">
        <f t="shared" si="542"/>
        <v/>
      </c>
    </row>
    <row r="3014" spans="57:62" ht="20.100000000000001" customHeight="1" x14ac:dyDescent="0.25">
      <c r="BE3014" s="156">
        <v>2262</v>
      </c>
      <c r="BF3014" s="181">
        <f t="shared" si="543"/>
        <v>14.470399999999451</v>
      </c>
      <c r="BG3014" s="182">
        <f t="shared" si="544"/>
        <v>4.3420089997427185E-2</v>
      </c>
      <c r="BH3014" s="183">
        <f t="shared" si="545"/>
        <v>9.7619810399088291E-5</v>
      </c>
      <c r="BI3014" s="184">
        <f t="shared" si="546"/>
        <v>9.7619810399088291E-5</v>
      </c>
      <c r="BJ3014" s="184" t="str">
        <f t="shared" si="542"/>
        <v/>
      </c>
    </row>
    <row r="3015" spans="57:62" ht="20.100000000000001" customHeight="1" x14ac:dyDescent="0.25">
      <c r="BE3015" s="156">
        <v>2263</v>
      </c>
      <c r="BF3015" s="181">
        <f t="shared" si="543"/>
        <v>14.47679999999945</v>
      </c>
      <c r="BG3015" s="182">
        <f t="shared" si="544"/>
        <v>4.3322470187028096E-2</v>
      </c>
      <c r="BH3015" s="183">
        <f t="shared" si="545"/>
        <v>9.7415532088890311E-5</v>
      </c>
      <c r="BI3015" s="184">
        <f t="shared" si="546"/>
        <v>9.7415532088890311E-5</v>
      </c>
      <c r="BJ3015" s="184" t="str">
        <f t="shared" si="542"/>
        <v/>
      </c>
    </row>
    <row r="3016" spans="57:62" ht="20.100000000000001" customHeight="1" x14ac:dyDescent="0.25">
      <c r="BE3016" s="156">
        <v>2264</v>
      </c>
      <c r="BF3016" s="181">
        <f t="shared" si="543"/>
        <v>14.483199999999449</v>
      </c>
      <c r="BG3016" s="182">
        <f t="shared" si="544"/>
        <v>4.3225054654939206E-2</v>
      </c>
      <c r="BH3016" s="183">
        <f t="shared" si="545"/>
        <v>9.7211633772735506E-5</v>
      </c>
      <c r="BI3016" s="184">
        <f t="shared" si="546"/>
        <v>9.7211633772735506E-5</v>
      </c>
      <c r="BJ3016" s="184" t="str">
        <f t="shared" si="542"/>
        <v/>
      </c>
    </row>
    <row r="3017" spans="57:62" ht="20.100000000000001" customHeight="1" x14ac:dyDescent="0.25">
      <c r="BE3017" s="156">
        <v>2265</v>
      </c>
      <c r="BF3017" s="181">
        <f t="shared" si="543"/>
        <v>14.489599999999449</v>
      </c>
      <c r="BG3017" s="182">
        <f t="shared" si="544"/>
        <v>4.312784302116647E-2</v>
      </c>
      <c r="BH3017" s="183">
        <f t="shared" si="545"/>
        <v>9.7008114896254827E-5</v>
      </c>
      <c r="BI3017" s="184">
        <f t="shared" si="546"/>
        <v>9.7008114896254827E-5</v>
      </c>
      <c r="BJ3017" s="184" t="str">
        <f t="shared" si="542"/>
        <v/>
      </c>
    </row>
    <row r="3018" spans="57:62" ht="20.100000000000001" customHeight="1" x14ac:dyDescent="0.25">
      <c r="BE3018" s="156">
        <v>2266</v>
      </c>
      <c r="BF3018" s="181">
        <f t="shared" si="543"/>
        <v>14.495999999999448</v>
      </c>
      <c r="BG3018" s="182">
        <f t="shared" si="544"/>
        <v>4.3030834906270216E-2</v>
      </c>
      <c r="BH3018" s="183">
        <f t="shared" si="545"/>
        <v>9.6804974904954322E-5</v>
      </c>
      <c r="BI3018" s="184">
        <f t="shared" si="546"/>
        <v>9.6804974904954322E-5</v>
      </c>
      <c r="BJ3018" s="184" t="str">
        <f t="shared" si="542"/>
        <v/>
      </c>
    </row>
    <row r="3019" spans="57:62" ht="20.100000000000001" customHeight="1" x14ac:dyDescent="0.25">
      <c r="BE3019" s="156">
        <v>2267</v>
      </c>
      <c r="BF3019" s="181">
        <f t="shared" si="543"/>
        <v>14.502399999999447</v>
      </c>
      <c r="BG3019" s="182">
        <f t="shared" si="544"/>
        <v>4.2934029931365261E-2</v>
      </c>
      <c r="BH3019" s="183">
        <f t="shared" si="545"/>
        <v>9.6602213245040869E-5</v>
      </c>
      <c r="BI3019" s="184">
        <f t="shared" si="546"/>
        <v>9.6602213245040869E-5</v>
      </c>
      <c r="BJ3019" s="184" t="str">
        <f t="shared" si="542"/>
        <v/>
      </c>
    </row>
    <row r="3020" spans="57:62" ht="20.100000000000001" customHeight="1" x14ac:dyDescent="0.25">
      <c r="BE3020" s="156">
        <v>2268</v>
      </c>
      <c r="BF3020" s="181">
        <f t="shared" si="543"/>
        <v>14.508799999999447</v>
      </c>
      <c r="BG3020" s="182">
        <f t="shared" si="544"/>
        <v>4.283742771812022E-2</v>
      </c>
      <c r="BH3020" s="183">
        <f t="shared" si="545"/>
        <v>9.6399829362846245E-5</v>
      </c>
      <c r="BI3020" s="184">
        <f t="shared" si="546"/>
        <v>9.6399829362846245E-5</v>
      </c>
      <c r="BJ3020" s="184" t="str">
        <f t="shared" si="542"/>
        <v/>
      </c>
    </row>
    <row r="3021" spans="57:62" ht="20.100000000000001" customHeight="1" x14ac:dyDescent="0.25">
      <c r="BE3021" s="156">
        <v>2269</v>
      </c>
      <c r="BF3021" s="181">
        <f t="shared" si="543"/>
        <v>14.515199999999446</v>
      </c>
      <c r="BG3021" s="182">
        <f t="shared" si="544"/>
        <v>4.2741027888757374E-2</v>
      </c>
      <c r="BH3021" s="183">
        <f t="shared" si="545"/>
        <v>9.6197822704778557E-5</v>
      </c>
      <c r="BI3021" s="184">
        <f t="shared" si="546"/>
        <v>9.6197822704778557E-5</v>
      </c>
      <c r="BJ3021" s="184" t="str">
        <f t="shared" si="542"/>
        <v/>
      </c>
    </row>
    <row r="3022" spans="57:62" ht="20.100000000000001" customHeight="1" x14ac:dyDescent="0.25">
      <c r="BE3022" s="156">
        <v>2270</v>
      </c>
      <c r="BF3022" s="181">
        <f t="shared" si="543"/>
        <v>14.521599999999445</v>
      </c>
      <c r="BG3022" s="182">
        <f t="shared" si="544"/>
        <v>4.2644830066052596E-2</v>
      </c>
      <c r="BH3022" s="183">
        <f t="shared" si="545"/>
        <v>9.5996192717946738E-5</v>
      </c>
      <c r="BI3022" s="184">
        <f t="shared" si="546"/>
        <v>9.5996192717946738E-5</v>
      </c>
      <c r="BJ3022" s="184" t="str">
        <f t="shared" si="542"/>
        <v/>
      </c>
    </row>
    <row r="3023" spans="57:62" ht="20.100000000000001" customHeight="1" x14ac:dyDescent="0.25">
      <c r="BE3023" s="156">
        <v>2271</v>
      </c>
      <c r="BF3023" s="181">
        <f t="shared" si="543"/>
        <v>14.527999999999444</v>
      </c>
      <c r="BG3023" s="182">
        <f t="shared" si="544"/>
        <v>4.2548833873334649E-2</v>
      </c>
      <c r="BH3023" s="183">
        <f t="shared" si="545"/>
        <v>9.5794938849445843E-5</v>
      </c>
      <c r="BI3023" s="184">
        <f t="shared" si="546"/>
        <v>9.5794938849445843E-5</v>
      </c>
      <c r="BJ3023" s="184" t="str">
        <f t="shared" si="542"/>
        <v/>
      </c>
    </row>
    <row r="3024" spans="57:62" ht="20.100000000000001" customHeight="1" x14ac:dyDescent="0.25">
      <c r="BE3024" s="156">
        <v>2272</v>
      </c>
      <c r="BF3024" s="181">
        <f t="shared" si="543"/>
        <v>14.534399999999444</v>
      </c>
      <c r="BG3024" s="182">
        <f t="shared" si="544"/>
        <v>4.2453038934485203E-2</v>
      </c>
      <c r="BH3024" s="183">
        <f t="shared" si="545"/>
        <v>9.5594060546787263E-5</v>
      </c>
      <c r="BI3024" s="184">
        <f t="shared" si="546"/>
        <v>9.5594060546787263E-5</v>
      </c>
      <c r="BJ3024" s="184" t="str">
        <f t="shared" si="542"/>
        <v/>
      </c>
    </row>
    <row r="3025" spans="57:62" ht="20.100000000000001" customHeight="1" x14ac:dyDescent="0.25">
      <c r="BE3025" s="156">
        <v>2273</v>
      </c>
      <c r="BF3025" s="181">
        <f t="shared" si="543"/>
        <v>14.540799999999443</v>
      </c>
      <c r="BG3025" s="182">
        <f t="shared" si="544"/>
        <v>4.2357444873938416E-2</v>
      </c>
      <c r="BH3025" s="183">
        <f t="shared" si="545"/>
        <v>9.5393557257843209E-5</v>
      </c>
      <c r="BI3025" s="184">
        <f t="shared" si="546"/>
        <v>9.5393557257843209E-5</v>
      </c>
      <c r="BJ3025" s="184" t="str">
        <f t="shared" si="542"/>
        <v/>
      </c>
    </row>
    <row r="3026" spans="57:62" ht="20.100000000000001" customHeight="1" x14ac:dyDescent="0.25">
      <c r="BE3026" s="156">
        <v>2274</v>
      </c>
      <c r="BF3026" s="181">
        <f t="shared" si="543"/>
        <v>14.547199999999442</v>
      </c>
      <c r="BG3026" s="182">
        <f t="shared" si="544"/>
        <v>4.2262051316680573E-2</v>
      </c>
      <c r="BH3026" s="183">
        <f t="shared" si="545"/>
        <v>9.5193428430687121E-5</v>
      </c>
      <c r="BI3026" s="184">
        <f t="shared" si="546"/>
        <v>9.5193428430687121E-5</v>
      </c>
      <c r="BJ3026" s="184" t="str">
        <f t="shared" si="542"/>
        <v/>
      </c>
    </row>
    <row r="3027" spans="57:62" ht="20.100000000000001" customHeight="1" x14ac:dyDescent="0.25">
      <c r="BE3027" s="156">
        <v>2275</v>
      </c>
      <c r="BF3027" s="181">
        <f t="shared" si="543"/>
        <v>14.553599999999442</v>
      </c>
      <c r="BG3027" s="182">
        <f t="shared" si="544"/>
        <v>4.2166857888249885E-2</v>
      </c>
      <c r="BH3027" s="183">
        <f t="shared" si="545"/>
        <v>9.4993673513628363E-5</v>
      </c>
      <c r="BI3027" s="184">
        <f t="shared" si="546"/>
        <v>9.4993673513628363E-5</v>
      </c>
      <c r="BJ3027" s="184" t="str">
        <f t="shared" si="542"/>
        <v/>
      </c>
    </row>
    <row r="3028" spans="57:62" ht="20.100000000000001" customHeight="1" x14ac:dyDescent="0.25">
      <c r="BE3028" s="156">
        <v>2276</v>
      </c>
      <c r="BF3028" s="181">
        <f t="shared" si="543"/>
        <v>14.559999999999441</v>
      </c>
      <c r="BG3028" s="182">
        <f t="shared" si="544"/>
        <v>4.2071864214736257E-2</v>
      </c>
      <c r="BH3028" s="183">
        <f t="shared" si="545"/>
        <v>9.4794291955489773E-5</v>
      </c>
      <c r="BI3028" s="184">
        <f t="shared" si="546"/>
        <v>9.4794291955489773E-5</v>
      </c>
      <c r="BJ3028" s="184" t="str">
        <f t="shared" si="542"/>
        <v/>
      </c>
    </row>
    <row r="3029" spans="57:62" ht="20.100000000000001" customHeight="1" x14ac:dyDescent="0.25">
      <c r="BE3029" s="156">
        <v>2277</v>
      </c>
      <c r="BF3029" s="181">
        <f t="shared" si="543"/>
        <v>14.56639999999944</v>
      </c>
      <c r="BG3029" s="182">
        <f t="shared" si="544"/>
        <v>4.1977069922780767E-2</v>
      </c>
      <c r="BH3029" s="183">
        <f t="shared" si="545"/>
        <v>9.459528320537175E-5</v>
      </c>
      <c r="BI3029" s="184">
        <f t="shared" si="546"/>
        <v>9.459528320537175E-5</v>
      </c>
      <c r="BJ3029" s="184" t="str">
        <f t="shared" si="542"/>
        <v/>
      </c>
    </row>
    <row r="3030" spans="57:62" ht="20.100000000000001" customHeight="1" x14ac:dyDescent="0.25">
      <c r="BE3030" s="156">
        <v>2278</v>
      </c>
      <c r="BF3030" s="181">
        <f t="shared" si="543"/>
        <v>14.57279999999944</v>
      </c>
      <c r="BG3030" s="182">
        <f t="shared" si="544"/>
        <v>4.1882474639575396E-2</v>
      </c>
      <c r="BH3030" s="183">
        <f t="shared" si="545"/>
        <v>9.4396646712402443E-5</v>
      </c>
      <c r="BI3030" s="184">
        <f t="shared" si="546"/>
        <v>9.4396646712402443E-5</v>
      </c>
      <c r="BJ3030" s="184" t="str">
        <f t="shared" si="542"/>
        <v/>
      </c>
    </row>
    <row r="3031" spans="57:62" ht="20.100000000000001" customHeight="1" x14ac:dyDescent="0.25">
      <c r="BE3031" s="156">
        <v>2279</v>
      </c>
      <c r="BF3031" s="181">
        <f t="shared" si="543"/>
        <v>14.579199999999439</v>
      </c>
      <c r="BG3031" s="182">
        <f t="shared" si="544"/>
        <v>4.1788077992862993E-2</v>
      </c>
      <c r="BH3031" s="183">
        <f t="shared" si="545"/>
        <v>9.4198381926396957E-5</v>
      </c>
      <c r="BI3031" s="184">
        <f t="shared" si="546"/>
        <v>9.4198381926396957E-5</v>
      </c>
      <c r="BJ3031" s="184" t="str">
        <f t="shared" si="542"/>
        <v/>
      </c>
    </row>
    <row r="3032" spans="57:62" ht="20.100000000000001" customHeight="1" x14ac:dyDescent="0.25">
      <c r="BE3032" s="156">
        <v>2280</v>
      </c>
      <c r="BF3032" s="181">
        <f t="shared" si="543"/>
        <v>14.585599999999438</v>
      </c>
      <c r="BG3032" s="182">
        <f t="shared" si="544"/>
        <v>4.1693879610936596E-2</v>
      </c>
      <c r="BH3032" s="183">
        <f t="shared" si="545"/>
        <v>9.4000488297350804E-5</v>
      </c>
      <c r="BI3032" s="184">
        <f t="shared" si="546"/>
        <v>9.4000488297350804E-5</v>
      </c>
      <c r="BJ3032" s="184" t="str">
        <f t="shared" si="542"/>
        <v/>
      </c>
    </row>
    <row r="3033" spans="57:62" ht="20.100000000000001" customHeight="1" x14ac:dyDescent="0.25">
      <c r="BE3033" s="156">
        <v>2281</v>
      </c>
      <c r="BF3033" s="181">
        <f t="shared" si="543"/>
        <v>14.591999999999437</v>
      </c>
      <c r="BG3033" s="182">
        <f t="shared" si="544"/>
        <v>4.1599879122639245E-2</v>
      </c>
      <c r="BH3033" s="183">
        <f t="shared" si="545"/>
        <v>9.3802965275342765E-5</v>
      </c>
      <c r="BI3033" s="184">
        <f t="shared" si="546"/>
        <v>9.3802965275342765E-5</v>
      </c>
      <c r="BJ3033" s="184" t="str">
        <f t="shared" si="542"/>
        <v/>
      </c>
    </row>
    <row r="3034" spans="57:62" ht="20.100000000000001" customHeight="1" x14ac:dyDescent="0.25">
      <c r="BE3034" s="156">
        <v>2282</v>
      </c>
      <c r="BF3034" s="181">
        <f t="shared" si="543"/>
        <v>14.598399999999437</v>
      </c>
      <c r="BG3034" s="182">
        <f t="shared" si="544"/>
        <v>4.1506076157363903E-2</v>
      </c>
      <c r="BH3034" s="183">
        <f t="shared" si="545"/>
        <v>9.3605812311159386E-5</v>
      </c>
      <c r="BI3034" s="184">
        <f t="shared" si="546"/>
        <v>9.3605812311159386E-5</v>
      </c>
      <c r="BJ3034" s="184" t="str">
        <f t="shared" si="542"/>
        <v/>
      </c>
    </row>
    <row r="3035" spans="57:62" ht="20.100000000000001" customHeight="1" x14ac:dyDescent="0.25">
      <c r="BE3035" s="156">
        <v>2283</v>
      </c>
      <c r="BF3035" s="181">
        <f t="shared" si="543"/>
        <v>14.604799999999436</v>
      </c>
      <c r="BG3035" s="182">
        <f t="shared" si="544"/>
        <v>4.1412470345052743E-2</v>
      </c>
      <c r="BH3035" s="183">
        <f t="shared" si="545"/>
        <v>9.3409028855753751E-5</v>
      </c>
      <c r="BI3035" s="184">
        <f t="shared" si="546"/>
        <v>9.3409028855753751E-5</v>
      </c>
      <c r="BJ3035" s="184" t="str">
        <f t="shared" si="542"/>
        <v/>
      </c>
    </row>
    <row r="3036" spans="57:62" ht="20.100000000000001" customHeight="1" x14ac:dyDescent="0.25">
      <c r="BE3036" s="156">
        <v>2284</v>
      </c>
      <c r="BF3036" s="181">
        <f t="shared" si="543"/>
        <v>14.611199999999435</v>
      </c>
      <c r="BG3036" s="182">
        <f t="shared" si="544"/>
        <v>4.1319061316196989E-2</v>
      </c>
      <c r="BH3036" s="183">
        <f t="shared" si="545"/>
        <v>9.3212614360092816E-5</v>
      </c>
      <c r="BI3036" s="184">
        <f t="shared" si="546"/>
        <v>9.3212614360092816E-5</v>
      </c>
      <c r="BJ3036" s="184" t="str">
        <f t="shared" si="542"/>
        <v/>
      </c>
    </row>
    <row r="3037" spans="57:62" ht="20.100000000000001" customHeight="1" x14ac:dyDescent="0.25">
      <c r="BE3037" s="156">
        <v>2285</v>
      </c>
      <c r="BF3037" s="181">
        <f t="shared" si="543"/>
        <v>14.617599999999435</v>
      </c>
      <c r="BG3037" s="182">
        <f t="shared" si="544"/>
        <v>4.1225848701836897E-2</v>
      </c>
      <c r="BH3037" s="183">
        <f t="shared" si="545"/>
        <v>9.3016568276114986E-5</v>
      </c>
      <c r="BI3037" s="184">
        <f t="shared" si="546"/>
        <v>9.3016568276114986E-5</v>
      </c>
      <c r="BJ3037" s="184" t="str">
        <f t="shared" si="542"/>
        <v/>
      </c>
    </row>
    <row r="3038" spans="57:62" ht="20.100000000000001" customHeight="1" x14ac:dyDescent="0.25">
      <c r="BE3038" s="156">
        <v>2286</v>
      </c>
      <c r="BF3038" s="181">
        <f t="shared" si="543"/>
        <v>14.623999999999434</v>
      </c>
      <c r="BG3038" s="182">
        <f t="shared" si="544"/>
        <v>4.1132832133560782E-2</v>
      </c>
      <c r="BH3038" s="183">
        <f t="shared" si="545"/>
        <v>9.2820890055377026E-5</v>
      </c>
      <c r="BI3038" s="184">
        <f t="shared" si="546"/>
        <v>9.2820890055377026E-5</v>
      </c>
      <c r="BJ3038" s="184" t="str">
        <f t="shared" si="542"/>
        <v/>
      </c>
    </row>
    <row r="3039" spans="57:62" ht="20.100000000000001" customHeight="1" x14ac:dyDescent="0.25">
      <c r="BE3039" s="156">
        <v>2287</v>
      </c>
      <c r="BF3039" s="181">
        <f t="shared" si="543"/>
        <v>14.630399999999433</v>
      </c>
      <c r="BG3039" s="182">
        <f t="shared" si="544"/>
        <v>4.1040011243505405E-2</v>
      </c>
      <c r="BH3039" s="183">
        <f t="shared" si="545"/>
        <v>9.2625579150351633E-5</v>
      </c>
      <c r="BI3039" s="184">
        <f t="shared" si="546"/>
        <v>9.2625579150351633E-5</v>
      </c>
      <c r="BJ3039" s="184" t="str">
        <f t="shared" si="542"/>
        <v/>
      </c>
    </row>
    <row r="3040" spans="57:62" ht="20.100000000000001" customHeight="1" x14ac:dyDescent="0.25">
      <c r="BE3040" s="156">
        <v>2288</v>
      </c>
      <c r="BF3040" s="181">
        <f t="shared" si="543"/>
        <v>14.636799999999432</v>
      </c>
      <c r="BG3040" s="182">
        <f t="shared" si="544"/>
        <v>4.0947385664355053E-2</v>
      </c>
      <c r="BH3040" s="183">
        <f t="shared" si="545"/>
        <v>9.2430635013386608E-5</v>
      </c>
      <c r="BI3040" s="184">
        <f t="shared" si="546"/>
        <v>9.2430635013386608E-5</v>
      </c>
      <c r="BJ3040" s="184" t="str">
        <f t="shared" si="542"/>
        <v/>
      </c>
    </row>
    <row r="3041" spans="57:62" ht="20.100000000000001" customHeight="1" x14ac:dyDescent="0.25">
      <c r="BE3041" s="156">
        <v>2289</v>
      </c>
      <c r="BF3041" s="181">
        <f t="shared" si="543"/>
        <v>14.643199999999432</v>
      </c>
      <c r="BG3041" s="182">
        <f t="shared" si="544"/>
        <v>4.0854955029341666E-2</v>
      </c>
      <c r="BH3041" s="183">
        <f t="shared" si="545"/>
        <v>9.2236057097537516E-5</v>
      </c>
      <c r="BI3041" s="184">
        <f t="shared" si="546"/>
        <v>9.2236057097537516E-5</v>
      </c>
      <c r="BJ3041" s="184" t="str">
        <f t="shared" si="542"/>
        <v/>
      </c>
    </row>
    <row r="3042" spans="57:62" ht="20.100000000000001" customHeight="1" x14ac:dyDescent="0.25">
      <c r="BE3042" s="156">
        <v>2290</v>
      </c>
      <c r="BF3042" s="181">
        <f t="shared" si="543"/>
        <v>14.649599999999431</v>
      </c>
      <c r="BG3042" s="182">
        <f t="shared" si="544"/>
        <v>4.0762718972244129E-2</v>
      </c>
      <c r="BH3042" s="183">
        <f t="shared" si="545"/>
        <v>9.204184485593625E-5</v>
      </c>
      <c r="BI3042" s="184">
        <f t="shared" si="546"/>
        <v>9.204184485593625E-5</v>
      </c>
      <c r="BJ3042" s="184" t="str">
        <f t="shared" si="542"/>
        <v/>
      </c>
    </row>
    <row r="3043" spans="57:62" ht="20.100000000000001" customHeight="1" x14ac:dyDescent="0.25">
      <c r="BE3043" s="156">
        <v>2291</v>
      </c>
      <c r="BF3043" s="181">
        <f t="shared" si="543"/>
        <v>14.65599999999943</v>
      </c>
      <c r="BG3043" s="182">
        <f t="shared" si="544"/>
        <v>4.0670677127388193E-2</v>
      </c>
      <c r="BH3043" s="183">
        <f t="shared" si="545"/>
        <v>9.1847997742089404E-5</v>
      </c>
      <c r="BI3043" s="184">
        <f t="shared" si="546"/>
        <v>9.1847997742089404E-5</v>
      </c>
      <c r="BJ3043" s="184" t="str">
        <f t="shared" si="542"/>
        <v/>
      </c>
    </row>
    <row r="3044" spans="57:62" ht="20.100000000000001" customHeight="1" x14ac:dyDescent="0.25">
      <c r="BE3044" s="156">
        <v>2292</v>
      </c>
      <c r="BF3044" s="181">
        <f t="shared" si="543"/>
        <v>14.66239999999943</v>
      </c>
      <c r="BG3044" s="182">
        <f t="shared" si="544"/>
        <v>4.0578829129646103E-2</v>
      </c>
      <c r="BH3044" s="183">
        <f t="shared" si="545"/>
        <v>9.1654515209982357E-5</v>
      </c>
      <c r="BI3044" s="184">
        <f t="shared" si="546"/>
        <v>9.1654515209982357E-5</v>
      </c>
      <c r="BJ3044" s="184" t="str">
        <f t="shared" si="542"/>
        <v/>
      </c>
    </row>
    <row r="3045" spans="57:62" ht="20.100000000000001" customHeight="1" x14ac:dyDescent="0.25">
      <c r="BE3045" s="156">
        <v>2293</v>
      </c>
      <c r="BF3045" s="181">
        <f t="shared" si="543"/>
        <v>14.668799999999429</v>
      </c>
      <c r="BG3045" s="182">
        <f t="shared" si="544"/>
        <v>4.0487174614436121E-2</v>
      </c>
      <c r="BH3045" s="183">
        <f t="shared" si="545"/>
        <v>9.1461396713704568E-5</v>
      </c>
      <c r="BI3045" s="184">
        <f t="shared" si="546"/>
        <v>9.1461396713704568E-5</v>
      </c>
      <c r="BJ3045" s="184" t="str">
        <f t="shared" si="542"/>
        <v/>
      </c>
    </row>
    <row r="3046" spans="57:62" ht="20.100000000000001" customHeight="1" x14ac:dyDescent="0.25">
      <c r="BE3046" s="156">
        <v>2294</v>
      </c>
      <c r="BF3046" s="181">
        <f t="shared" si="543"/>
        <v>14.675199999999428</v>
      </c>
      <c r="BG3046" s="182">
        <f t="shared" si="544"/>
        <v>4.0395713217722416E-2</v>
      </c>
      <c r="BH3046" s="183">
        <f t="shared" si="545"/>
        <v>9.1268641707921427E-5</v>
      </c>
      <c r="BI3046" s="184">
        <f t="shared" si="546"/>
        <v>9.1268641707921427E-5</v>
      </c>
      <c r="BJ3046" s="184" t="str">
        <f t="shared" si="542"/>
        <v/>
      </c>
    </row>
    <row r="3047" spans="57:62" ht="20.100000000000001" customHeight="1" x14ac:dyDescent="0.25">
      <c r="BE3047" s="156">
        <v>2295</v>
      </c>
      <c r="BF3047" s="181">
        <f t="shared" si="543"/>
        <v>14.681599999999428</v>
      </c>
      <c r="BG3047" s="182">
        <f t="shared" si="544"/>
        <v>4.0304444576014495E-2</v>
      </c>
      <c r="BH3047" s="183">
        <f t="shared" si="545"/>
        <v>9.1076249647520369E-5</v>
      </c>
      <c r="BI3047" s="184">
        <f t="shared" si="546"/>
        <v>9.1076249647520369E-5</v>
      </c>
      <c r="BJ3047" s="184" t="str">
        <f t="shared" si="542"/>
        <v/>
      </c>
    </row>
    <row r="3048" spans="57:62" ht="20.100000000000001" customHeight="1" x14ac:dyDescent="0.25">
      <c r="BE3048" s="156">
        <v>2296</v>
      </c>
      <c r="BF3048" s="181">
        <f t="shared" si="543"/>
        <v>14.687999999999427</v>
      </c>
      <c r="BG3048" s="182">
        <f t="shared" si="544"/>
        <v>4.0213368326366974E-2</v>
      </c>
      <c r="BH3048" s="183">
        <f t="shared" si="545"/>
        <v>9.088421998773577E-5</v>
      </c>
      <c r="BI3048" s="184">
        <f t="shared" si="546"/>
        <v>9.088421998773577E-5</v>
      </c>
      <c r="BJ3048" s="184" t="str">
        <f t="shared" si="542"/>
        <v/>
      </c>
    </row>
    <row r="3049" spans="57:62" ht="20.100000000000001" customHeight="1" x14ac:dyDescent="0.25">
      <c r="BE3049" s="156">
        <v>2297</v>
      </c>
      <c r="BF3049" s="181">
        <f t="shared" si="543"/>
        <v>14.694399999999426</v>
      </c>
      <c r="BG3049" s="182">
        <f t="shared" si="544"/>
        <v>4.0122484106379239E-2</v>
      </c>
      <c r="BH3049" s="183">
        <f t="shared" si="545"/>
        <v>9.0692552184190589E-5</v>
      </c>
      <c r="BI3049" s="184">
        <f t="shared" si="546"/>
        <v>9.0692552184190589E-5</v>
      </c>
      <c r="BJ3049" s="184" t="str">
        <f t="shared" si="542"/>
        <v/>
      </c>
    </row>
    <row r="3050" spans="57:62" ht="20.100000000000001" customHeight="1" x14ac:dyDescent="0.25">
      <c r="BE3050" s="156">
        <v>2298</v>
      </c>
      <c r="BF3050" s="181">
        <f t="shared" si="543"/>
        <v>14.700799999999425</v>
      </c>
      <c r="BG3050" s="182">
        <f t="shared" si="544"/>
        <v>4.0031791554195048E-2</v>
      </c>
      <c r="BH3050" s="183">
        <f t="shared" si="545"/>
        <v>9.0501245692688193E-5</v>
      </c>
      <c r="BI3050" s="184">
        <f t="shared" si="546"/>
        <v>9.0501245692688193E-5</v>
      </c>
      <c r="BJ3050" s="184" t="str">
        <f t="shared" si="542"/>
        <v/>
      </c>
    </row>
    <row r="3051" spans="57:62" ht="20.100000000000001" customHeight="1" x14ac:dyDescent="0.25">
      <c r="BE3051" s="156">
        <v>2299</v>
      </c>
      <c r="BF3051" s="181">
        <f t="shared" si="543"/>
        <v>14.707199999999425</v>
      </c>
      <c r="BG3051" s="182">
        <f t="shared" si="544"/>
        <v>3.994129030850236E-2</v>
      </c>
      <c r="BH3051" s="183">
        <f t="shared" si="545"/>
        <v>9.0310299969725838E-5</v>
      </c>
      <c r="BI3051" s="184">
        <f t="shared" si="546"/>
        <v>9.0310299969725838E-5</v>
      </c>
      <c r="BJ3051" s="184" t="str">
        <f t="shared" si="542"/>
        <v/>
      </c>
    </row>
    <row r="3052" spans="57:62" ht="20.100000000000001" customHeight="1" x14ac:dyDescent="0.25">
      <c r="BE3052" s="156">
        <v>2300</v>
      </c>
      <c r="BF3052" s="181">
        <f t="shared" si="543"/>
        <v>14.713599999999424</v>
      </c>
      <c r="BG3052" s="182">
        <f t="shared" si="544"/>
        <v>3.9850980008532634E-2</v>
      </c>
      <c r="BH3052" s="183">
        <f t="shared" si="545"/>
        <v>9.0119714471821599E-5</v>
      </c>
      <c r="BI3052" s="184">
        <f t="shared" si="546"/>
        <v>9.0119714471821599E-5</v>
      </c>
      <c r="BJ3052" s="184" t="str">
        <f t="shared" si="542"/>
        <v/>
      </c>
    </row>
    <row r="3053" spans="57:62" ht="20.100000000000001" customHeight="1" x14ac:dyDescent="0.25">
      <c r="BE3053" s="156">
        <v>2301</v>
      </c>
      <c r="BF3053" s="181">
        <f t="shared" si="543"/>
        <v>14.719999999999423</v>
      </c>
      <c r="BG3053" s="182">
        <f t="shared" si="544"/>
        <v>3.9760860294060812E-2</v>
      </c>
      <c r="BH3053" s="183">
        <f t="shared" si="545"/>
        <v>8.9929488655965395E-5</v>
      </c>
      <c r="BI3053" s="184">
        <f t="shared" si="546"/>
        <v>8.9929488655965395E-5</v>
      </c>
      <c r="BJ3053" s="184" t="str">
        <f t="shared" si="542"/>
        <v/>
      </c>
    </row>
    <row r="3054" spans="57:62" ht="20.100000000000001" customHeight="1" x14ac:dyDescent="0.25">
      <c r="BE3054" s="156">
        <v>2302</v>
      </c>
      <c r="BF3054" s="181">
        <f t="shared" si="543"/>
        <v>14.726399999999423</v>
      </c>
      <c r="BG3054" s="182">
        <f t="shared" si="544"/>
        <v>3.9670930805404847E-2</v>
      </c>
      <c r="BH3054" s="183">
        <f t="shared" si="545"/>
        <v>8.97396219794247E-5</v>
      </c>
      <c r="BI3054" s="184">
        <f t="shared" si="546"/>
        <v>8.97396219794247E-5</v>
      </c>
      <c r="BJ3054" s="184" t="str">
        <f t="shared" si="542"/>
        <v/>
      </c>
    </row>
    <row r="3055" spans="57:62" ht="20.100000000000001" customHeight="1" x14ac:dyDescent="0.25">
      <c r="BE3055" s="156">
        <v>2303</v>
      </c>
      <c r="BF3055" s="181">
        <f t="shared" si="543"/>
        <v>14.732799999999422</v>
      </c>
      <c r="BG3055" s="182">
        <f t="shared" si="544"/>
        <v>3.9581191183425422E-2</v>
      </c>
      <c r="BH3055" s="183">
        <f t="shared" si="545"/>
        <v>8.9550113900119244E-5</v>
      </c>
      <c r="BI3055" s="184">
        <f t="shared" si="546"/>
        <v>8.9550113900119244E-5</v>
      </c>
      <c r="BJ3055" s="184" t="str">
        <f t="shared" si="542"/>
        <v/>
      </c>
    </row>
    <row r="3056" spans="57:62" ht="20.100000000000001" customHeight="1" x14ac:dyDescent="0.25">
      <c r="BE3056" s="156">
        <v>2304</v>
      </c>
      <c r="BF3056" s="181">
        <f t="shared" si="543"/>
        <v>14.739199999999421</v>
      </c>
      <c r="BG3056" s="182">
        <f t="shared" si="544"/>
        <v>3.9491641069525303E-2</v>
      </c>
      <c r="BH3056" s="183">
        <f t="shared" si="545"/>
        <v>8.9360963875961819E-5</v>
      </c>
      <c r="BI3056" s="184">
        <f t="shared" si="546"/>
        <v>8.9360963875961819E-5</v>
      </c>
      <c r="BJ3056" s="184" t="str">
        <f t="shared" si="542"/>
        <v/>
      </c>
    </row>
    <row r="3057" spans="57:62" ht="20.100000000000001" customHeight="1" x14ac:dyDescent="0.25">
      <c r="BE3057" s="156">
        <v>2305</v>
      </c>
      <c r="BF3057" s="181">
        <f t="shared" si="543"/>
        <v>14.745599999999421</v>
      </c>
      <c r="BG3057" s="182">
        <f t="shared" si="544"/>
        <v>3.9402280105649341E-2</v>
      </c>
      <c r="BH3057" s="183">
        <f t="shared" si="545"/>
        <v>8.9172171365302366E-5</v>
      </c>
      <c r="BI3057" s="184">
        <f t="shared" si="546"/>
        <v>8.9172171365302366E-5</v>
      </c>
      <c r="BJ3057" s="184" t="str">
        <f t="shared" ref="BJ3057:BJ3120" si="547">IF($BG3057&lt;(1-$BC$765),$BH3057,"")</f>
        <v/>
      </c>
    </row>
    <row r="3058" spans="57:62" ht="20.100000000000001" customHeight="1" x14ac:dyDescent="0.25">
      <c r="BE3058" s="156">
        <v>2306</v>
      </c>
      <c r="BF3058" s="181">
        <f t="shared" ref="BF3058:BF3121" si="548">BF3057+$BI$750</f>
        <v>14.75199999999942</v>
      </c>
      <c r="BG3058" s="182">
        <f t="shared" ref="BG3058:BG3121" si="549">_xlfn.CHISQ.DIST.RT(BF3058,7)</f>
        <v>3.9313107934284039E-2</v>
      </c>
      <c r="BH3058" s="183">
        <f t="shared" ref="BH3058:BH3121" si="550">BG3058-BG3059</f>
        <v>8.8983735826990429E-5</v>
      </c>
      <c r="BI3058" s="184">
        <f t="shared" ref="BI3058:BI3121" si="551">IF(BG3058&lt;(1-$BC$757),BH3058,"")</f>
        <v>8.8983735826990429E-5</v>
      </c>
      <c r="BJ3058" s="184" t="str">
        <f t="shared" si="547"/>
        <v/>
      </c>
    </row>
    <row r="3059" spans="57:62" ht="20.100000000000001" customHeight="1" x14ac:dyDescent="0.25">
      <c r="BE3059" s="156">
        <v>2307</v>
      </c>
      <c r="BF3059" s="181">
        <f t="shared" si="548"/>
        <v>14.758399999999419</v>
      </c>
      <c r="BG3059" s="182">
        <f t="shared" si="549"/>
        <v>3.9224124198457049E-2</v>
      </c>
      <c r="BH3059" s="183">
        <f t="shared" si="550"/>
        <v>8.8795656720201677E-5</v>
      </c>
      <c r="BI3059" s="184">
        <f t="shared" si="551"/>
        <v>8.8795656720201677E-5</v>
      </c>
      <c r="BJ3059" s="184" t="str">
        <f t="shared" si="547"/>
        <v/>
      </c>
    </row>
    <row r="3060" spans="57:62" ht="20.100000000000001" customHeight="1" x14ac:dyDescent="0.25">
      <c r="BE3060" s="156">
        <v>2308</v>
      </c>
      <c r="BF3060" s="181">
        <f t="shared" si="548"/>
        <v>14.764799999999418</v>
      </c>
      <c r="BG3060" s="182">
        <f t="shared" si="549"/>
        <v>3.9135328541736847E-2</v>
      </c>
      <c r="BH3060" s="183">
        <f t="shared" si="550"/>
        <v>8.8607933504347702E-5</v>
      </c>
      <c r="BI3060" s="184">
        <f t="shared" si="551"/>
        <v>8.8607933504347702E-5</v>
      </c>
      <c r="BJ3060" s="184" t="str">
        <f t="shared" si="547"/>
        <v/>
      </c>
    </row>
    <row r="3061" spans="57:62" ht="20.100000000000001" customHeight="1" x14ac:dyDescent="0.25">
      <c r="BE3061" s="156">
        <v>2309</v>
      </c>
      <c r="BF3061" s="181">
        <f t="shared" si="548"/>
        <v>14.771199999999418</v>
      </c>
      <c r="BG3061" s="182">
        <f t="shared" si="549"/>
        <v>3.9046720608232499E-2</v>
      </c>
      <c r="BH3061" s="183">
        <f t="shared" si="550"/>
        <v>8.8420565639422966E-5</v>
      </c>
      <c r="BI3061" s="184">
        <f t="shared" si="551"/>
        <v>8.8420565639422966E-5</v>
      </c>
      <c r="BJ3061" s="184" t="str">
        <f t="shared" si="547"/>
        <v/>
      </c>
    </row>
    <row r="3062" spans="57:62" ht="20.100000000000001" customHeight="1" x14ac:dyDescent="0.25">
      <c r="BE3062" s="156">
        <v>2310</v>
      </c>
      <c r="BF3062" s="181">
        <f t="shared" si="548"/>
        <v>14.777599999999417</v>
      </c>
      <c r="BG3062" s="182">
        <f t="shared" si="549"/>
        <v>3.8958300042593076E-2</v>
      </c>
      <c r="BH3062" s="183">
        <f t="shared" si="550"/>
        <v>8.8233552585449682E-5</v>
      </c>
      <c r="BI3062" s="184">
        <f t="shared" si="551"/>
        <v>8.8233552585449682E-5</v>
      </c>
      <c r="BJ3062" s="184" t="str">
        <f t="shared" si="547"/>
        <v/>
      </c>
    </row>
    <row r="3063" spans="57:62" ht="20.100000000000001" customHeight="1" x14ac:dyDescent="0.25">
      <c r="BE3063" s="156">
        <v>2311</v>
      </c>
      <c r="BF3063" s="181">
        <f t="shared" si="548"/>
        <v>14.783999999999416</v>
      </c>
      <c r="BG3063" s="182">
        <f t="shared" si="549"/>
        <v>3.8870066490007626E-2</v>
      </c>
      <c r="BH3063" s="183">
        <f t="shared" si="550"/>
        <v>8.8046893803192527E-5</v>
      </c>
      <c r="BI3063" s="184">
        <f t="shared" si="551"/>
        <v>8.8046893803192527E-5</v>
      </c>
      <c r="BJ3063" s="184" t="str">
        <f t="shared" si="547"/>
        <v/>
      </c>
    </row>
    <row r="3064" spans="57:62" ht="20.100000000000001" customHeight="1" x14ac:dyDescent="0.25">
      <c r="BE3064" s="156">
        <v>2312</v>
      </c>
      <c r="BF3064" s="181">
        <f t="shared" si="548"/>
        <v>14.790399999999416</v>
      </c>
      <c r="BG3064" s="182">
        <f t="shared" si="549"/>
        <v>3.8782019596204434E-2</v>
      </c>
      <c r="BH3064" s="183">
        <f t="shared" si="550"/>
        <v>8.7860588753589652E-5</v>
      </c>
      <c r="BI3064" s="184">
        <f t="shared" si="551"/>
        <v>8.7860588753589652E-5</v>
      </c>
      <c r="BJ3064" s="184" t="str">
        <f t="shared" si="547"/>
        <v/>
      </c>
    </row>
    <row r="3065" spans="57:62" ht="20.100000000000001" customHeight="1" x14ac:dyDescent="0.25">
      <c r="BE3065" s="156">
        <v>2313</v>
      </c>
      <c r="BF3065" s="181">
        <f t="shared" si="548"/>
        <v>14.796799999999415</v>
      </c>
      <c r="BG3065" s="182">
        <f t="shared" si="549"/>
        <v>3.8694159007450844E-2</v>
      </c>
      <c r="BH3065" s="183">
        <f t="shared" si="550"/>
        <v>8.7674636897995539E-5</v>
      </c>
      <c r="BI3065" s="184">
        <f t="shared" si="551"/>
        <v>8.7674636897995539E-5</v>
      </c>
      <c r="BJ3065" s="184" t="str">
        <f t="shared" si="547"/>
        <v/>
      </c>
    </row>
    <row r="3066" spans="57:62" ht="20.100000000000001" customHeight="1" x14ac:dyDescent="0.25">
      <c r="BE3066" s="156">
        <v>2314</v>
      </c>
      <c r="BF3066" s="181">
        <f t="shared" si="548"/>
        <v>14.803199999999414</v>
      </c>
      <c r="BG3066" s="182">
        <f t="shared" si="549"/>
        <v>3.8606484370552849E-2</v>
      </c>
      <c r="BH3066" s="183">
        <f t="shared" si="550"/>
        <v>8.7489037698007532E-5</v>
      </c>
      <c r="BI3066" s="184">
        <f t="shared" si="551"/>
        <v>8.7489037698007532E-5</v>
      </c>
      <c r="BJ3066" s="184" t="str">
        <f t="shared" si="547"/>
        <v/>
      </c>
    </row>
    <row r="3067" spans="57:62" ht="20.100000000000001" customHeight="1" x14ac:dyDescent="0.25">
      <c r="BE3067" s="156">
        <v>2315</v>
      </c>
      <c r="BF3067" s="181">
        <f t="shared" si="548"/>
        <v>14.809599999999413</v>
      </c>
      <c r="BG3067" s="182">
        <f t="shared" si="549"/>
        <v>3.8518995332854841E-2</v>
      </c>
      <c r="BH3067" s="183">
        <f t="shared" si="550"/>
        <v>8.7303790615791965E-5</v>
      </c>
      <c r="BI3067" s="184">
        <f t="shared" si="551"/>
        <v>8.7303790615791965E-5</v>
      </c>
      <c r="BJ3067" s="184" t="str">
        <f t="shared" si="547"/>
        <v/>
      </c>
    </row>
    <row r="3068" spans="57:62" ht="20.100000000000001" customHeight="1" x14ac:dyDescent="0.25">
      <c r="BE3068" s="156">
        <v>2316</v>
      </c>
      <c r="BF3068" s="181">
        <f t="shared" si="548"/>
        <v>14.815999999999413</v>
      </c>
      <c r="BG3068" s="182">
        <f t="shared" si="549"/>
        <v>3.8431691542239049E-2</v>
      </c>
      <c r="BH3068" s="183">
        <f t="shared" si="550"/>
        <v>8.7118895113869055E-5</v>
      </c>
      <c r="BI3068" s="184">
        <f t="shared" si="551"/>
        <v>8.7118895113869055E-5</v>
      </c>
      <c r="BJ3068" s="184" t="str">
        <f t="shared" si="547"/>
        <v/>
      </c>
    </row>
    <row r="3069" spans="57:62" ht="20.100000000000001" customHeight="1" x14ac:dyDescent="0.25">
      <c r="BE3069" s="156">
        <v>2317</v>
      </c>
      <c r="BF3069" s="181">
        <f t="shared" si="548"/>
        <v>14.822399999999412</v>
      </c>
      <c r="BG3069" s="182">
        <f t="shared" si="549"/>
        <v>3.834457264712518E-2</v>
      </c>
      <c r="BH3069" s="183">
        <f t="shared" si="550"/>
        <v>8.6934350654925552E-5</v>
      </c>
      <c r="BI3069" s="184">
        <f t="shared" si="551"/>
        <v>8.6934350654925552E-5</v>
      </c>
      <c r="BJ3069" s="184" t="str">
        <f t="shared" si="547"/>
        <v/>
      </c>
    </row>
    <row r="3070" spans="57:62" ht="20.100000000000001" customHeight="1" x14ac:dyDescent="0.25">
      <c r="BE3070" s="156">
        <v>2318</v>
      </c>
      <c r="BF3070" s="181">
        <f t="shared" si="548"/>
        <v>14.828799999999411</v>
      </c>
      <c r="BG3070" s="182">
        <f t="shared" si="549"/>
        <v>3.8257638296470255E-2</v>
      </c>
      <c r="BH3070" s="183">
        <f t="shared" si="550"/>
        <v>8.6750156702376791E-5</v>
      </c>
      <c r="BI3070" s="184">
        <f t="shared" si="551"/>
        <v>8.6750156702376791E-5</v>
      </c>
      <c r="BJ3070" s="184" t="str">
        <f t="shared" si="547"/>
        <v/>
      </c>
    </row>
    <row r="3071" spans="57:62" ht="20.100000000000001" customHeight="1" x14ac:dyDescent="0.25">
      <c r="BE3071" s="156">
        <v>2319</v>
      </c>
      <c r="BF3071" s="181">
        <f t="shared" si="548"/>
        <v>14.835199999999411</v>
      </c>
      <c r="BG3071" s="182">
        <f t="shared" si="549"/>
        <v>3.8170888139767878E-2</v>
      </c>
      <c r="BH3071" s="183">
        <f t="shared" si="550"/>
        <v>8.6566312719582594E-5</v>
      </c>
      <c r="BI3071" s="184">
        <f t="shared" si="551"/>
        <v>8.6566312719582594E-5</v>
      </c>
      <c r="BJ3071" s="184" t="str">
        <f t="shared" si="547"/>
        <v/>
      </c>
    </row>
    <row r="3072" spans="57:62" ht="20.100000000000001" customHeight="1" x14ac:dyDescent="0.25">
      <c r="BE3072" s="156">
        <v>2320</v>
      </c>
      <c r="BF3072" s="181">
        <f t="shared" si="548"/>
        <v>14.84159999999941</v>
      </c>
      <c r="BG3072" s="182">
        <f t="shared" si="549"/>
        <v>3.8084321827048295E-2</v>
      </c>
      <c r="BH3072" s="183">
        <f t="shared" si="550"/>
        <v>8.6382818170784026E-5</v>
      </c>
      <c r="BI3072" s="184">
        <f t="shared" si="551"/>
        <v>8.6382818170784026E-5</v>
      </c>
      <c r="BJ3072" s="184" t="str">
        <f t="shared" si="547"/>
        <v/>
      </c>
    </row>
    <row r="3073" spans="57:62" ht="20.100000000000001" customHeight="1" x14ac:dyDescent="0.25">
      <c r="BE3073" s="156">
        <v>2321</v>
      </c>
      <c r="BF3073" s="181">
        <f t="shared" si="548"/>
        <v>14.847999999999409</v>
      </c>
      <c r="BG3073" s="182">
        <f t="shared" si="549"/>
        <v>3.7997939008877511E-2</v>
      </c>
      <c r="BH3073" s="183">
        <f t="shared" si="550"/>
        <v>8.619967252020827E-5</v>
      </c>
      <c r="BI3073" s="184">
        <f t="shared" si="551"/>
        <v>8.619967252020827E-5</v>
      </c>
      <c r="BJ3073" s="184" t="str">
        <f t="shared" si="547"/>
        <v/>
      </c>
    </row>
    <row r="3074" spans="57:62" ht="20.100000000000001" customHeight="1" x14ac:dyDescent="0.25">
      <c r="BE3074" s="156">
        <v>2322</v>
      </c>
      <c r="BF3074" s="181">
        <f t="shared" si="548"/>
        <v>14.854399999999409</v>
      </c>
      <c r="BG3074" s="182">
        <f t="shared" si="549"/>
        <v>3.7911739336357303E-2</v>
      </c>
      <c r="BH3074" s="183">
        <f t="shared" si="550"/>
        <v>8.6016875232478029E-5</v>
      </c>
      <c r="BI3074" s="184">
        <f t="shared" si="551"/>
        <v>8.6016875232478029E-5</v>
      </c>
      <c r="BJ3074" s="184" t="str">
        <f t="shared" si="547"/>
        <v/>
      </c>
    </row>
    <row r="3075" spans="57:62" ht="20.100000000000001" customHeight="1" x14ac:dyDescent="0.25">
      <c r="BE3075" s="156">
        <v>2323</v>
      </c>
      <c r="BF3075" s="181">
        <f t="shared" si="548"/>
        <v>14.860799999999408</v>
      </c>
      <c r="BG3075" s="182">
        <f t="shared" si="549"/>
        <v>3.7825722461124825E-2</v>
      </c>
      <c r="BH3075" s="183">
        <f t="shared" si="550"/>
        <v>8.5834425772993161E-5</v>
      </c>
      <c r="BI3075" s="184">
        <f t="shared" si="551"/>
        <v>8.5834425772993161E-5</v>
      </c>
      <c r="BJ3075" s="184" t="str">
        <f t="shared" si="547"/>
        <v/>
      </c>
    </row>
    <row r="3076" spans="57:62" ht="20.100000000000001" customHeight="1" x14ac:dyDescent="0.25">
      <c r="BE3076" s="156">
        <v>2324</v>
      </c>
      <c r="BF3076" s="181">
        <f t="shared" si="548"/>
        <v>14.867199999999407</v>
      </c>
      <c r="BG3076" s="182">
        <f t="shared" si="549"/>
        <v>3.7739888035351832E-2</v>
      </c>
      <c r="BH3076" s="183">
        <f t="shared" si="550"/>
        <v>8.565232360699393E-5</v>
      </c>
      <c r="BI3076" s="184">
        <f t="shared" si="551"/>
        <v>8.565232360699393E-5</v>
      </c>
      <c r="BJ3076" s="184" t="str">
        <f t="shared" si="547"/>
        <v/>
      </c>
    </row>
    <row r="3077" spans="57:62" ht="20.100000000000001" customHeight="1" x14ac:dyDescent="0.25">
      <c r="BE3077" s="156">
        <v>2325</v>
      </c>
      <c r="BF3077" s="181">
        <f t="shared" si="548"/>
        <v>14.873599999999406</v>
      </c>
      <c r="BG3077" s="182">
        <f t="shared" si="549"/>
        <v>3.7654235711744838E-2</v>
      </c>
      <c r="BH3077" s="183">
        <f t="shared" si="550"/>
        <v>8.5470568200719799E-5</v>
      </c>
      <c r="BI3077" s="184">
        <f t="shared" si="551"/>
        <v>8.5470568200719799E-5</v>
      </c>
      <c r="BJ3077" s="184" t="str">
        <f t="shared" si="547"/>
        <v/>
      </c>
    </row>
    <row r="3078" spans="57:62" ht="20.100000000000001" customHeight="1" x14ac:dyDescent="0.25">
      <c r="BE3078" s="156">
        <v>2326</v>
      </c>
      <c r="BF3078" s="181">
        <f t="shared" si="548"/>
        <v>14.879999999999406</v>
      </c>
      <c r="BG3078" s="182">
        <f t="shared" si="549"/>
        <v>3.7568765143544118E-2</v>
      </c>
      <c r="BH3078" s="183">
        <f t="shared" si="550"/>
        <v>8.5289159020125738E-5</v>
      </c>
      <c r="BI3078" s="184">
        <f t="shared" si="551"/>
        <v>8.5289159020125738E-5</v>
      </c>
      <c r="BJ3078" s="184" t="str">
        <f t="shared" si="547"/>
        <v/>
      </c>
    </row>
    <row r="3079" spans="57:62" ht="20.100000000000001" customHeight="1" x14ac:dyDescent="0.25">
      <c r="BE3079" s="156">
        <v>2327</v>
      </c>
      <c r="BF3079" s="181">
        <f t="shared" si="548"/>
        <v>14.886399999999405</v>
      </c>
      <c r="BG3079" s="182">
        <f t="shared" si="549"/>
        <v>3.7483475984523992E-2</v>
      </c>
      <c r="BH3079" s="183">
        <f t="shared" si="550"/>
        <v>8.5108095532200612E-5</v>
      </c>
      <c r="BI3079" s="184">
        <f t="shared" si="551"/>
        <v>8.5108095532200612E-5</v>
      </c>
      <c r="BJ3079" s="184" t="str">
        <f t="shared" si="547"/>
        <v/>
      </c>
    </row>
    <row r="3080" spans="57:62" ht="20.100000000000001" customHeight="1" x14ac:dyDescent="0.25">
      <c r="BE3080" s="156">
        <v>2328</v>
      </c>
      <c r="BF3080" s="181">
        <f t="shared" si="548"/>
        <v>14.892799999999404</v>
      </c>
      <c r="BG3080" s="182">
        <f t="shared" si="549"/>
        <v>3.7398367888991792E-2</v>
      </c>
      <c r="BH3080" s="183">
        <f t="shared" si="550"/>
        <v>8.4927377203745935E-5</v>
      </c>
      <c r="BI3080" s="184">
        <f t="shared" si="551"/>
        <v>8.4927377203745935E-5</v>
      </c>
      <c r="BJ3080" s="184" t="str">
        <f t="shared" si="547"/>
        <v/>
      </c>
    </row>
    <row r="3081" spans="57:62" ht="20.100000000000001" customHeight="1" x14ac:dyDescent="0.25">
      <c r="BE3081" s="156">
        <v>2329</v>
      </c>
      <c r="BF3081" s="181">
        <f t="shared" si="548"/>
        <v>14.899199999999404</v>
      </c>
      <c r="BG3081" s="182">
        <f t="shared" si="549"/>
        <v>3.7313440511788046E-2</v>
      </c>
      <c r="BH3081" s="183">
        <f t="shared" si="550"/>
        <v>8.4747003502576301E-5</v>
      </c>
      <c r="BI3081" s="184">
        <f t="shared" si="551"/>
        <v>8.4747003502576301E-5</v>
      </c>
      <c r="BJ3081" s="184" t="str">
        <f t="shared" si="547"/>
        <v/>
      </c>
    </row>
    <row r="3082" spans="57:62" ht="20.100000000000001" customHeight="1" x14ac:dyDescent="0.25">
      <c r="BE3082" s="156">
        <v>2330</v>
      </c>
      <c r="BF3082" s="181">
        <f t="shared" si="548"/>
        <v>14.905599999999403</v>
      </c>
      <c r="BG3082" s="182">
        <f t="shared" si="549"/>
        <v>3.7228693508285469E-2</v>
      </c>
      <c r="BH3082" s="183">
        <f t="shared" si="550"/>
        <v>8.4566973896256503E-5</v>
      </c>
      <c r="BI3082" s="184">
        <f t="shared" si="551"/>
        <v>8.4566973896256503E-5</v>
      </c>
      <c r="BJ3082" s="184" t="str">
        <f t="shared" si="547"/>
        <v/>
      </c>
    </row>
    <row r="3083" spans="57:62" ht="20.100000000000001" customHeight="1" x14ac:dyDescent="0.25">
      <c r="BE3083" s="156">
        <v>2331</v>
      </c>
      <c r="BF3083" s="181">
        <f t="shared" si="548"/>
        <v>14.911999999999402</v>
      </c>
      <c r="BG3083" s="182">
        <f t="shared" si="549"/>
        <v>3.7144126534389213E-2</v>
      </c>
      <c r="BH3083" s="183">
        <f t="shared" si="550"/>
        <v>8.4387287853274207E-5</v>
      </c>
      <c r="BI3083" s="184">
        <f t="shared" si="551"/>
        <v>8.4387287853274207E-5</v>
      </c>
      <c r="BJ3083" s="184" t="str">
        <f t="shared" si="547"/>
        <v/>
      </c>
    </row>
    <row r="3084" spans="57:62" ht="20.100000000000001" customHeight="1" x14ac:dyDescent="0.25">
      <c r="BE3084" s="156">
        <v>2332</v>
      </c>
      <c r="BF3084" s="181">
        <f t="shared" si="548"/>
        <v>14.918399999999401</v>
      </c>
      <c r="BG3084" s="182">
        <f t="shared" si="549"/>
        <v>3.7059739246535939E-2</v>
      </c>
      <c r="BH3084" s="183">
        <f t="shared" si="550"/>
        <v>8.420794484216565E-5</v>
      </c>
      <c r="BI3084" s="184">
        <f t="shared" si="551"/>
        <v>8.420794484216565E-5</v>
      </c>
      <c r="BJ3084" s="184" t="str">
        <f t="shared" si="547"/>
        <v/>
      </c>
    </row>
    <row r="3085" spans="57:62" ht="20.100000000000001" customHeight="1" x14ac:dyDescent="0.25">
      <c r="BE3085" s="156">
        <v>2333</v>
      </c>
      <c r="BF3085" s="181">
        <f t="shared" si="548"/>
        <v>14.924799999999401</v>
      </c>
      <c r="BG3085" s="182">
        <f t="shared" si="549"/>
        <v>3.6975531301693773E-2</v>
      </c>
      <c r="BH3085" s="183">
        <f t="shared" si="550"/>
        <v>8.402894433209851E-5</v>
      </c>
      <c r="BI3085" s="184">
        <f t="shared" si="551"/>
        <v>8.402894433209851E-5</v>
      </c>
      <c r="BJ3085" s="184" t="str">
        <f t="shared" si="547"/>
        <v/>
      </c>
    </row>
    <row r="3086" spans="57:62" ht="20.100000000000001" customHeight="1" x14ac:dyDescent="0.25">
      <c r="BE3086" s="156">
        <v>2334</v>
      </c>
      <c r="BF3086" s="181">
        <f t="shared" si="548"/>
        <v>14.9311999999994</v>
      </c>
      <c r="BG3086" s="182">
        <f t="shared" si="549"/>
        <v>3.6891502357361675E-2</v>
      </c>
      <c r="BH3086" s="183">
        <f t="shared" si="550"/>
        <v>8.3850285792573531E-5</v>
      </c>
      <c r="BI3086" s="184">
        <f t="shared" si="551"/>
        <v>8.3850285792573531E-5</v>
      </c>
      <c r="BJ3086" s="184" t="str">
        <f t="shared" si="547"/>
        <v/>
      </c>
    </row>
    <row r="3087" spans="57:62" ht="20.100000000000001" customHeight="1" x14ac:dyDescent="0.25">
      <c r="BE3087" s="156">
        <v>2335</v>
      </c>
      <c r="BF3087" s="181">
        <f t="shared" si="548"/>
        <v>14.937599999999399</v>
      </c>
      <c r="BG3087" s="182">
        <f t="shared" si="549"/>
        <v>3.6807652071569101E-2</v>
      </c>
      <c r="BH3087" s="183">
        <f t="shared" si="550"/>
        <v>8.3671968693341259E-5</v>
      </c>
      <c r="BI3087" s="184">
        <f t="shared" si="551"/>
        <v>8.3671968693341259E-5</v>
      </c>
      <c r="BJ3087" s="184" t="str">
        <f t="shared" si="547"/>
        <v/>
      </c>
    </row>
    <row r="3088" spans="57:62" ht="20.100000000000001" customHeight="1" x14ac:dyDescent="0.25">
      <c r="BE3088" s="156">
        <v>2336</v>
      </c>
      <c r="BF3088" s="181">
        <f t="shared" si="548"/>
        <v>14.943999999999399</v>
      </c>
      <c r="BG3088" s="182">
        <f t="shared" si="549"/>
        <v>3.672398010287576E-2</v>
      </c>
      <c r="BH3088" s="183">
        <f t="shared" si="550"/>
        <v>8.3493992504790615E-5</v>
      </c>
      <c r="BI3088" s="184">
        <f t="shared" si="551"/>
        <v>8.3493992504790615E-5</v>
      </c>
      <c r="BJ3088" s="184" t="str">
        <f t="shared" si="547"/>
        <v/>
      </c>
    </row>
    <row r="3089" spans="57:62" ht="20.100000000000001" customHeight="1" x14ac:dyDescent="0.25">
      <c r="BE3089" s="156">
        <v>2337</v>
      </c>
      <c r="BF3089" s="181">
        <f t="shared" si="548"/>
        <v>14.950399999999398</v>
      </c>
      <c r="BG3089" s="182">
        <f t="shared" si="549"/>
        <v>3.6640486110370969E-2</v>
      </c>
      <c r="BH3089" s="183">
        <f t="shared" si="550"/>
        <v>8.3316356697595018E-5</v>
      </c>
      <c r="BI3089" s="184">
        <f t="shared" si="551"/>
        <v>8.3316356697595018E-5</v>
      </c>
      <c r="BJ3089" s="184" t="str">
        <f t="shared" si="547"/>
        <v/>
      </c>
    </row>
    <row r="3090" spans="57:62" ht="20.100000000000001" customHeight="1" x14ac:dyDescent="0.25">
      <c r="BE3090" s="156">
        <v>2338</v>
      </c>
      <c r="BF3090" s="181">
        <f t="shared" si="548"/>
        <v>14.956799999999397</v>
      </c>
      <c r="BG3090" s="182">
        <f t="shared" si="549"/>
        <v>3.6557169753673374E-2</v>
      </c>
      <c r="BH3090" s="183">
        <f t="shared" si="550"/>
        <v>8.3139060742885851E-5</v>
      </c>
      <c r="BI3090" s="184">
        <f t="shared" si="551"/>
        <v>8.3139060742885851E-5</v>
      </c>
      <c r="BJ3090" s="184" t="str">
        <f t="shared" si="547"/>
        <v/>
      </c>
    </row>
    <row r="3091" spans="57:62" ht="20.100000000000001" customHeight="1" x14ac:dyDescent="0.25">
      <c r="BE3091" s="156">
        <v>2339</v>
      </c>
      <c r="BF3091" s="181">
        <f t="shared" si="548"/>
        <v>14.963199999999397</v>
      </c>
      <c r="BG3091" s="182">
        <f t="shared" si="549"/>
        <v>3.6474030692930488E-2</v>
      </c>
      <c r="BH3091" s="183">
        <f t="shared" si="550"/>
        <v>8.2962104112078994E-5</v>
      </c>
      <c r="BI3091" s="184">
        <f t="shared" si="551"/>
        <v>8.2962104112078994E-5</v>
      </c>
      <c r="BJ3091" s="184" t="str">
        <f t="shared" si="547"/>
        <v/>
      </c>
    </row>
    <row r="3092" spans="57:62" ht="20.100000000000001" customHeight="1" x14ac:dyDescent="0.25">
      <c r="BE3092" s="156">
        <v>2340</v>
      </c>
      <c r="BF3092" s="181">
        <f t="shared" si="548"/>
        <v>14.969599999999396</v>
      </c>
      <c r="BG3092" s="182">
        <f t="shared" si="549"/>
        <v>3.6391068588818409E-2</v>
      </c>
      <c r="BH3092" s="183">
        <f t="shared" si="550"/>
        <v>8.2785486277117681E-5</v>
      </c>
      <c r="BI3092" s="184">
        <f t="shared" si="551"/>
        <v>8.2785486277117681E-5</v>
      </c>
      <c r="BJ3092" s="184" t="str">
        <f t="shared" si="547"/>
        <v/>
      </c>
    </row>
    <row r="3093" spans="57:62" ht="20.100000000000001" customHeight="1" x14ac:dyDescent="0.25">
      <c r="BE3093" s="156">
        <v>2341</v>
      </c>
      <c r="BF3093" s="181">
        <f t="shared" si="548"/>
        <v>14.975999999999395</v>
      </c>
      <c r="BG3093" s="182">
        <f t="shared" si="549"/>
        <v>3.6308283102541292E-2</v>
      </c>
      <c r="BH3093" s="183">
        <f t="shared" si="550"/>
        <v>8.2609206710382299E-5</v>
      </c>
      <c r="BI3093" s="184">
        <f t="shared" si="551"/>
        <v>8.2609206710382299E-5</v>
      </c>
      <c r="BJ3093" s="184" t="str">
        <f t="shared" si="547"/>
        <v/>
      </c>
    </row>
    <row r="3094" spans="57:62" ht="20.100000000000001" customHeight="1" x14ac:dyDescent="0.25">
      <c r="BE3094" s="156">
        <v>2342</v>
      </c>
      <c r="BF3094" s="181">
        <f t="shared" si="548"/>
        <v>14.982399999999394</v>
      </c>
      <c r="BG3094" s="182">
        <f t="shared" si="549"/>
        <v>3.6225673895830909E-2</v>
      </c>
      <c r="BH3094" s="183">
        <f t="shared" si="550"/>
        <v>8.2433264884655688E-5</v>
      </c>
      <c r="BI3094" s="184">
        <f t="shared" si="551"/>
        <v>8.2433264884655688E-5</v>
      </c>
      <c r="BJ3094" s="184" t="str">
        <f t="shared" si="547"/>
        <v/>
      </c>
    </row>
    <row r="3095" spans="57:62" ht="20.100000000000001" customHeight="1" x14ac:dyDescent="0.25">
      <c r="BE3095" s="156">
        <v>2343</v>
      </c>
      <c r="BF3095" s="181">
        <f t="shared" si="548"/>
        <v>14.988799999999394</v>
      </c>
      <c r="BG3095" s="182">
        <f t="shared" si="549"/>
        <v>3.6143240630946254E-2</v>
      </c>
      <c r="BH3095" s="183">
        <f t="shared" si="550"/>
        <v>8.225766027297049E-5</v>
      </c>
      <c r="BI3095" s="184">
        <f t="shared" si="551"/>
        <v>8.225766027297049E-5</v>
      </c>
      <c r="BJ3095" s="184" t="str">
        <f t="shared" si="547"/>
        <v/>
      </c>
    </row>
    <row r="3096" spans="57:62" ht="20.100000000000001" customHeight="1" x14ac:dyDescent="0.25">
      <c r="BE3096" s="156">
        <v>2344</v>
      </c>
      <c r="BF3096" s="181">
        <f t="shared" si="548"/>
        <v>14.995199999999393</v>
      </c>
      <c r="BG3096" s="182">
        <f t="shared" si="549"/>
        <v>3.6060982970673283E-2</v>
      </c>
      <c r="BH3096" s="183">
        <f t="shared" si="550"/>
        <v>8.2082392348921396E-5</v>
      </c>
      <c r="BI3096" s="184">
        <f t="shared" si="551"/>
        <v>8.2082392348921396E-5</v>
      </c>
      <c r="BJ3096" s="184" t="str">
        <f t="shared" si="547"/>
        <v/>
      </c>
    </row>
    <row r="3097" spans="57:62" ht="20.100000000000001" customHeight="1" x14ac:dyDescent="0.25">
      <c r="BE3097" s="156">
        <v>2345</v>
      </c>
      <c r="BF3097" s="181">
        <f t="shared" si="548"/>
        <v>15.001599999999392</v>
      </c>
      <c r="BG3097" s="182">
        <f t="shared" si="549"/>
        <v>3.5978900578324362E-2</v>
      </c>
      <c r="BH3097" s="183">
        <f t="shared" si="550"/>
        <v>8.1907460586526371E-5</v>
      </c>
      <c r="BI3097" s="184">
        <f t="shared" si="551"/>
        <v>8.1907460586526371E-5</v>
      </c>
      <c r="BJ3097" s="184" t="str">
        <f t="shared" si="547"/>
        <v/>
      </c>
    </row>
    <row r="3098" spans="57:62" ht="20.100000000000001" customHeight="1" x14ac:dyDescent="0.25">
      <c r="BE3098" s="156">
        <v>2346</v>
      </c>
      <c r="BF3098" s="181">
        <f t="shared" si="548"/>
        <v>15.007999999999392</v>
      </c>
      <c r="BG3098" s="182">
        <f t="shared" si="549"/>
        <v>3.5896993117737835E-2</v>
      </c>
      <c r="BH3098" s="183">
        <f t="shared" si="550"/>
        <v>8.173286446029604E-5</v>
      </c>
      <c r="BI3098" s="184">
        <f t="shared" si="551"/>
        <v>8.173286446029604E-5</v>
      </c>
      <c r="BJ3098" s="184" t="str">
        <f t="shared" si="547"/>
        <v/>
      </c>
    </row>
    <row r="3099" spans="57:62" ht="20.100000000000001" customHeight="1" x14ac:dyDescent="0.25">
      <c r="BE3099" s="156">
        <v>2347</v>
      </c>
      <c r="BF3099" s="181">
        <f t="shared" si="548"/>
        <v>15.014399999999391</v>
      </c>
      <c r="BG3099" s="182">
        <f t="shared" si="549"/>
        <v>3.5815260253277539E-2</v>
      </c>
      <c r="BH3099" s="183">
        <f t="shared" si="550"/>
        <v>8.1558603444831235E-5</v>
      </c>
      <c r="BI3099" s="184">
        <f t="shared" si="551"/>
        <v>8.1558603444831235E-5</v>
      </c>
      <c r="BJ3099" s="184" t="str">
        <f t="shared" si="547"/>
        <v/>
      </c>
    </row>
    <row r="3100" spans="57:62" ht="20.100000000000001" customHeight="1" x14ac:dyDescent="0.25">
      <c r="BE3100" s="156">
        <v>2348</v>
      </c>
      <c r="BF3100" s="181">
        <f t="shared" si="548"/>
        <v>15.02079999999939</v>
      </c>
      <c r="BG3100" s="182">
        <f t="shared" si="549"/>
        <v>3.5733701649832708E-2</v>
      </c>
      <c r="BH3100" s="183">
        <f t="shared" si="550"/>
        <v>8.1384677015523821E-5</v>
      </c>
      <c r="BI3100" s="184">
        <f t="shared" si="551"/>
        <v>8.1384677015523821E-5</v>
      </c>
      <c r="BJ3100" s="184" t="str">
        <f t="shared" si="547"/>
        <v/>
      </c>
    </row>
    <row r="3101" spans="57:62" ht="20.100000000000001" customHeight="1" x14ac:dyDescent="0.25">
      <c r="BE3101" s="156">
        <v>2349</v>
      </c>
      <c r="BF3101" s="181">
        <f t="shared" si="548"/>
        <v>15.027199999999389</v>
      </c>
      <c r="BG3101" s="182">
        <f t="shared" si="549"/>
        <v>3.5652316972817184E-2</v>
      </c>
      <c r="BH3101" s="183">
        <f t="shared" si="550"/>
        <v>8.1211084647994647E-5</v>
      </c>
      <c r="BI3101" s="184">
        <f t="shared" si="551"/>
        <v>8.1211084647994647E-5</v>
      </c>
      <c r="BJ3101" s="184" t="str">
        <f t="shared" si="547"/>
        <v/>
      </c>
    </row>
    <row r="3102" spans="57:62" ht="20.100000000000001" customHeight="1" x14ac:dyDescent="0.25">
      <c r="BE3102" s="156">
        <v>2350</v>
      </c>
      <c r="BF3102" s="181">
        <f t="shared" si="548"/>
        <v>15.033599999999389</v>
      </c>
      <c r="BG3102" s="182">
        <f t="shared" si="549"/>
        <v>3.557110588816919E-2</v>
      </c>
      <c r="BH3102" s="183">
        <f t="shared" si="550"/>
        <v>8.1037825818343345E-5</v>
      </c>
      <c r="BI3102" s="184">
        <f t="shared" si="551"/>
        <v>8.1037825818343345E-5</v>
      </c>
      <c r="BJ3102" s="184" t="str">
        <f t="shared" si="547"/>
        <v/>
      </c>
    </row>
    <row r="3103" spans="57:62" ht="20.100000000000001" customHeight="1" x14ac:dyDescent="0.25">
      <c r="BE3103" s="156">
        <v>2351</v>
      </c>
      <c r="BF3103" s="181">
        <f t="shared" si="548"/>
        <v>15.039999999999388</v>
      </c>
      <c r="BG3103" s="182">
        <f t="shared" si="549"/>
        <v>3.5490068062350846E-2</v>
      </c>
      <c r="BH3103" s="183">
        <f t="shared" si="550"/>
        <v>8.0864900003141393E-5</v>
      </c>
      <c r="BI3103" s="184">
        <f t="shared" si="551"/>
        <v>8.0864900003141393E-5</v>
      </c>
      <c r="BJ3103" s="184" t="str">
        <f t="shared" si="547"/>
        <v/>
      </c>
    </row>
    <row r="3104" spans="57:62" ht="20.100000000000001" customHeight="1" x14ac:dyDescent="0.25">
      <c r="BE3104" s="156">
        <v>2352</v>
      </c>
      <c r="BF3104" s="181">
        <f t="shared" si="548"/>
        <v>15.046399999999387</v>
      </c>
      <c r="BG3104" s="182">
        <f t="shared" si="549"/>
        <v>3.5409203162347705E-2</v>
      </c>
      <c r="BH3104" s="183">
        <f t="shared" si="550"/>
        <v>8.0692306679182313E-5</v>
      </c>
      <c r="BI3104" s="184">
        <f t="shared" si="551"/>
        <v>8.0692306679182313E-5</v>
      </c>
      <c r="BJ3104" s="184" t="str">
        <f t="shared" si="547"/>
        <v/>
      </c>
    </row>
    <row r="3105" spans="57:62" ht="20.100000000000001" customHeight="1" x14ac:dyDescent="0.25">
      <c r="BE3105" s="156">
        <v>2353</v>
      </c>
      <c r="BF3105" s="181">
        <f t="shared" si="548"/>
        <v>15.052799999999387</v>
      </c>
      <c r="BG3105" s="182">
        <f t="shared" si="549"/>
        <v>3.5328510855668523E-2</v>
      </c>
      <c r="BH3105" s="183">
        <f t="shared" si="550"/>
        <v>8.052004532392576E-5</v>
      </c>
      <c r="BI3105" s="184">
        <f t="shared" si="551"/>
        <v>8.052004532392576E-5</v>
      </c>
      <c r="BJ3105" s="184" t="str">
        <f t="shared" si="547"/>
        <v/>
      </c>
    </row>
    <row r="3106" spans="57:62" ht="20.100000000000001" customHeight="1" x14ac:dyDescent="0.25">
      <c r="BE3106" s="156">
        <v>2354</v>
      </c>
      <c r="BF3106" s="181">
        <f t="shared" si="548"/>
        <v>15.059199999999386</v>
      </c>
      <c r="BG3106" s="182">
        <f t="shared" si="549"/>
        <v>3.5247990810344597E-2</v>
      </c>
      <c r="BH3106" s="183">
        <f t="shared" si="550"/>
        <v>8.0348115415185273E-5</v>
      </c>
      <c r="BI3106" s="184">
        <f t="shared" si="551"/>
        <v>8.0348115415185273E-5</v>
      </c>
      <c r="BJ3106" s="184" t="str">
        <f t="shared" si="547"/>
        <v/>
      </c>
    </row>
    <row r="3107" spans="57:62" ht="20.100000000000001" customHeight="1" x14ac:dyDescent="0.25">
      <c r="BE3107" s="156">
        <v>2355</v>
      </c>
      <c r="BF3107" s="181">
        <f t="shared" si="548"/>
        <v>15.065599999999385</v>
      </c>
      <c r="BG3107" s="182">
        <f t="shared" si="549"/>
        <v>3.5167642694929412E-2</v>
      </c>
      <c r="BH3107" s="183">
        <f t="shared" si="550"/>
        <v>8.0176516431093581E-5</v>
      </c>
      <c r="BI3107" s="184">
        <f t="shared" si="551"/>
        <v>8.0176516431093581E-5</v>
      </c>
      <c r="BJ3107" s="184" t="str">
        <f t="shared" si="547"/>
        <v/>
      </c>
    </row>
    <row r="3108" spans="57:62" ht="20.100000000000001" customHeight="1" x14ac:dyDescent="0.25">
      <c r="BE3108" s="156">
        <v>2356</v>
      </c>
      <c r="BF3108" s="181">
        <f t="shared" si="548"/>
        <v>15.071999999999385</v>
      </c>
      <c r="BG3108" s="182">
        <f t="shared" si="549"/>
        <v>3.5087466178498318E-2</v>
      </c>
      <c r="BH3108" s="183">
        <f t="shared" si="550"/>
        <v>8.0005247850414851E-5</v>
      </c>
      <c r="BI3108" s="184">
        <f t="shared" si="551"/>
        <v>8.0005247850414851E-5</v>
      </c>
      <c r="BJ3108" s="184" t="str">
        <f t="shared" si="547"/>
        <v/>
      </c>
    </row>
    <row r="3109" spans="57:62" ht="20.100000000000001" customHeight="1" x14ac:dyDescent="0.25">
      <c r="BE3109" s="156">
        <v>2357</v>
      </c>
      <c r="BF3109" s="181">
        <f t="shared" si="548"/>
        <v>15.078399999999384</v>
      </c>
      <c r="BG3109" s="182">
        <f t="shared" si="549"/>
        <v>3.5007460930647903E-2</v>
      </c>
      <c r="BH3109" s="183">
        <f t="shared" si="550"/>
        <v>7.9834309152128358E-5</v>
      </c>
      <c r="BI3109" s="184">
        <f t="shared" si="551"/>
        <v>7.9834309152128358E-5</v>
      </c>
      <c r="BJ3109" s="184" t="str">
        <f t="shared" si="547"/>
        <v/>
      </c>
    </row>
    <row r="3110" spans="57:62" ht="20.100000000000001" customHeight="1" x14ac:dyDescent="0.25">
      <c r="BE3110" s="156">
        <v>2358</v>
      </c>
      <c r="BF3110" s="181">
        <f t="shared" si="548"/>
        <v>15.084799999999383</v>
      </c>
      <c r="BG3110" s="182">
        <f t="shared" si="549"/>
        <v>3.4927626621495775E-2</v>
      </c>
      <c r="BH3110" s="183">
        <f t="shared" si="550"/>
        <v>7.9663699815706035E-5</v>
      </c>
      <c r="BI3110" s="184">
        <f t="shared" si="551"/>
        <v>7.9663699815706035E-5</v>
      </c>
      <c r="BJ3110" s="184" t="str">
        <f t="shared" si="547"/>
        <v/>
      </c>
    </row>
    <row r="3111" spans="57:62" ht="20.100000000000001" customHeight="1" x14ac:dyDescent="0.25">
      <c r="BE3111" s="156">
        <v>2359</v>
      </c>
      <c r="BF3111" s="181">
        <f t="shared" si="548"/>
        <v>15.091199999999382</v>
      </c>
      <c r="BG3111" s="182">
        <f t="shared" si="549"/>
        <v>3.4847962921680069E-2</v>
      </c>
      <c r="BH3111" s="183">
        <f t="shared" si="550"/>
        <v>7.9493419321320646E-5</v>
      </c>
      <c r="BI3111" s="184">
        <f t="shared" si="551"/>
        <v>7.9493419321320646E-5</v>
      </c>
      <c r="BJ3111" s="184" t="str">
        <f t="shared" si="547"/>
        <v/>
      </c>
    </row>
    <row r="3112" spans="57:62" ht="20.100000000000001" customHeight="1" x14ac:dyDescent="0.25">
      <c r="BE3112" s="156">
        <v>2360</v>
      </c>
      <c r="BF3112" s="181">
        <f t="shared" si="548"/>
        <v>15.097599999999382</v>
      </c>
      <c r="BG3112" s="182">
        <f t="shared" si="549"/>
        <v>3.4768469502358748E-2</v>
      </c>
      <c r="BH3112" s="183">
        <f t="shared" si="550"/>
        <v>7.9323467149117199E-5</v>
      </c>
      <c r="BI3112" s="184">
        <f t="shared" si="551"/>
        <v>7.9323467149117199E-5</v>
      </c>
      <c r="BJ3112" s="184" t="str">
        <f t="shared" si="547"/>
        <v/>
      </c>
    </row>
    <row r="3113" spans="57:62" ht="20.100000000000001" customHeight="1" x14ac:dyDescent="0.25">
      <c r="BE3113" s="156">
        <v>2361</v>
      </c>
      <c r="BF3113" s="181">
        <f t="shared" si="548"/>
        <v>15.103999999999381</v>
      </c>
      <c r="BG3113" s="182">
        <f t="shared" si="549"/>
        <v>3.4689146035209631E-2</v>
      </c>
      <c r="BH3113" s="183">
        <f t="shared" si="550"/>
        <v>7.9153842779976225E-5</v>
      </c>
      <c r="BI3113" s="184">
        <f t="shared" si="551"/>
        <v>7.9153842779976225E-5</v>
      </c>
      <c r="BJ3113" s="184" t="str">
        <f t="shared" si="547"/>
        <v/>
      </c>
    </row>
    <row r="3114" spans="57:62" ht="20.100000000000001" customHeight="1" x14ac:dyDescent="0.25">
      <c r="BE3114" s="156">
        <v>2362</v>
      </c>
      <c r="BF3114" s="181">
        <f t="shared" si="548"/>
        <v>15.11039999999938</v>
      </c>
      <c r="BG3114" s="182">
        <f t="shared" si="549"/>
        <v>3.4609992192429655E-2</v>
      </c>
      <c r="BH3114" s="183">
        <f t="shared" si="550"/>
        <v>7.8984545695187647E-5</v>
      </c>
      <c r="BI3114" s="184">
        <f t="shared" si="551"/>
        <v>7.8984545695187647E-5</v>
      </c>
      <c r="BJ3114" s="184" t="str">
        <f t="shared" si="547"/>
        <v/>
      </c>
    </row>
    <row r="3115" spans="57:62" ht="20.100000000000001" customHeight="1" x14ac:dyDescent="0.25">
      <c r="BE3115" s="156">
        <v>2363</v>
      </c>
      <c r="BF3115" s="181">
        <f t="shared" si="548"/>
        <v>15.11679999999938</v>
      </c>
      <c r="BG3115" s="182">
        <f t="shared" si="549"/>
        <v>3.4531007646734467E-2</v>
      </c>
      <c r="BH3115" s="183">
        <f t="shared" si="550"/>
        <v>7.8815575376478542E-5</v>
      </c>
      <c r="BI3115" s="184">
        <f t="shared" si="551"/>
        <v>7.8815575376478542E-5</v>
      </c>
      <c r="BJ3115" s="184" t="str">
        <f t="shared" si="547"/>
        <v/>
      </c>
    </row>
    <row r="3116" spans="57:62" ht="20.100000000000001" customHeight="1" x14ac:dyDescent="0.25">
      <c r="BE3116" s="156">
        <v>2364</v>
      </c>
      <c r="BF3116" s="181">
        <f t="shared" si="548"/>
        <v>15.123199999999379</v>
      </c>
      <c r="BG3116" s="182">
        <f t="shared" si="549"/>
        <v>3.4452192071357989E-2</v>
      </c>
      <c r="BH3116" s="183">
        <f t="shared" si="550"/>
        <v>7.8646931305860479E-5</v>
      </c>
      <c r="BI3116" s="184">
        <f t="shared" si="551"/>
        <v>7.8646931305860479E-5</v>
      </c>
      <c r="BJ3116" s="184" t="str">
        <f t="shared" si="547"/>
        <v/>
      </c>
    </row>
    <row r="3117" spans="57:62" ht="20.100000000000001" customHeight="1" x14ac:dyDescent="0.25">
      <c r="BE3117" s="156">
        <v>2365</v>
      </c>
      <c r="BF3117" s="181">
        <f t="shared" si="548"/>
        <v>15.129599999999378</v>
      </c>
      <c r="BG3117" s="182">
        <f t="shared" si="549"/>
        <v>3.4373545140052128E-2</v>
      </c>
      <c r="BH3117" s="183">
        <f t="shared" si="550"/>
        <v>7.8478612966011163E-5</v>
      </c>
      <c r="BI3117" s="184">
        <f t="shared" si="551"/>
        <v>7.8478612966011163E-5</v>
      </c>
      <c r="BJ3117" s="184" t="str">
        <f t="shared" si="547"/>
        <v/>
      </c>
    </row>
    <row r="3118" spans="57:62" ht="20.100000000000001" customHeight="1" x14ac:dyDescent="0.25">
      <c r="BE3118" s="156">
        <v>2366</v>
      </c>
      <c r="BF3118" s="181">
        <f t="shared" si="548"/>
        <v>15.135999999999378</v>
      </c>
      <c r="BG3118" s="182">
        <f t="shared" si="549"/>
        <v>3.4295066527086117E-2</v>
      </c>
      <c r="BH3118" s="183">
        <f t="shared" si="550"/>
        <v>7.8310619839878914E-5</v>
      </c>
      <c r="BI3118" s="184">
        <f t="shared" si="551"/>
        <v>7.8310619839878914E-5</v>
      </c>
      <c r="BJ3118" s="184" t="str">
        <f t="shared" si="547"/>
        <v/>
      </c>
    </row>
    <row r="3119" spans="57:62" ht="20.100000000000001" customHeight="1" x14ac:dyDescent="0.25">
      <c r="BE3119" s="156">
        <v>2367</v>
      </c>
      <c r="BF3119" s="181">
        <f t="shared" si="548"/>
        <v>15.142399999999377</v>
      </c>
      <c r="BG3119" s="182">
        <f t="shared" si="549"/>
        <v>3.4216755907246238E-2</v>
      </c>
      <c r="BH3119" s="183">
        <f t="shared" si="550"/>
        <v>7.8142951410981043E-5</v>
      </c>
      <c r="BI3119" s="184">
        <f t="shared" si="551"/>
        <v>7.8142951410981043E-5</v>
      </c>
      <c r="BJ3119" s="184" t="str">
        <f t="shared" si="547"/>
        <v/>
      </c>
    </row>
    <row r="3120" spans="57:62" ht="20.100000000000001" customHeight="1" x14ac:dyDescent="0.25">
      <c r="BE3120" s="156">
        <v>2368</v>
      </c>
      <c r="BF3120" s="181">
        <f t="shared" si="548"/>
        <v>15.148799999999376</v>
      </c>
      <c r="BG3120" s="182">
        <f t="shared" si="549"/>
        <v>3.4138612955835257E-2</v>
      </c>
      <c r="BH3120" s="183">
        <f t="shared" si="550"/>
        <v>7.7975607163230376E-5</v>
      </c>
      <c r="BI3120" s="184">
        <f t="shared" si="551"/>
        <v>7.7975607163230376E-5</v>
      </c>
      <c r="BJ3120" s="184" t="str">
        <f t="shared" si="547"/>
        <v/>
      </c>
    </row>
    <row r="3121" spans="57:62" ht="20.100000000000001" customHeight="1" x14ac:dyDescent="0.25">
      <c r="BE3121" s="156">
        <v>2369</v>
      </c>
      <c r="BF3121" s="181">
        <f t="shared" si="548"/>
        <v>15.155199999999375</v>
      </c>
      <c r="BG3121" s="182">
        <f t="shared" si="549"/>
        <v>3.4060637348672027E-2</v>
      </c>
      <c r="BH3121" s="183">
        <f t="shared" si="550"/>
        <v>7.780858658078954E-5</v>
      </c>
      <c r="BI3121" s="184">
        <f t="shared" si="551"/>
        <v>7.780858658078954E-5</v>
      </c>
      <c r="BJ3121" s="184" t="str">
        <f t="shared" ref="BJ3121:BJ3184" si="552">IF($BG3121&lt;(1-$BC$765),$BH3121,"")</f>
        <v/>
      </c>
    </row>
    <row r="3122" spans="57:62" ht="20.100000000000001" customHeight="1" x14ac:dyDescent="0.25">
      <c r="BE3122" s="156">
        <v>2370</v>
      </c>
      <c r="BF3122" s="181">
        <f t="shared" ref="BF3122:BF3185" si="553">BF3121+$BI$750</f>
        <v>15.161599999999375</v>
      </c>
      <c r="BG3122" s="182">
        <f t="shared" ref="BG3122:BG3185" si="554">_xlfn.CHISQ.DIST.RT(BF3122,7)</f>
        <v>3.3982828762091237E-2</v>
      </c>
      <c r="BH3122" s="183">
        <f t="shared" ref="BH3122:BH3185" si="555">BG3122-BG3123</f>
        <v>7.7641889148653831E-5</v>
      </c>
      <c r="BI3122" s="184">
        <f t="shared" ref="BI3122:BI3185" si="556">IF(BG3122&lt;(1-$BC$757),BH3122,"")</f>
        <v>7.7641889148653831E-5</v>
      </c>
      <c r="BJ3122" s="184" t="str">
        <f t="shared" si="552"/>
        <v/>
      </c>
    </row>
    <row r="3123" spans="57:62" ht="20.100000000000001" customHeight="1" x14ac:dyDescent="0.25">
      <c r="BE3123" s="156">
        <v>2371</v>
      </c>
      <c r="BF3123" s="181">
        <f t="shared" si="553"/>
        <v>15.167999999999374</v>
      </c>
      <c r="BG3123" s="182">
        <f t="shared" si="554"/>
        <v>3.3905186872942583E-2</v>
      </c>
      <c r="BH3123" s="183">
        <f t="shared" si="555"/>
        <v>7.7475514351964259E-5</v>
      </c>
      <c r="BI3123" s="184">
        <f t="shared" si="556"/>
        <v>7.7475514351964259E-5</v>
      </c>
      <c r="BJ3123" s="184" t="str">
        <f t="shared" si="552"/>
        <v/>
      </c>
    </row>
    <row r="3124" spans="57:62" ht="20.100000000000001" customHeight="1" x14ac:dyDescent="0.25">
      <c r="BE3124" s="156">
        <v>2372</v>
      </c>
      <c r="BF3124" s="181">
        <f t="shared" si="553"/>
        <v>15.174399999999373</v>
      </c>
      <c r="BG3124" s="182">
        <f t="shared" si="554"/>
        <v>3.3827711358590619E-2</v>
      </c>
      <c r="BH3124" s="183">
        <f t="shared" si="555"/>
        <v>7.730946167652103E-5</v>
      </c>
      <c r="BI3124" s="184">
        <f t="shared" si="556"/>
        <v>7.730946167652103E-5</v>
      </c>
      <c r="BJ3124" s="184" t="str">
        <f t="shared" si="552"/>
        <v/>
      </c>
    </row>
    <row r="3125" spans="57:62" ht="20.100000000000001" customHeight="1" x14ac:dyDescent="0.25">
      <c r="BE3125" s="156">
        <v>2373</v>
      </c>
      <c r="BF3125" s="181">
        <f t="shared" si="553"/>
        <v>15.180799999999373</v>
      </c>
      <c r="BG3125" s="182">
        <f t="shared" si="554"/>
        <v>3.3750401896914098E-2</v>
      </c>
      <c r="BH3125" s="183">
        <f t="shared" si="555"/>
        <v>7.7143730608221495E-5</v>
      </c>
      <c r="BI3125" s="184">
        <f t="shared" si="556"/>
        <v>7.7143730608221495E-5</v>
      </c>
      <c r="BJ3125" s="184" t="str">
        <f t="shared" si="552"/>
        <v/>
      </c>
    </row>
    <row r="3126" spans="57:62" ht="20.100000000000001" customHeight="1" x14ac:dyDescent="0.25">
      <c r="BE3126" s="156">
        <v>2374</v>
      </c>
      <c r="BF3126" s="181">
        <f t="shared" si="553"/>
        <v>15.187199999999372</v>
      </c>
      <c r="BG3126" s="182">
        <f t="shared" si="554"/>
        <v>3.3673258166305876E-2</v>
      </c>
      <c r="BH3126" s="183">
        <f t="shared" si="555"/>
        <v>7.6978320633858122E-5</v>
      </c>
      <c r="BI3126" s="184">
        <f t="shared" si="556"/>
        <v>7.6978320633858122E-5</v>
      </c>
      <c r="BJ3126" s="184" t="str">
        <f t="shared" si="552"/>
        <v/>
      </c>
    </row>
    <row r="3127" spans="57:62" ht="20.100000000000001" customHeight="1" x14ac:dyDescent="0.25">
      <c r="BE3127" s="156">
        <v>2375</v>
      </c>
      <c r="BF3127" s="181">
        <f t="shared" si="553"/>
        <v>15.193599999999371</v>
      </c>
      <c r="BG3127" s="182">
        <f t="shared" si="554"/>
        <v>3.3596279845672018E-2</v>
      </c>
      <c r="BH3127" s="183">
        <f t="shared" si="555"/>
        <v>7.681323124040379E-5</v>
      </c>
      <c r="BI3127" s="184">
        <f t="shared" si="556"/>
        <v>7.681323124040379E-5</v>
      </c>
      <c r="BJ3127" s="184" t="str">
        <f t="shared" si="552"/>
        <v/>
      </c>
    </row>
    <row r="3128" spans="57:62" ht="20.100000000000001" customHeight="1" x14ac:dyDescent="0.25">
      <c r="BE3128" s="156">
        <v>2376</v>
      </c>
      <c r="BF3128" s="181">
        <f t="shared" si="553"/>
        <v>15.19999999999937</v>
      </c>
      <c r="BG3128" s="182">
        <f t="shared" si="554"/>
        <v>3.3519466614431614E-2</v>
      </c>
      <c r="BH3128" s="183">
        <f t="shared" si="555"/>
        <v>7.6648461915351795E-5</v>
      </c>
      <c r="BI3128" s="184">
        <f t="shared" si="556"/>
        <v>7.6648461915351795E-5</v>
      </c>
      <c r="BJ3128" s="184" t="str">
        <f t="shared" si="552"/>
        <v/>
      </c>
    </row>
    <row r="3129" spans="57:62" ht="20.100000000000001" customHeight="1" x14ac:dyDescent="0.25">
      <c r="BE3129" s="156">
        <v>2377</v>
      </c>
      <c r="BF3129" s="181">
        <f t="shared" si="553"/>
        <v>15.20639999999937</v>
      </c>
      <c r="BG3129" s="182">
        <f t="shared" si="554"/>
        <v>3.3442818152516263E-2</v>
      </c>
      <c r="BH3129" s="183">
        <f t="shared" si="555"/>
        <v>7.6484012146584013E-5</v>
      </c>
      <c r="BI3129" s="184">
        <f t="shared" si="556"/>
        <v>7.6484012146584013E-5</v>
      </c>
      <c r="BJ3129" s="184" t="str">
        <f t="shared" si="552"/>
        <v/>
      </c>
    </row>
    <row r="3130" spans="57:62" ht="20.100000000000001" customHeight="1" x14ac:dyDescent="0.25">
      <c r="BE3130" s="156">
        <v>2378</v>
      </c>
      <c r="BF3130" s="181">
        <f t="shared" si="553"/>
        <v>15.212799999999369</v>
      </c>
      <c r="BG3130" s="182">
        <f t="shared" si="554"/>
        <v>3.3366334140369679E-2</v>
      </c>
      <c r="BH3130" s="183">
        <f t="shared" si="555"/>
        <v>7.6319881422558244E-5</v>
      </c>
      <c r="BI3130" s="184">
        <f t="shared" si="556"/>
        <v>7.6319881422558244E-5</v>
      </c>
      <c r="BJ3130" s="184" t="str">
        <f t="shared" si="552"/>
        <v/>
      </c>
    </row>
    <row r="3131" spans="57:62" ht="20.100000000000001" customHeight="1" x14ac:dyDescent="0.25">
      <c r="BE3131" s="156">
        <v>2379</v>
      </c>
      <c r="BF3131" s="181">
        <f t="shared" si="553"/>
        <v>15.219199999999368</v>
      </c>
      <c r="BG3131" s="182">
        <f t="shared" si="554"/>
        <v>3.329001425894712E-2</v>
      </c>
      <c r="BH3131" s="183">
        <f t="shared" si="555"/>
        <v>7.6156069232113932E-5</v>
      </c>
      <c r="BI3131" s="184">
        <f t="shared" si="556"/>
        <v>7.6156069232113932E-5</v>
      </c>
      <c r="BJ3131" s="184" t="str">
        <f t="shared" si="552"/>
        <v/>
      </c>
    </row>
    <row r="3132" spans="57:62" ht="20.100000000000001" customHeight="1" x14ac:dyDescent="0.25">
      <c r="BE3132" s="156">
        <v>2380</v>
      </c>
      <c r="BF3132" s="181">
        <f t="shared" si="553"/>
        <v>15.225599999999368</v>
      </c>
      <c r="BG3132" s="182">
        <f t="shared" si="554"/>
        <v>3.3213858189715006E-2</v>
      </c>
      <c r="BH3132" s="183">
        <f t="shared" si="555"/>
        <v>7.5992575064548484E-5</v>
      </c>
      <c r="BI3132" s="184">
        <f t="shared" si="556"/>
        <v>7.5992575064548484E-5</v>
      </c>
      <c r="BJ3132" s="184" t="str">
        <f t="shared" si="552"/>
        <v/>
      </c>
    </row>
    <row r="3133" spans="57:62" ht="20.100000000000001" customHeight="1" x14ac:dyDescent="0.25">
      <c r="BE3133" s="156">
        <v>2381</v>
      </c>
      <c r="BF3133" s="181">
        <f t="shared" si="553"/>
        <v>15.231999999999367</v>
      </c>
      <c r="BG3133" s="182">
        <f t="shared" si="554"/>
        <v>3.3137865614650458E-2</v>
      </c>
      <c r="BH3133" s="183">
        <f t="shared" si="555"/>
        <v>7.5829398409603399E-5</v>
      </c>
      <c r="BI3133" s="184">
        <f t="shared" si="556"/>
        <v>7.5829398409603399E-5</v>
      </c>
      <c r="BJ3133" s="184" t="str">
        <f t="shared" si="552"/>
        <v/>
      </c>
    </row>
    <row r="3134" spans="57:62" ht="20.100000000000001" customHeight="1" x14ac:dyDescent="0.25">
      <c r="BE3134" s="156">
        <v>2382</v>
      </c>
      <c r="BF3134" s="181">
        <f t="shared" si="553"/>
        <v>15.238399999999366</v>
      </c>
      <c r="BG3134" s="182">
        <f t="shared" si="554"/>
        <v>3.3062036216240855E-2</v>
      </c>
      <c r="BH3134" s="183">
        <f t="shared" si="555"/>
        <v>7.5666538757561408E-5</v>
      </c>
      <c r="BI3134" s="184">
        <f t="shared" si="556"/>
        <v>7.5666538757561408E-5</v>
      </c>
      <c r="BJ3134" s="184" t="str">
        <f t="shared" si="552"/>
        <v/>
      </c>
    </row>
    <row r="3135" spans="57:62" ht="20.100000000000001" customHeight="1" x14ac:dyDescent="0.25">
      <c r="BE3135" s="156">
        <v>2383</v>
      </c>
      <c r="BF3135" s="181">
        <f t="shared" si="553"/>
        <v>15.244799999999366</v>
      </c>
      <c r="BG3135" s="182">
        <f t="shared" si="554"/>
        <v>3.2986369677483293E-2</v>
      </c>
      <c r="BH3135" s="183">
        <f t="shared" si="555"/>
        <v>7.5503995598982798E-5</v>
      </c>
      <c r="BI3135" s="184">
        <f t="shared" si="556"/>
        <v>7.5503995598982798E-5</v>
      </c>
      <c r="BJ3135" s="184" t="str">
        <f t="shared" si="552"/>
        <v/>
      </c>
    </row>
    <row r="3136" spans="57:62" ht="20.100000000000001" customHeight="1" x14ac:dyDescent="0.25">
      <c r="BE3136" s="156">
        <v>2384</v>
      </c>
      <c r="BF3136" s="181">
        <f t="shared" si="553"/>
        <v>15.251199999999365</v>
      </c>
      <c r="BG3136" s="182">
        <f t="shared" si="554"/>
        <v>3.291086568188431E-2</v>
      </c>
      <c r="BH3136" s="183">
        <f t="shared" si="555"/>
        <v>7.5341768425156441E-5</v>
      </c>
      <c r="BI3136" s="184">
        <f t="shared" si="556"/>
        <v>7.5341768425156441E-5</v>
      </c>
      <c r="BJ3136" s="184" t="str">
        <f t="shared" si="552"/>
        <v/>
      </c>
    </row>
    <row r="3137" spans="57:62" ht="20.100000000000001" customHeight="1" x14ac:dyDescent="0.25">
      <c r="BE3137" s="156">
        <v>2385</v>
      </c>
      <c r="BF3137" s="181">
        <f t="shared" si="553"/>
        <v>15.257599999999364</v>
      </c>
      <c r="BG3137" s="182">
        <f t="shared" si="554"/>
        <v>3.2835523913459154E-2</v>
      </c>
      <c r="BH3137" s="183">
        <f t="shared" si="555"/>
        <v>7.5179856727607131E-5</v>
      </c>
      <c r="BI3137" s="184">
        <f t="shared" si="556"/>
        <v>7.5179856727607131E-5</v>
      </c>
      <c r="BJ3137" s="184" t="str">
        <f t="shared" si="552"/>
        <v/>
      </c>
    </row>
    <row r="3138" spans="57:62" ht="20.100000000000001" customHeight="1" x14ac:dyDescent="0.25">
      <c r="BE3138" s="156">
        <v>2386</v>
      </c>
      <c r="BF3138" s="181">
        <f t="shared" si="553"/>
        <v>15.263999999999363</v>
      </c>
      <c r="BG3138" s="182">
        <f t="shared" si="554"/>
        <v>3.2760344056731547E-2</v>
      </c>
      <c r="BH3138" s="183">
        <f t="shared" si="555"/>
        <v>7.5018259998345382E-5</v>
      </c>
      <c r="BI3138" s="184">
        <f t="shared" si="556"/>
        <v>7.5018259998345382E-5</v>
      </c>
      <c r="BJ3138" s="184" t="str">
        <f t="shared" si="552"/>
        <v/>
      </c>
    </row>
    <row r="3139" spans="57:62" ht="20.100000000000001" customHeight="1" x14ac:dyDescent="0.25">
      <c r="BE3139" s="156">
        <v>2387</v>
      </c>
      <c r="BF3139" s="181">
        <f t="shared" si="553"/>
        <v>15.270399999999363</v>
      </c>
      <c r="BG3139" s="182">
        <f t="shared" si="554"/>
        <v>3.2685325796733201E-2</v>
      </c>
      <c r="BH3139" s="183">
        <f t="shared" si="555"/>
        <v>7.485697773002703E-5</v>
      </c>
      <c r="BI3139" s="184">
        <f t="shared" si="556"/>
        <v>7.485697773002703E-5</v>
      </c>
      <c r="BJ3139" s="184" t="str">
        <f t="shared" si="552"/>
        <v/>
      </c>
    </row>
    <row r="3140" spans="57:62" ht="20.100000000000001" customHeight="1" x14ac:dyDescent="0.25">
      <c r="BE3140" s="156">
        <v>2388</v>
      </c>
      <c r="BF3140" s="181">
        <f t="shared" si="553"/>
        <v>15.276799999999362</v>
      </c>
      <c r="BG3140" s="182">
        <f t="shared" si="554"/>
        <v>3.2610468819003174E-2</v>
      </c>
      <c r="BH3140" s="183">
        <f t="shared" si="555"/>
        <v>7.4696009415543829E-5</v>
      </c>
      <c r="BI3140" s="184">
        <f t="shared" si="556"/>
        <v>7.4696009415543829E-5</v>
      </c>
      <c r="BJ3140" s="184" t="str">
        <f t="shared" si="552"/>
        <v/>
      </c>
    </row>
    <row r="3141" spans="57:62" ht="20.100000000000001" customHeight="1" x14ac:dyDescent="0.25">
      <c r="BE3141" s="156">
        <v>2389</v>
      </c>
      <c r="BF3141" s="181">
        <f t="shared" si="553"/>
        <v>15.283199999999361</v>
      </c>
      <c r="BG3141" s="182">
        <f t="shared" si="554"/>
        <v>3.2535772809587631E-2</v>
      </c>
      <c r="BH3141" s="183">
        <f t="shared" si="555"/>
        <v>7.4535354548377342E-5</v>
      </c>
      <c r="BI3141" s="184">
        <f t="shared" si="556"/>
        <v>7.4535354548377342E-5</v>
      </c>
      <c r="BJ3141" s="184" t="str">
        <f t="shared" si="552"/>
        <v/>
      </c>
    </row>
    <row r="3142" spans="57:62" ht="20.100000000000001" customHeight="1" x14ac:dyDescent="0.25">
      <c r="BE3142" s="156">
        <v>2390</v>
      </c>
      <c r="BF3142" s="181">
        <f t="shared" si="553"/>
        <v>15.289599999999361</v>
      </c>
      <c r="BG3142" s="182">
        <f t="shared" si="554"/>
        <v>3.2461237455039253E-2</v>
      </c>
      <c r="BH3142" s="183">
        <f t="shared" si="555"/>
        <v>7.4375012622411585E-5</v>
      </c>
      <c r="BI3142" s="184">
        <f t="shared" si="556"/>
        <v>7.4375012622411585E-5</v>
      </c>
      <c r="BJ3142" s="184" t="str">
        <f t="shared" si="552"/>
        <v/>
      </c>
    </row>
    <row r="3143" spans="57:62" ht="20.100000000000001" customHeight="1" x14ac:dyDescent="0.25">
      <c r="BE3143" s="156">
        <v>2391</v>
      </c>
      <c r="BF3143" s="181">
        <f t="shared" si="553"/>
        <v>15.29599999999936</v>
      </c>
      <c r="BG3143" s="182">
        <f t="shared" si="554"/>
        <v>3.2386862442416842E-2</v>
      </c>
      <c r="BH3143" s="183">
        <f t="shared" si="555"/>
        <v>7.4214983132099566E-5</v>
      </c>
      <c r="BI3143" s="184">
        <f t="shared" si="556"/>
        <v>7.4214983132099566E-5</v>
      </c>
      <c r="BJ3143" s="184" t="str">
        <f t="shared" si="552"/>
        <v/>
      </c>
    </row>
    <row r="3144" spans="57:62" ht="20.100000000000001" customHeight="1" x14ac:dyDescent="0.25">
      <c r="BE3144" s="156">
        <v>2392</v>
      </c>
      <c r="BF3144" s="181">
        <f t="shared" si="553"/>
        <v>15.302399999999359</v>
      </c>
      <c r="BG3144" s="182">
        <f t="shared" si="554"/>
        <v>3.2312647459284742E-2</v>
      </c>
      <c r="BH3144" s="183">
        <f t="shared" si="555"/>
        <v>7.4055265572324502E-5</v>
      </c>
      <c r="BI3144" s="184">
        <f t="shared" si="556"/>
        <v>7.4055265572324502E-5</v>
      </c>
      <c r="BJ3144" s="184" t="str">
        <f t="shared" si="552"/>
        <v/>
      </c>
    </row>
    <row r="3145" spans="57:62" ht="20.100000000000001" customHeight="1" x14ac:dyDescent="0.25">
      <c r="BE3145" s="156">
        <v>2393</v>
      </c>
      <c r="BF3145" s="181">
        <f t="shared" si="553"/>
        <v>15.308799999999358</v>
      </c>
      <c r="BG3145" s="182">
        <f t="shared" si="554"/>
        <v>3.2238592193712418E-2</v>
      </c>
      <c r="BH3145" s="183">
        <f t="shared" si="555"/>
        <v>7.3895859438295741E-5</v>
      </c>
      <c r="BI3145" s="184">
        <f t="shared" si="556"/>
        <v>7.3895859438295741E-5</v>
      </c>
      <c r="BJ3145" s="184" t="str">
        <f t="shared" si="552"/>
        <v/>
      </c>
    </row>
    <row r="3146" spans="57:62" ht="20.100000000000001" customHeight="1" x14ac:dyDescent="0.25">
      <c r="BE3146" s="156">
        <v>2394</v>
      </c>
      <c r="BF3146" s="181">
        <f t="shared" si="553"/>
        <v>15.315199999999358</v>
      </c>
      <c r="BG3146" s="182">
        <f t="shared" si="554"/>
        <v>3.2164696334274122E-2</v>
      </c>
      <c r="BH3146" s="183">
        <f t="shared" si="555"/>
        <v>7.3736764225916518E-5</v>
      </c>
      <c r="BI3146" s="184">
        <f t="shared" si="556"/>
        <v>7.3736764225916518E-5</v>
      </c>
      <c r="BJ3146" s="184" t="str">
        <f t="shared" si="552"/>
        <v/>
      </c>
    </row>
    <row r="3147" spans="57:62" ht="20.100000000000001" customHeight="1" x14ac:dyDescent="0.25">
      <c r="BE3147" s="156">
        <v>2395</v>
      </c>
      <c r="BF3147" s="181">
        <f t="shared" si="553"/>
        <v>15.321599999999357</v>
      </c>
      <c r="BG3147" s="182">
        <f t="shared" si="554"/>
        <v>3.2090959570048205E-2</v>
      </c>
      <c r="BH3147" s="183">
        <f t="shared" si="555"/>
        <v>7.3577979431298235E-5</v>
      </c>
      <c r="BI3147" s="184">
        <f t="shared" si="556"/>
        <v>7.3577979431298235E-5</v>
      </c>
      <c r="BJ3147" s="184" t="str">
        <f t="shared" si="552"/>
        <v/>
      </c>
    </row>
    <row r="3148" spans="57:62" ht="20.100000000000001" customHeight="1" x14ac:dyDescent="0.25">
      <c r="BE3148" s="156">
        <v>2396</v>
      </c>
      <c r="BF3148" s="181">
        <f t="shared" si="553"/>
        <v>15.327999999999356</v>
      </c>
      <c r="BG3148" s="182">
        <f t="shared" si="554"/>
        <v>3.2017381590616907E-2</v>
      </c>
      <c r="BH3148" s="183">
        <f t="shared" si="555"/>
        <v>7.3419504551350268E-5</v>
      </c>
      <c r="BI3148" s="184">
        <f t="shared" si="556"/>
        <v>7.3419504551350268E-5</v>
      </c>
      <c r="BJ3148" s="184" t="str">
        <f t="shared" si="552"/>
        <v/>
      </c>
    </row>
    <row r="3149" spans="57:62" ht="20.100000000000001" customHeight="1" x14ac:dyDescent="0.25">
      <c r="BE3149" s="156">
        <v>2397</v>
      </c>
      <c r="BF3149" s="181">
        <f t="shared" si="553"/>
        <v>15.334399999999356</v>
      </c>
      <c r="BG3149" s="182">
        <f t="shared" si="554"/>
        <v>3.1943962086065557E-2</v>
      </c>
      <c r="BH3149" s="183">
        <f t="shared" si="555"/>
        <v>7.326133908330118E-5</v>
      </c>
      <c r="BI3149" s="184">
        <f t="shared" si="556"/>
        <v>7.326133908330118E-5</v>
      </c>
      <c r="BJ3149" s="184" t="str">
        <f t="shared" si="552"/>
        <v/>
      </c>
    </row>
    <row r="3150" spans="57:62" ht="20.100000000000001" customHeight="1" x14ac:dyDescent="0.25">
      <c r="BE3150" s="156">
        <v>2398</v>
      </c>
      <c r="BF3150" s="181">
        <f t="shared" si="553"/>
        <v>15.340799999999355</v>
      </c>
      <c r="BG3150" s="182">
        <f t="shared" si="554"/>
        <v>3.1870700746982256E-2</v>
      </c>
      <c r="BH3150" s="183">
        <f t="shared" si="555"/>
        <v>7.310348252455301E-5</v>
      </c>
      <c r="BI3150" s="184">
        <f t="shared" si="556"/>
        <v>7.310348252455301E-5</v>
      </c>
      <c r="BJ3150" s="184" t="str">
        <f t="shared" si="552"/>
        <v/>
      </c>
    </row>
    <row r="3151" spans="57:62" ht="20.100000000000001" customHeight="1" x14ac:dyDescent="0.25">
      <c r="BE3151" s="156">
        <v>2399</v>
      </c>
      <c r="BF3151" s="181">
        <f t="shared" si="553"/>
        <v>15.347199999999354</v>
      </c>
      <c r="BG3151" s="182">
        <f t="shared" si="554"/>
        <v>3.1797597264457703E-2</v>
      </c>
      <c r="BH3151" s="183">
        <f t="shared" si="555"/>
        <v>7.294593437359026E-5</v>
      </c>
      <c r="BI3151" s="184">
        <f t="shared" si="556"/>
        <v>7.294593437359026E-5</v>
      </c>
      <c r="BJ3151" s="184" t="str">
        <f t="shared" si="552"/>
        <v/>
      </c>
    </row>
    <row r="3152" spans="57:62" ht="20.100000000000001" customHeight="1" x14ac:dyDescent="0.25">
      <c r="BE3152" s="156">
        <v>2400</v>
      </c>
      <c r="BF3152" s="181">
        <f t="shared" si="553"/>
        <v>15.353599999999354</v>
      </c>
      <c r="BG3152" s="182">
        <f t="shared" si="554"/>
        <v>3.1724651330084112E-2</v>
      </c>
      <c r="BH3152" s="183">
        <f t="shared" si="555"/>
        <v>7.2788694128855802E-5</v>
      </c>
      <c r="BI3152" s="184">
        <f t="shared" si="556"/>
        <v>7.2788694128855802E-5</v>
      </c>
      <c r="BJ3152" s="184" t="str">
        <f t="shared" si="552"/>
        <v/>
      </c>
    </row>
    <row r="3153" spans="57:62" ht="20.100000000000001" customHeight="1" x14ac:dyDescent="0.25">
      <c r="BE3153" s="156">
        <v>2401</v>
      </c>
      <c r="BF3153" s="181">
        <f t="shared" si="553"/>
        <v>15.359999999999353</v>
      </c>
      <c r="BG3153" s="182">
        <f t="shared" si="554"/>
        <v>3.1651862635955257E-2</v>
      </c>
      <c r="BH3153" s="183">
        <f t="shared" si="555"/>
        <v>7.2631761289541907E-5</v>
      </c>
      <c r="BI3153" s="184">
        <f t="shared" si="556"/>
        <v>7.2631761289541907E-5</v>
      </c>
      <c r="BJ3153" s="184" t="str">
        <f t="shared" si="552"/>
        <v/>
      </c>
    </row>
    <row r="3154" spans="57:62" ht="20.100000000000001" customHeight="1" x14ac:dyDescent="0.25">
      <c r="BE3154" s="156">
        <v>2402</v>
      </c>
      <c r="BF3154" s="181">
        <f t="shared" si="553"/>
        <v>15.366399999999352</v>
      </c>
      <c r="BG3154" s="182">
        <f t="shared" si="554"/>
        <v>3.1579230874665715E-2</v>
      </c>
      <c r="BH3154" s="183">
        <f t="shared" si="555"/>
        <v>7.2475135355125342E-5</v>
      </c>
      <c r="BI3154" s="184">
        <f t="shared" si="556"/>
        <v>7.2475135355125342E-5</v>
      </c>
      <c r="BJ3154" s="184" t="str">
        <f t="shared" si="552"/>
        <v/>
      </c>
    </row>
    <row r="3155" spans="57:62" ht="20.100000000000001" customHeight="1" x14ac:dyDescent="0.25">
      <c r="BE3155" s="156">
        <v>2403</v>
      </c>
      <c r="BF3155" s="181">
        <f t="shared" si="553"/>
        <v>15.372799999999351</v>
      </c>
      <c r="BG3155" s="182">
        <f t="shared" si="554"/>
        <v>3.1506755739310589E-2</v>
      </c>
      <c r="BH3155" s="183">
        <f t="shared" si="555"/>
        <v>7.2318815825714311E-5</v>
      </c>
      <c r="BI3155" s="184">
        <f t="shared" si="556"/>
        <v>7.2318815825714311E-5</v>
      </c>
      <c r="BJ3155" s="184" t="str">
        <f t="shared" si="552"/>
        <v/>
      </c>
    </row>
    <row r="3156" spans="57:62" ht="20.100000000000001" customHeight="1" x14ac:dyDescent="0.25">
      <c r="BE3156" s="156">
        <v>2404</v>
      </c>
      <c r="BF3156" s="181">
        <f t="shared" si="553"/>
        <v>15.379199999999351</v>
      </c>
      <c r="BG3156" s="182">
        <f t="shared" si="554"/>
        <v>3.1434436923484875E-2</v>
      </c>
      <c r="BH3156" s="183">
        <f t="shared" si="555"/>
        <v>7.216280220197907E-5</v>
      </c>
      <c r="BI3156" s="184">
        <f t="shared" si="556"/>
        <v>7.216280220197907E-5</v>
      </c>
      <c r="BJ3156" s="184" t="str">
        <f t="shared" si="552"/>
        <v/>
      </c>
    </row>
    <row r="3157" spans="57:62" ht="20.100000000000001" customHeight="1" x14ac:dyDescent="0.25">
      <c r="BE3157" s="156">
        <v>2405</v>
      </c>
      <c r="BF3157" s="181">
        <f t="shared" si="553"/>
        <v>15.38559999999935</v>
      </c>
      <c r="BG3157" s="182">
        <f t="shared" si="554"/>
        <v>3.1362274121282896E-2</v>
      </c>
      <c r="BH3157" s="183">
        <f t="shared" si="555"/>
        <v>7.2007093984714776E-5</v>
      </c>
      <c r="BI3157" s="184">
        <f t="shared" si="556"/>
        <v>7.2007093984714776E-5</v>
      </c>
      <c r="BJ3157" s="184" t="str">
        <f t="shared" si="552"/>
        <v/>
      </c>
    </row>
    <row r="3158" spans="57:62" ht="20.100000000000001" customHeight="1" x14ac:dyDescent="0.25">
      <c r="BE3158" s="156">
        <v>2406</v>
      </c>
      <c r="BF3158" s="181">
        <f t="shared" si="553"/>
        <v>15.391999999999349</v>
      </c>
      <c r="BG3158" s="182">
        <f t="shared" si="554"/>
        <v>3.1290267027298181E-2</v>
      </c>
      <c r="BH3158" s="183">
        <f t="shared" si="555"/>
        <v>7.1851690675545782E-5</v>
      </c>
      <c r="BI3158" s="184">
        <f t="shared" si="556"/>
        <v>7.1851690675545782E-5</v>
      </c>
      <c r="BJ3158" s="184" t="str">
        <f t="shared" si="552"/>
        <v/>
      </c>
    </row>
    <row r="3159" spans="57:62" ht="20.100000000000001" customHeight="1" x14ac:dyDescent="0.25">
      <c r="BE3159" s="156">
        <v>2407</v>
      </c>
      <c r="BF3159" s="181">
        <f t="shared" si="553"/>
        <v>15.398399999999349</v>
      </c>
      <c r="BG3159" s="182">
        <f t="shared" si="554"/>
        <v>3.1218415336622635E-2</v>
      </c>
      <c r="BH3159" s="183">
        <f t="shared" si="555"/>
        <v>7.1696591776453794E-5</v>
      </c>
      <c r="BI3159" s="184">
        <f t="shared" si="556"/>
        <v>7.1696591776453794E-5</v>
      </c>
      <c r="BJ3159" s="184" t="str">
        <f t="shared" si="552"/>
        <v/>
      </c>
    </row>
    <row r="3160" spans="57:62" ht="20.100000000000001" customHeight="1" x14ac:dyDescent="0.25">
      <c r="BE3160" s="156">
        <v>2408</v>
      </c>
      <c r="BF3160" s="181">
        <f t="shared" si="553"/>
        <v>15.404799999999348</v>
      </c>
      <c r="BG3160" s="182">
        <f t="shared" si="554"/>
        <v>3.1146718744846182E-2</v>
      </c>
      <c r="BH3160" s="183">
        <f t="shared" si="555"/>
        <v>7.1541796789864609E-5</v>
      </c>
      <c r="BI3160" s="184">
        <f t="shared" si="556"/>
        <v>7.1541796789864609E-5</v>
      </c>
      <c r="BJ3160" s="184" t="str">
        <f t="shared" si="552"/>
        <v/>
      </c>
    </row>
    <row r="3161" spans="57:62" ht="20.100000000000001" customHeight="1" x14ac:dyDescent="0.25">
      <c r="BE3161" s="156">
        <v>2409</v>
      </c>
      <c r="BF3161" s="181">
        <f t="shared" si="553"/>
        <v>15.411199999999347</v>
      </c>
      <c r="BG3161" s="182">
        <f t="shared" si="554"/>
        <v>3.1075176948056317E-2</v>
      </c>
      <c r="BH3161" s="183">
        <f t="shared" si="555"/>
        <v>7.1387305218661989E-5</v>
      </c>
      <c r="BI3161" s="184">
        <f t="shared" si="556"/>
        <v>7.1387305218661989E-5</v>
      </c>
      <c r="BJ3161" s="184" t="str">
        <f t="shared" si="552"/>
        <v/>
      </c>
    </row>
    <row r="3162" spans="57:62" ht="20.100000000000001" customHeight="1" x14ac:dyDescent="0.25">
      <c r="BE3162" s="156">
        <v>2410</v>
      </c>
      <c r="BF3162" s="181">
        <f t="shared" si="553"/>
        <v>15.417599999999346</v>
      </c>
      <c r="BG3162" s="182">
        <f t="shared" si="554"/>
        <v>3.1003789642837655E-2</v>
      </c>
      <c r="BH3162" s="183">
        <f t="shared" si="555"/>
        <v>7.1233116566454813E-5</v>
      </c>
      <c r="BI3162" s="184">
        <f t="shared" si="556"/>
        <v>7.1233116566454813E-5</v>
      </c>
      <c r="BJ3162" s="184" t="str">
        <f t="shared" si="552"/>
        <v/>
      </c>
    </row>
    <row r="3163" spans="57:62" ht="20.100000000000001" customHeight="1" x14ac:dyDescent="0.25">
      <c r="BE3163" s="156">
        <v>2411</v>
      </c>
      <c r="BF3163" s="181">
        <f t="shared" si="553"/>
        <v>15.423999999999346</v>
      </c>
      <c r="BG3163" s="182">
        <f t="shared" si="554"/>
        <v>3.09325565262712E-2</v>
      </c>
      <c r="BH3163" s="183">
        <f t="shared" si="555"/>
        <v>7.1079230336914406E-5</v>
      </c>
      <c r="BI3163" s="184">
        <f t="shared" si="556"/>
        <v>7.1079230336914406E-5</v>
      </c>
      <c r="BJ3163" s="184" t="str">
        <f t="shared" si="552"/>
        <v/>
      </c>
    </row>
    <row r="3164" spans="57:62" ht="20.100000000000001" customHeight="1" x14ac:dyDescent="0.25">
      <c r="BE3164" s="156">
        <v>2412</v>
      </c>
      <c r="BF3164" s="181">
        <f t="shared" si="553"/>
        <v>15.430399999999345</v>
      </c>
      <c r="BG3164" s="182">
        <f t="shared" si="554"/>
        <v>3.0861477295934286E-2</v>
      </c>
      <c r="BH3164" s="183">
        <f t="shared" si="555"/>
        <v>7.0925646034628032E-5</v>
      </c>
      <c r="BI3164" s="184">
        <f t="shared" si="556"/>
        <v>7.0925646034628032E-5</v>
      </c>
      <c r="BJ3164" s="184" t="str">
        <f t="shared" si="552"/>
        <v/>
      </c>
    </row>
    <row r="3165" spans="57:62" ht="20.100000000000001" customHeight="1" x14ac:dyDescent="0.25">
      <c r="BE3165" s="156">
        <v>2413</v>
      </c>
      <c r="BF3165" s="181">
        <f t="shared" si="553"/>
        <v>15.436799999999344</v>
      </c>
      <c r="BG3165" s="182">
        <f t="shared" si="554"/>
        <v>3.0790551649899658E-2</v>
      </c>
      <c r="BH3165" s="183">
        <f t="shared" si="555"/>
        <v>7.0772363164380708E-5</v>
      </c>
      <c r="BI3165" s="184">
        <f t="shared" si="556"/>
        <v>7.0772363164380708E-5</v>
      </c>
      <c r="BJ3165" s="184" t="str">
        <f t="shared" si="552"/>
        <v/>
      </c>
    </row>
    <row r="3166" spans="57:62" ht="20.100000000000001" customHeight="1" x14ac:dyDescent="0.25">
      <c r="BE3166" s="156">
        <v>2414</v>
      </c>
      <c r="BF3166" s="181">
        <f t="shared" si="553"/>
        <v>15.443199999999344</v>
      </c>
      <c r="BG3166" s="182">
        <f t="shared" si="554"/>
        <v>3.0719779286735277E-2</v>
      </c>
      <c r="BH3166" s="183">
        <f t="shared" si="555"/>
        <v>7.0619381231522976E-5</v>
      </c>
      <c r="BI3166" s="184">
        <f t="shared" si="556"/>
        <v>7.0619381231522976E-5</v>
      </c>
      <c r="BJ3166" s="184" t="str">
        <f t="shared" si="552"/>
        <v/>
      </c>
    </row>
    <row r="3167" spans="57:62" ht="20.100000000000001" customHeight="1" x14ac:dyDescent="0.25">
      <c r="BE3167" s="156">
        <v>2415</v>
      </c>
      <c r="BF3167" s="181">
        <f t="shared" si="553"/>
        <v>15.449599999999343</v>
      </c>
      <c r="BG3167" s="182">
        <f t="shared" si="554"/>
        <v>3.0649159905503754E-2</v>
      </c>
      <c r="BH3167" s="183">
        <f t="shared" si="555"/>
        <v>7.0466699741911915E-5</v>
      </c>
      <c r="BI3167" s="184">
        <f t="shared" si="556"/>
        <v>7.0466699741911915E-5</v>
      </c>
      <c r="BJ3167" s="184" t="str">
        <f t="shared" si="552"/>
        <v/>
      </c>
    </row>
    <row r="3168" spans="57:62" ht="20.100000000000001" customHeight="1" x14ac:dyDescent="0.25">
      <c r="BE3168" s="156">
        <v>2416</v>
      </c>
      <c r="BF3168" s="181">
        <f t="shared" si="553"/>
        <v>15.455999999999342</v>
      </c>
      <c r="BG3168" s="182">
        <f t="shared" si="554"/>
        <v>3.0578693205761842E-2</v>
      </c>
      <c r="BH3168" s="183">
        <f t="shared" si="555"/>
        <v>7.0314318201963183E-5</v>
      </c>
      <c r="BI3168" s="184">
        <f t="shared" si="556"/>
        <v>7.0314318201963183E-5</v>
      </c>
      <c r="BJ3168" s="184" t="str">
        <f t="shared" si="552"/>
        <v/>
      </c>
    </row>
    <row r="3169" spans="57:62" ht="20.100000000000001" customHeight="1" x14ac:dyDescent="0.25">
      <c r="BE3169" s="156">
        <v>2417</v>
      </c>
      <c r="BF3169" s="181">
        <f t="shared" si="553"/>
        <v>15.462399999999342</v>
      </c>
      <c r="BG3169" s="182">
        <f t="shared" si="554"/>
        <v>3.0508378887559879E-2</v>
      </c>
      <c r="BH3169" s="183">
        <f t="shared" si="555"/>
        <v>7.0162236118449794E-5</v>
      </c>
      <c r="BI3169" s="184">
        <f t="shared" si="556"/>
        <v>7.0162236118449794E-5</v>
      </c>
      <c r="BJ3169" s="184" t="str">
        <f t="shared" si="552"/>
        <v/>
      </c>
    </row>
    <row r="3170" spans="57:62" ht="20.100000000000001" customHeight="1" x14ac:dyDescent="0.25">
      <c r="BE3170" s="156">
        <v>2418</v>
      </c>
      <c r="BF3170" s="181">
        <f t="shared" si="553"/>
        <v>15.468799999999341</v>
      </c>
      <c r="BG3170" s="182">
        <f t="shared" si="554"/>
        <v>3.0438216651441429E-2</v>
      </c>
      <c r="BH3170" s="183">
        <f t="shared" si="555"/>
        <v>7.0010452998675587E-5</v>
      </c>
      <c r="BI3170" s="184">
        <f t="shared" si="556"/>
        <v>7.0010452998675587E-5</v>
      </c>
      <c r="BJ3170" s="184" t="str">
        <f t="shared" si="552"/>
        <v/>
      </c>
    </row>
    <row r="3171" spans="57:62" ht="20.100000000000001" customHeight="1" x14ac:dyDescent="0.25">
      <c r="BE3171" s="156">
        <v>2419</v>
      </c>
      <c r="BF3171" s="181">
        <f t="shared" si="553"/>
        <v>15.47519999999934</v>
      </c>
      <c r="BG3171" s="182">
        <f t="shared" si="554"/>
        <v>3.0368206198442754E-2</v>
      </c>
      <c r="BH3171" s="183">
        <f t="shared" si="555"/>
        <v>6.985896835044747E-5</v>
      </c>
      <c r="BI3171" s="184">
        <f t="shared" si="556"/>
        <v>6.985896835044747E-5</v>
      </c>
      <c r="BJ3171" s="184" t="str">
        <f t="shared" si="552"/>
        <v/>
      </c>
    </row>
    <row r="3172" spans="57:62" ht="20.100000000000001" customHeight="1" x14ac:dyDescent="0.25">
      <c r="BE3172" s="156">
        <v>2420</v>
      </c>
      <c r="BF3172" s="181">
        <f t="shared" si="553"/>
        <v>15.481599999999339</v>
      </c>
      <c r="BG3172" s="182">
        <f t="shared" si="554"/>
        <v>3.0298347230092306E-2</v>
      </c>
      <c r="BH3172" s="183">
        <f t="shared" si="555"/>
        <v>6.9707781682148279E-5</v>
      </c>
      <c r="BI3172" s="184">
        <f t="shared" si="556"/>
        <v>6.9707781682148279E-5</v>
      </c>
      <c r="BJ3172" s="184" t="str">
        <f t="shared" si="552"/>
        <v/>
      </c>
    </row>
    <row r="3173" spans="57:62" ht="20.100000000000001" customHeight="1" x14ac:dyDescent="0.25">
      <c r="BE3173" s="156">
        <v>2421</v>
      </c>
      <c r="BF3173" s="181">
        <f t="shared" si="553"/>
        <v>15.487999999999339</v>
      </c>
      <c r="BG3173" s="182">
        <f t="shared" si="554"/>
        <v>3.0228639448410158E-2</v>
      </c>
      <c r="BH3173" s="183">
        <f t="shared" si="555"/>
        <v>6.9556892502400242E-5</v>
      </c>
      <c r="BI3173" s="184">
        <f t="shared" si="556"/>
        <v>6.9556892502400242E-5</v>
      </c>
      <c r="BJ3173" s="184" t="str">
        <f t="shared" si="552"/>
        <v/>
      </c>
    </row>
    <row r="3174" spans="57:62" ht="20.100000000000001" customHeight="1" x14ac:dyDescent="0.25">
      <c r="BE3174" s="156">
        <v>2422</v>
      </c>
      <c r="BF3174" s="181">
        <f t="shared" si="553"/>
        <v>15.494399999999338</v>
      </c>
      <c r="BG3174" s="182">
        <f t="shared" si="554"/>
        <v>3.0159082555907758E-2</v>
      </c>
      <c r="BH3174" s="183">
        <f t="shared" si="555"/>
        <v>6.9406300320616621E-5</v>
      </c>
      <c r="BI3174" s="184">
        <f t="shared" si="556"/>
        <v>6.9406300320616621E-5</v>
      </c>
      <c r="BJ3174" s="184" t="str">
        <f t="shared" si="552"/>
        <v/>
      </c>
    </row>
    <row r="3175" spans="57:62" ht="20.100000000000001" customHeight="1" x14ac:dyDescent="0.25">
      <c r="BE3175" s="156">
        <v>2423</v>
      </c>
      <c r="BF3175" s="181">
        <f t="shared" si="553"/>
        <v>15.500799999999337</v>
      </c>
      <c r="BG3175" s="182">
        <f t="shared" si="554"/>
        <v>3.0089676255587141E-2</v>
      </c>
      <c r="BH3175" s="183">
        <f t="shared" si="555"/>
        <v>6.9256004646585378E-5</v>
      </c>
      <c r="BI3175" s="184">
        <f t="shared" si="556"/>
        <v>6.9256004646585378E-5</v>
      </c>
      <c r="BJ3175" s="184" t="str">
        <f t="shared" si="552"/>
        <v/>
      </c>
    </row>
    <row r="3176" spans="57:62" ht="20.100000000000001" customHeight="1" x14ac:dyDescent="0.25">
      <c r="BE3176" s="156">
        <v>2424</v>
      </c>
      <c r="BF3176" s="181">
        <f t="shared" si="553"/>
        <v>15.507199999999337</v>
      </c>
      <c r="BG3176" s="182">
        <f t="shared" si="554"/>
        <v>3.0020420250940556E-2</v>
      </c>
      <c r="BH3176" s="183">
        <f t="shared" si="555"/>
        <v>6.9106004990458769E-5</v>
      </c>
      <c r="BI3176" s="184">
        <f t="shared" si="556"/>
        <v>6.9106004990458769E-5</v>
      </c>
      <c r="BJ3176" s="184" t="str">
        <f t="shared" si="552"/>
        <v/>
      </c>
    </row>
    <row r="3177" spans="57:62" ht="20.100000000000001" customHeight="1" x14ac:dyDescent="0.25">
      <c r="BE3177" s="156">
        <v>2425</v>
      </c>
      <c r="BF3177" s="181">
        <f t="shared" si="553"/>
        <v>15.513599999999336</v>
      </c>
      <c r="BG3177" s="182">
        <f t="shared" si="554"/>
        <v>2.9951314245950097E-2</v>
      </c>
      <c r="BH3177" s="183">
        <f t="shared" si="555"/>
        <v>6.8956300863096814E-5</v>
      </c>
      <c r="BI3177" s="184">
        <f t="shared" si="556"/>
        <v>6.8956300863096814E-5</v>
      </c>
      <c r="BJ3177" s="184" t="str">
        <f t="shared" si="552"/>
        <v/>
      </c>
    </row>
    <row r="3178" spans="57:62" ht="20.100000000000001" customHeight="1" x14ac:dyDescent="0.25">
      <c r="BE3178" s="156">
        <v>2426</v>
      </c>
      <c r="BF3178" s="181">
        <f t="shared" si="553"/>
        <v>15.519999999999335</v>
      </c>
      <c r="BG3178" s="182">
        <f t="shared" si="554"/>
        <v>2.9882357945087E-2</v>
      </c>
      <c r="BH3178" s="183">
        <f t="shared" si="555"/>
        <v>6.8806891775751583E-5</v>
      </c>
      <c r="BI3178" s="184">
        <f t="shared" si="556"/>
        <v>6.8806891775751583E-5</v>
      </c>
      <c r="BJ3178" s="184" t="str">
        <f t="shared" si="552"/>
        <v/>
      </c>
    </row>
    <row r="3179" spans="57:62" ht="20.100000000000001" customHeight="1" x14ac:dyDescent="0.25">
      <c r="BE3179" s="156">
        <v>2427</v>
      </c>
      <c r="BF3179" s="181">
        <f t="shared" si="553"/>
        <v>15.526399999999335</v>
      </c>
      <c r="BG3179" s="182">
        <f t="shared" si="554"/>
        <v>2.9813551053311248E-2</v>
      </c>
      <c r="BH3179" s="183">
        <f t="shared" si="555"/>
        <v>6.8657777240112294E-5</v>
      </c>
      <c r="BI3179" s="184">
        <f t="shared" si="556"/>
        <v>6.8657777240112294E-5</v>
      </c>
      <c r="BJ3179" s="184" t="str">
        <f t="shared" si="552"/>
        <v/>
      </c>
    </row>
    <row r="3180" spans="57:62" ht="20.100000000000001" customHeight="1" x14ac:dyDescent="0.25">
      <c r="BE3180" s="156">
        <v>2428</v>
      </c>
      <c r="BF3180" s="181">
        <f t="shared" si="553"/>
        <v>15.532799999999334</v>
      </c>
      <c r="BG3180" s="182">
        <f t="shared" si="554"/>
        <v>2.9744893276071136E-2</v>
      </c>
      <c r="BH3180" s="183">
        <f t="shared" si="555"/>
        <v>6.8508956768464913E-5</v>
      </c>
      <c r="BI3180" s="184">
        <f t="shared" si="556"/>
        <v>6.8508956768464913E-5</v>
      </c>
      <c r="BJ3180" s="184" t="str">
        <f t="shared" si="552"/>
        <v/>
      </c>
    </row>
    <row r="3181" spans="57:62" ht="20.100000000000001" customHeight="1" x14ac:dyDescent="0.25">
      <c r="BE3181" s="156">
        <v>2429</v>
      </c>
      <c r="BF3181" s="181">
        <f t="shared" si="553"/>
        <v>15.539199999999333</v>
      </c>
      <c r="BG3181" s="182">
        <f t="shared" si="554"/>
        <v>2.9676384319302671E-2</v>
      </c>
      <c r="BH3181" s="183">
        <f t="shared" si="555"/>
        <v>6.8360429873601941E-5</v>
      </c>
      <c r="BI3181" s="184">
        <f t="shared" si="556"/>
        <v>6.8360429873601941E-5</v>
      </c>
      <c r="BJ3181" s="184" t="str">
        <f t="shared" si="552"/>
        <v/>
      </c>
    </row>
    <row r="3182" spans="57:62" ht="20.100000000000001" customHeight="1" x14ac:dyDescent="0.25">
      <c r="BE3182" s="156">
        <v>2430</v>
      </c>
      <c r="BF3182" s="181">
        <f t="shared" si="553"/>
        <v>15.545599999999332</v>
      </c>
      <c r="BG3182" s="182">
        <f t="shared" si="554"/>
        <v>2.9608023889429069E-2</v>
      </c>
      <c r="BH3182" s="183">
        <f t="shared" si="555"/>
        <v>6.8212196068676706E-5</v>
      </c>
      <c r="BI3182" s="184">
        <f t="shared" si="556"/>
        <v>6.8212196068676706E-5</v>
      </c>
      <c r="BJ3182" s="184" t="str">
        <f t="shared" si="552"/>
        <v/>
      </c>
    </row>
    <row r="3183" spans="57:62" ht="20.100000000000001" customHeight="1" x14ac:dyDescent="0.25">
      <c r="BE3183" s="156">
        <v>2431</v>
      </c>
      <c r="BF3183" s="181">
        <f t="shared" si="553"/>
        <v>15.551999999999332</v>
      </c>
      <c r="BG3183" s="182">
        <f t="shared" si="554"/>
        <v>2.9539811693360393E-2</v>
      </c>
      <c r="BH3183" s="183">
        <f t="shared" si="555"/>
        <v>6.8064254867526014E-5</v>
      </c>
      <c r="BI3183" s="184">
        <f t="shared" si="556"/>
        <v>6.8064254867526014E-5</v>
      </c>
      <c r="BJ3183" s="184" t="str">
        <f t="shared" si="552"/>
        <v/>
      </c>
    </row>
    <row r="3184" spans="57:62" ht="20.100000000000001" customHeight="1" x14ac:dyDescent="0.25">
      <c r="BE3184" s="156">
        <v>2432</v>
      </c>
      <c r="BF3184" s="181">
        <f t="shared" si="553"/>
        <v>15.558399999999331</v>
      </c>
      <c r="BG3184" s="182">
        <f t="shared" si="554"/>
        <v>2.9471747438492867E-2</v>
      </c>
      <c r="BH3184" s="183">
        <f t="shared" si="555"/>
        <v>6.7916605784323208E-5</v>
      </c>
      <c r="BI3184" s="184">
        <f t="shared" si="556"/>
        <v>6.7916605784323208E-5</v>
      </c>
      <c r="BJ3184" s="184" t="str">
        <f t="shared" si="552"/>
        <v/>
      </c>
    </row>
    <row r="3185" spans="57:62" ht="20.100000000000001" customHeight="1" x14ac:dyDescent="0.25">
      <c r="BE3185" s="156">
        <v>2433</v>
      </c>
      <c r="BF3185" s="181">
        <f t="shared" si="553"/>
        <v>15.56479999999933</v>
      </c>
      <c r="BG3185" s="182">
        <f t="shared" si="554"/>
        <v>2.9403830832708543E-2</v>
      </c>
      <c r="BH3185" s="183">
        <f t="shared" si="555"/>
        <v>6.7769248333838378E-5</v>
      </c>
      <c r="BI3185" s="184">
        <f t="shared" si="556"/>
        <v>6.7769248333838378E-5</v>
      </c>
      <c r="BJ3185" s="184" t="str">
        <f t="shared" ref="BJ3185:BJ3248" si="557">IF($BG3185&lt;(1-$BC$765),$BH3185,"")</f>
        <v/>
      </c>
    </row>
    <row r="3186" spans="57:62" ht="20.100000000000001" customHeight="1" x14ac:dyDescent="0.25">
      <c r="BE3186" s="156">
        <v>2434</v>
      </c>
      <c r="BF3186" s="181">
        <f t="shared" ref="BF3186:BF3249" si="558">BF3185+$BI$750</f>
        <v>15.57119999999933</v>
      </c>
      <c r="BG3186" s="182">
        <f t="shared" ref="BG3186:BG3249" si="559">_xlfn.CHISQ.DIST.RT(BF3186,7)</f>
        <v>2.9336061584374705E-2</v>
      </c>
      <c r="BH3186" s="183">
        <f t="shared" ref="BH3186:BH3249" si="560">BG3186-BG3187</f>
        <v>6.7622182031306516E-5</v>
      </c>
      <c r="BI3186" s="184">
        <f t="shared" ref="BI3186:BI3249" si="561">IF(BG3186&lt;(1-$BC$757),BH3186,"")</f>
        <v>6.7622182031306516E-5</v>
      </c>
      <c r="BJ3186" s="184" t="str">
        <f t="shared" si="557"/>
        <v/>
      </c>
    </row>
    <row r="3187" spans="57:62" ht="20.100000000000001" customHeight="1" x14ac:dyDescent="0.25">
      <c r="BE3187" s="156">
        <v>2435</v>
      </c>
      <c r="BF3187" s="181">
        <f t="shared" si="558"/>
        <v>15.577599999999329</v>
      </c>
      <c r="BG3187" s="182">
        <f t="shared" si="559"/>
        <v>2.9268439402343398E-2</v>
      </c>
      <c r="BH3187" s="183">
        <f t="shared" si="560"/>
        <v>6.7475406392427523E-5</v>
      </c>
      <c r="BI3187" s="184">
        <f t="shared" si="561"/>
        <v>6.7475406392427523E-5</v>
      </c>
      <c r="BJ3187" s="184" t="str">
        <f t="shared" si="557"/>
        <v/>
      </c>
    </row>
    <row r="3188" spans="57:62" ht="20.100000000000001" customHeight="1" x14ac:dyDescent="0.25">
      <c r="BE3188" s="156">
        <v>2436</v>
      </c>
      <c r="BF3188" s="181">
        <f t="shared" si="558"/>
        <v>15.583999999999328</v>
      </c>
      <c r="BG3188" s="182">
        <f t="shared" si="559"/>
        <v>2.9200963995950971E-2</v>
      </c>
      <c r="BH3188" s="183">
        <f t="shared" si="560"/>
        <v>6.7328920933501513E-5</v>
      </c>
      <c r="BI3188" s="184">
        <f t="shared" si="561"/>
        <v>6.7328920933501513E-5</v>
      </c>
      <c r="BJ3188" s="184" t="str">
        <f t="shared" si="557"/>
        <v/>
      </c>
    </row>
    <row r="3189" spans="57:62" ht="20.100000000000001" customHeight="1" x14ac:dyDescent="0.25">
      <c r="BE3189" s="156">
        <v>2437</v>
      </c>
      <c r="BF3189" s="181">
        <f t="shared" si="558"/>
        <v>15.590399999999327</v>
      </c>
      <c r="BG3189" s="182">
        <f t="shared" si="559"/>
        <v>2.9133635075017469E-2</v>
      </c>
      <c r="BH3189" s="183">
        <f t="shared" si="560"/>
        <v>6.7182725171303914E-5</v>
      </c>
      <c r="BI3189" s="184">
        <f t="shared" si="561"/>
        <v>6.7182725171303914E-5</v>
      </c>
      <c r="BJ3189" s="184" t="str">
        <f t="shared" si="557"/>
        <v/>
      </c>
    </row>
    <row r="3190" spans="57:62" ht="20.100000000000001" customHeight="1" x14ac:dyDescent="0.25">
      <c r="BE3190" s="156">
        <v>2438</v>
      </c>
      <c r="BF3190" s="181">
        <f t="shared" si="558"/>
        <v>15.596799999999327</v>
      </c>
      <c r="BG3190" s="182">
        <f t="shared" si="559"/>
        <v>2.9066452349846165E-2</v>
      </c>
      <c r="BH3190" s="183">
        <f t="shared" si="560"/>
        <v>6.7036818623029959E-5</v>
      </c>
      <c r="BI3190" s="184">
        <f t="shared" si="561"/>
        <v>6.7036818623029959E-5</v>
      </c>
      <c r="BJ3190" s="184" t="str">
        <f t="shared" si="557"/>
        <v/>
      </c>
    </row>
    <row r="3191" spans="57:62" ht="20.100000000000001" customHeight="1" x14ac:dyDescent="0.25">
      <c r="BE3191" s="156">
        <v>2439</v>
      </c>
      <c r="BF3191" s="181">
        <f t="shared" si="558"/>
        <v>15.603199999999326</v>
      </c>
      <c r="BG3191" s="182">
        <f t="shared" si="559"/>
        <v>2.8999415531223136E-2</v>
      </c>
      <c r="BH3191" s="183">
        <f t="shared" si="560"/>
        <v>6.6891200806423051E-5</v>
      </c>
      <c r="BI3191" s="184">
        <f t="shared" si="561"/>
        <v>6.6891200806423051E-5</v>
      </c>
      <c r="BJ3191" s="184" t="str">
        <f t="shared" si="557"/>
        <v/>
      </c>
    </row>
    <row r="3192" spans="57:62" ht="20.100000000000001" customHeight="1" x14ac:dyDescent="0.25">
      <c r="BE3192" s="156">
        <v>2440</v>
      </c>
      <c r="BF3192" s="181">
        <f t="shared" si="558"/>
        <v>15.609599999999325</v>
      </c>
      <c r="BG3192" s="182">
        <f t="shared" si="559"/>
        <v>2.8932524330416712E-2</v>
      </c>
      <c r="BH3192" s="183">
        <f t="shared" si="560"/>
        <v>6.674587123976089E-5</v>
      </c>
      <c r="BI3192" s="184">
        <f t="shared" si="561"/>
        <v>6.674587123976089E-5</v>
      </c>
      <c r="BJ3192" s="184" t="str">
        <f t="shared" si="557"/>
        <v/>
      </c>
    </row>
    <row r="3193" spans="57:62" ht="20.100000000000001" customHeight="1" x14ac:dyDescent="0.25">
      <c r="BE3193" s="156">
        <v>2441</v>
      </c>
      <c r="BF3193" s="181">
        <f t="shared" si="558"/>
        <v>15.615999999999325</v>
      </c>
      <c r="BG3193" s="182">
        <f t="shared" si="559"/>
        <v>2.8865778459176952E-2</v>
      </c>
      <c r="BH3193" s="183">
        <f t="shared" si="560"/>
        <v>6.660082944184853E-5</v>
      </c>
      <c r="BI3193" s="184">
        <f t="shared" si="561"/>
        <v>6.660082944184853E-5</v>
      </c>
      <c r="BJ3193" s="184" t="str">
        <f t="shared" si="557"/>
        <v/>
      </c>
    </row>
    <row r="3194" spans="57:62" ht="20.100000000000001" customHeight="1" x14ac:dyDescent="0.25">
      <c r="BE3194" s="156">
        <v>2442</v>
      </c>
      <c r="BF3194" s="181">
        <f t="shared" si="558"/>
        <v>15.622399999999324</v>
      </c>
      <c r="BG3194" s="182">
        <f t="shared" si="559"/>
        <v>2.8799177629735103E-2</v>
      </c>
      <c r="BH3194" s="183">
        <f t="shared" si="560"/>
        <v>6.6456074931855319E-5</v>
      </c>
      <c r="BI3194" s="184">
        <f t="shared" si="561"/>
        <v>6.6456074931855319E-5</v>
      </c>
      <c r="BJ3194" s="184" t="str">
        <f t="shared" si="557"/>
        <v/>
      </c>
    </row>
    <row r="3195" spans="57:62" ht="20.100000000000001" customHeight="1" x14ac:dyDescent="0.25">
      <c r="BE3195" s="156">
        <v>2443</v>
      </c>
      <c r="BF3195" s="181">
        <f t="shared" si="558"/>
        <v>15.628799999999323</v>
      </c>
      <c r="BG3195" s="182">
        <f t="shared" si="559"/>
        <v>2.8732721554803248E-2</v>
      </c>
      <c r="BH3195" s="183">
        <f t="shared" si="560"/>
        <v>6.6311607229606329E-5</v>
      </c>
      <c r="BI3195" s="184">
        <f t="shared" si="561"/>
        <v>6.6311607229606329E-5</v>
      </c>
      <c r="BJ3195" s="184" t="str">
        <f t="shared" si="557"/>
        <v/>
      </c>
    </row>
    <row r="3196" spans="57:62" ht="20.100000000000001" customHeight="1" x14ac:dyDescent="0.25">
      <c r="BE3196" s="156">
        <v>2444</v>
      </c>
      <c r="BF3196" s="181">
        <f t="shared" si="558"/>
        <v>15.635199999999323</v>
      </c>
      <c r="BG3196" s="182">
        <f t="shared" si="559"/>
        <v>2.8666409947573641E-2</v>
      </c>
      <c r="BH3196" s="183">
        <f t="shared" si="560"/>
        <v>6.6167425855401946E-5</v>
      </c>
      <c r="BI3196" s="184">
        <f t="shared" si="561"/>
        <v>6.6167425855401946E-5</v>
      </c>
      <c r="BJ3196" s="184" t="str">
        <f t="shared" si="557"/>
        <v/>
      </c>
    </row>
    <row r="3197" spans="57:62" ht="20.100000000000001" customHeight="1" x14ac:dyDescent="0.25">
      <c r="BE3197" s="156">
        <v>2445</v>
      </c>
      <c r="BF3197" s="181">
        <f t="shared" si="558"/>
        <v>15.641599999999322</v>
      </c>
      <c r="BG3197" s="182">
        <f t="shared" si="559"/>
        <v>2.8600242521718239E-2</v>
      </c>
      <c r="BH3197" s="183">
        <f t="shared" si="560"/>
        <v>6.6023530330028279E-5</v>
      </c>
      <c r="BI3197" s="184">
        <f t="shared" si="561"/>
        <v>6.6023530330028279E-5</v>
      </c>
      <c r="BJ3197" s="184" t="str">
        <f t="shared" si="557"/>
        <v/>
      </c>
    </row>
    <row r="3198" spans="57:62" ht="20.100000000000001" customHeight="1" x14ac:dyDescent="0.25">
      <c r="BE3198" s="156">
        <v>2446</v>
      </c>
      <c r="BF3198" s="181">
        <f t="shared" si="558"/>
        <v>15.647999999999321</v>
      </c>
      <c r="BG3198" s="182">
        <f t="shared" si="559"/>
        <v>2.8534218991388211E-2</v>
      </c>
      <c r="BH3198" s="183">
        <f t="shared" si="560"/>
        <v>6.5879920174743284E-5</v>
      </c>
      <c r="BI3198" s="184">
        <f t="shared" si="561"/>
        <v>6.5879920174743284E-5</v>
      </c>
      <c r="BJ3198" s="184" t="str">
        <f t="shared" si="557"/>
        <v/>
      </c>
    </row>
    <row r="3199" spans="57:62" ht="20.100000000000001" customHeight="1" x14ac:dyDescent="0.25">
      <c r="BE3199" s="156">
        <v>2447</v>
      </c>
      <c r="BF3199" s="181">
        <f t="shared" si="558"/>
        <v>15.65439999999932</v>
      </c>
      <c r="BG3199" s="182">
        <f t="shared" si="559"/>
        <v>2.8468339071213468E-2</v>
      </c>
      <c r="BH3199" s="183">
        <f t="shared" si="560"/>
        <v>6.5736594911363494E-5</v>
      </c>
      <c r="BI3199" s="184">
        <f t="shared" si="561"/>
        <v>6.5736594911363494E-5</v>
      </c>
      <c r="BJ3199" s="184" t="str">
        <f t="shared" si="557"/>
        <v/>
      </c>
    </row>
    <row r="3200" spans="57:62" ht="20.100000000000001" customHeight="1" x14ac:dyDescent="0.25">
      <c r="BE3200" s="156">
        <v>2448</v>
      </c>
      <c r="BF3200" s="181">
        <f t="shared" si="558"/>
        <v>15.66079999999932</v>
      </c>
      <c r="BG3200" s="182">
        <f t="shared" si="559"/>
        <v>2.8402602476302104E-2</v>
      </c>
      <c r="BH3200" s="183">
        <f t="shared" si="560"/>
        <v>6.5593554062225862E-5</v>
      </c>
      <c r="BI3200" s="184">
        <f t="shared" si="561"/>
        <v>6.5593554062225862E-5</v>
      </c>
      <c r="BJ3200" s="184" t="str">
        <f t="shared" si="557"/>
        <v/>
      </c>
    </row>
    <row r="3201" spans="57:62" ht="20.100000000000001" customHeight="1" x14ac:dyDescent="0.25">
      <c r="BE3201" s="156">
        <v>2449</v>
      </c>
      <c r="BF3201" s="181">
        <f t="shared" si="558"/>
        <v>15.667199999999319</v>
      </c>
      <c r="BG3201" s="182">
        <f t="shared" si="559"/>
        <v>2.8337008922239879E-2</v>
      </c>
      <c r="BH3201" s="183">
        <f t="shared" si="560"/>
        <v>6.5450797150069795E-5</v>
      </c>
      <c r="BI3201" s="184">
        <f t="shared" si="561"/>
        <v>6.5450797150069795E-5</v>
      </c>
      <c r="BJ3201" s="184" t="str">
        <f t="shared" si="557"/>
        <v/>
      </c>
    </row>
    <row r="3202" spans="57:62" ht="20.100000000000001" customHeight="1" x14ac:dyDescent="0.25">
      <c r="BE3202" s="156">
        <v>2450</v>
      </c>
      <c r="BF3202" s="181">
        <f t="shared" si="558"/>
        <v>15.673599999999318</v>
      </c>
      <c r="BG3202" s="182">
        <f t="shared" si="559"/>
        <v>2.8271558125089809E-2</v>
      </c>
      <c r="BH3202" s="183">
        <f t="shared" si="560"/>
        <v>6.5308323698345938E-5</v>
      </c>
      <c r="BI3202" s="184">
        <f t="shared" si="561"/>
        <v>6.5308323698345938E-5</v>
      </c>
      <c r="BJ3202" s="184" t="str">
        <f t="shared" si="557"/>
        <v/>
      </c>
    </row>
    <row r="3203" spans="57:62" ht="20.100000000000001" customHeight="1" x14ac:dyDescent="0.25">
      <c r="BE3203" s="156">
        <v>2451</v>
      </c>
      <c r="BF3203" s="181">
        <f t="shared" si="558"/>
        <v>15.679999999999318</v>
      </c>
      <c r="BG3203" s="182">
        <f t="shared" si="559"/>
        <v>2.8206249801391463E-2</v>
      </c>
      <c r="BH3203" s="183">
        <f t="shared" si="560"/>
        <v>6.5166133230827594E-5</v>
      </c>
      <c r="BI3203" s="184">
        <f t="shared" si="561"/>
        <v>6.5166133230827594E-5</v>
      </c>
      <c r="BJ3203" s="184" t="str">
        <f t="shared" si="557"/>
        <v/>
      </c>
    </row>
    <row r="3204" spans="57:62" ht="20.100000000000001" customHeight="1" x14ac:dyDescent="0.25">
      <c r="BE3204" s="156">
        <v>2452</v>
      </c>
      <c r="BF3204" s="181">
        <f t="shared" si="558"/>
        <v>15.686399999999317</v>
      </c>
      <c r="BG3204" s="182">
        <f t="shared" si="559"/>
        <v>2.8141083668160635E-2</v>
      </c>
      <c r="BH3204" s="183">
        <f t="shared" si="560"/>
        <v>6.5024225271843178E-5</v>
      </c>
      <c r="BI3204" s="184">
        <f t="shared" si="561"/>
        <v>6.5024225271843178E-5</v>
      </c>
      <c r="BJ3204" s="184" t="str">
        <f t="shared" si="557"/>
        <v/>
      </c>
    </row>
    <row r="3205" spans="57:62" ht="20.100000000000001" customHeight="1" x14ac:dyDescent="0.25">
      <c r="BE3205" s="156">
        <v>2453</v>
      </c>
      <c r="BF3205" s="181">
        <f t="shared" si="558"/>
        <v>15.692799999999316</v>
      </c>
      <c r="BG3205" s="182">
        <f t="shared" si="559"/>
        <v>2.8076059442888792E-2</v>
      </c>
      <c r="BH3205" s="183">
        <f t="shared" si="560"/>
        <v>6.4882599346241521E-5</v>
      </c>
      <c r="BI3205" s="184">
        <f t="shared" si="561"/>
        <v>6.4882599346241521E-5</v>
      </c>
      <c r="BJ3205" s="184" t="str">
        <f t="shared" si="557"/>
        <v/>
      </c>
    </row>
    <row r="3206" spans="57:62" ht="20.100000000000001" customHeight="1" x14ac:dyDescent="0.25">
      <c r="BE3206" s="156">
        <v>2454</v>
      </c>
      <c r="BF3206" s="181">
        <f t="shared" si="558"/>
        <v>15.699199999999315</v>
      </c>
      <c r="BG3206" s="182">
        <f t="shared" si="559"/>
        <v>2.8011176843542551E-2</v>
      </c>
      <c r="BH3206" s="183">
        <f t="shared" si="560"/>
        <v>6.4741254979534119E-5</v>
      </c>
      <c r="BI3206" s="184">
        <f t="shared" si="561"/>
        <v>6.4741254979534119E-5</v>
      </c>
      <c r="BJ3206" s="184" t="str">
        <f t="shared" si="557"/>
        <v/>
      </c>
    </row>
    <row r="3207" spans="57:62" ht="20.100000000000001" customHeight="1" x14ac:dyDescent="0.25">
      <c r="BE3207" s="156">
        <v>2455</v>
      </c>
      <c r="BF3207" s="181">
        <f t="shared" si="558"/>
        <v>15.705599999999315</v>
      </c>
      <c r="BG3207" s="182">
        <f t="shared" si="559"/>
        <v>2.7946435588563016E-2</v>
      </c>
      <c r="BH3207" s="183">
        <f t="shared" si="560"/>
        <v>6.4600191697447573E-5</v>
      </c>
      <c r="BI3207" s="184">
        <f t="shared" si="561"/>
        <v>6.4600191697447573E-5</v>
      </c>
      <c r="BJ3207" s="184" t="str">
        <f t="shared" si="557"/>
        <v/>
      </c>
    </row>
    <row r="3208" spans="57:62" ht="20.100000000000001" customHeight="1" x14ac:dyDescent="0.25">
      <c r="BE3208" s="156">
        <v>2456</v>
      </c>
      <c r="BF3208" s="181">
        <f t="shared" si="558"/>
        <v>15.711999999999314</v>
      </c>
      <c r="BG3208" s="182">
        <f t="shared" si="559"/>
        <v>2.7881835396865569E-2</v>
      </c>
      <c r="BH3208" s="183">
        <f t="shared" si="560"/>
        <v>6.4459409026516867E-5</v>
      </c>
      <c r="BI3208" s="184">
        <f t="shared" si="561"/>
        <v>6.4459409026516867E-5</v>
      </c>
      <c r="BJ3208" s="184" t="str">
        <f t="shared" si="557"/>
        <v/>
      </c>
    </row>
    <row r="3209" spans="57:62" ht="20.100000000000001" customHeight="1" x14ac:dyDescent="0.25">
      <c r="BE3209" s="156">
        <v>2457</v>
      </c>
      <c r="BF3209" s="181">
        <f t="shared" si="558"/>
        <v>15.718399999999313</v>
      </c>
      <c r="BG3209" s="182">
        <f t="shared" si="559"/>
        <v>2.7817375987839052E-2</v>
      </c>
      <c r="BH3209" s="183">
        <f t="shared" si="560"/>
        <v>6.4318906493516376E-5</v>
      </c>
      <c r="BI3209" s="184">
        <f t="shared" si="561"/>
        <v>6.4318906493516376E-5</v>
      </c>
      <c r="BJ3209" s="184" t="str">
        <f t="shared" si="557"/>
        <v/>
      </c>
    </row>
    <row r="3210" spans="57:62" ht="20.100000000000001" customHeight="1" x14ac:dyDescent="0.25">
      <c r="BE3210" s="156">
        <v>2458</v>
      </c>
      <c r="BF3210" s="181">
        <f t="shared" si="558"/>
        <v>15.724799999999313</v>
      </c>
      <c r="BG3210" s="182">
        <f t="shared" si="559"/>
        <v>2.7753057081345536E-2</v>
      </c>
      <c r="BH3210" s="183">
        <f t="shared" si="560"/>
        <v>6.4178683625945587E-5</v>
      </c>
      <c r="BI3210" s="184">
        <f t="shared" si="561"/>
        <v>6.4178683625945587E-5</v>
      </c>
      <c r="BJ3210" s="184" t="str">
        <f t="shared" si="557"/>
        <v/>
      </c>
    </row>
    <row r="3211" spans="57:62" ht="20.100000000000001" customHeight="1" x14ac:dyDescent="0.25">
      <c r="BE3211" s="156">
        <v>2459</v>
      </c>
      <c r="BF3211" s="181">
        <f t="shared" si="558"/>
        <v>15.731199999999312</v>
      </c>
      <c r="BG3211" s="182">
        <f t="shared" si="559"/>
        <v>2.768887839771959E-2</v>
      </c>
      <c r="BH3211" s="183">
        <f t="shared" si="560"/>
        <v>6.4038739951834817E-5</v>
      </c>
      <c r="BI3211" s="184">
        <f t="shared" si="561"/>
        <v>6.4038739951834817E-5</v>
      </c>
      <c r="BJ3211" s="184" t="str">
        <f t="shared" si="557"/>
        <v/>
      </c>
    </row>
    <row r="3212" spans="57:62" ht="20.100000000000001" customHeight="1" x14ac:dyDescent="0.25">
      <c r="BE3212" s="156">
        <v>2460</v>
      </c>
      <c r="BF3212" s="181">
        <f t="shared" si="558"/>
        <v>15.737599999999311</v>
      </c>
      <c r="BG3212" s="182">
        <f t="shared" si="559"/>
        <v>2.7624839657767755E-2</v>
      </c>
      <c r="BH3212" s="183">
        <f t="shared" si="560"/>
        <v>6.3899074999481525E-5</v>
      </c>
      <c r="BI3212" s="184">
        <f t="shared" si="561"/>
        <v>6.3899074999481525E-5</v>
      </c>
      <c r="BJ3212" s="184" t="str">
        <f t="shared" si="557"/>
        <v/>
      </c>
    </row>
    <row r="3213" spans="57:62" ht="20.100000000000001" customHeight="1" x14ac:dyDescent="0.25">
      <c r="BE3213" s="156">
        <v>2461</v>
      </c>
      <c r="BF3213" s="181">
        <f t="shared" si="558"/>
        <v>15.743999999999311</v>
      </c>
      <c r="BG3213" s="182">
        <f t="shared" si="559"/>
        <v>2.7560940582768274E-2</v>
      </c>
      <c r="BH3213" s="183">
        <f t="shared" si="560"/>
        <v>6.3759688297932576E-5</v>
      </c>
      <c r="BI3213" s="184">
        <f t="shared" si="561"/>
        <v>6.3759688297932576E-5</v>
      </c>
      <c r="BJ3213" s="184" t="str">
        <f t="shared" si="557"/>
        <v/>
      </c>
    </row>
    <row r="3214" spans="57:62" ht="20.100000000000001" customHeight="1" x14ac:dyDescent="0.25">
      <c r="BE3214" s="156">
        <v>2462</v>
      </c>
      <c r="BF3214" s="181">
        <f t="shared" si="558"/>
        <v>15.75039999999931</v>
      </c>
      <c r="BG3214" s="182">
        <f t="shared" si="559"/>
        <v>2.7497180894470341E-2</v>
      </c>
      <c r="BH3214" s="183">
        <f t="shared" si="560"/>
        <v>6.3620579376734432E-5</v>
      </c>
      <c r="BI3214" s="184">
        <f t="shared" si="561"/>
        <v>6.3620579376734432E-5</v>
      </c>
      <c r="BJ3214" s="184" t="str">
        <f t="shared" si="557"/>
        <v/>
      </c>
    </row>
    <row r="3215" spans="57:62" ht="20.100000000000001" customHeight="1" x14ac:dyDescent="0.25">
      <c r="BE3215" s="156">
        <v>2463</v>
      </c>
      <c r="BF3215" s="181">
        <f t="shared" si="558"/>
        <v>15.756799999999309</v>
      </c>
      <c r="BG3215" s="182">
        <f t="shared" si="559"/>
        <v>2.7433560315093607E-2</v>
      </c>
      <c r="BH3215" s="183">
        <f t="shared" si="560"/>
        <v>6.3481747765787438E-5</v>
      </c>
      <c r="BI3215" s="184">
        <f t="shared" si="561"/>
        <v>6.3481747765787438E-5</v>
      </c>
      <c r="BJ3215" s="184" t="str">
        <f t="shared" si="557"/>
        <v/>
      </c>
    </row>
    <row r="3216" spans="57:62" ht="20.100000000000001" customHeight="1" x14ac:dyDescent="0.25">
      <c r="BE3216" s="156">
        <v>2464</v>
      </c>
      <c r="BF3216" s="181">
        <f t="shared" si="558"/>
        <v>15.763199999999308</v>
      </c>
      <c r="BG3216" s="182">
        <f t="shared" si="559"/>
        <v>2.7370078567327819E-2</v>
      </c>
      <c r="BH3216" s="183">
        <f t="shared" si="560"/>
        <v>6.3343192995720526E-5</v>
      </c>
      <c r="BI3216" s="184">
        <f t="shared" si="561"/>
        <v>6.3343192995720526E-5</v>
      </c>
      <c r="BJ3216" s="184" t="str">
        <f t="shared" si="557"/>
        <v/>
      </c>
    </row>
    <row r="3217" spans="57:62" ht="20.100000000000001" customHeight="1" x14ac:dyDescent="0.25">
      <c r="BE3217" s="156">
        <v>2465</v>
      </c>
      <c r="BF3217" s="181">
        <f t="shared" si="558"/>
        <v>15.769599999999308</v>
      </c>
      <c r="BG3217" s="182">
        <f t="shared" si="559"/>
        <v>2.7306735374332099E-2</v>
      </c>
      <c r="BH3217" s="183">
        <f t="shared" si="560"/>
        <v>6.3204914597405487E-5</v>
      </c>
      <c r="BI3217" s="184">
        <f t="shared" si="561"/>
        <v>6.3204914597405487E-5</v>
      </c>
      <c r="BJ3217" s="184" t="str">
        <f t="shared" si="557"/>
        <v/>
      </c>
    </row>
    <row r="3218" spans="57:62" ht="20.100000000000001" customHeight="1" x14ac:dyDescent="0.25">
      <c r="BE3218" s="156">
        <v>2466</v>
      </c>
      <c r="BF3218" s="181">
        <f t="shared" si="558"/>
        <v>15.775999999999307</v>
      </c>
      <c r="BG3218" s="182">
        <f t="shared" si="559"/>
        <v>2.7243530459734693E-2</v>
      </c>
      <c r="BH3218" s="183">
        <f t="shared" si="560"/>
        <v>6.3066912102671679E-5</v>
      </c>
      <c r="BI3218" s="184">
        <f t="shared" si="561"/>
        <v>6.3066912102671679E-5</v>
      </c>
      <c r="BJ3218" s="184" t="str">
        <f t="shared" si="557"/>
        <v/>
      </c>
    </row>
    <row r="3219" spans="57:62" ht="20.100000000000001" customHeight="1" x14ac:dyDescent="0.25">
      <c r="BE3219" s="156">
        <v>2467</v>
      </c>
      <c r="BF3219" s="181">
        <f t="shared" si="558"/>
        <v>15.782399999999306</v>
      </c>
      <c r="BG3219" s="182">
        <f t="shared" si="559"/>
        <v>2.7180463547632022E-2</v>
      </c>
      <c r="BH3219" s="183">
        <f t="shared" si="560"/>
        <v>6.2929185043355401E-5</v>
      </c>
      <c r="BI3219" s="184">
        <f t="shared" si="561"/>
        <v>6.2929185043355401E-5</v>
      </c>
      <c r="BJ3219" s="184" t="str">
        <f t="shared" si="557"/>
        <v/>
      </c>
    </row>
    <row r="3220" spans="57:62" ht="20.100000000000001" customHeight="1" x14ac:dyDescent="0.25">
      <c r="BE3220" s="156">
        <v>2468</v>
      </c>
      <c r="BF3220" s="181">
        <f t="shared" si="558"/>
        <v>15.788799999999306</v>
      </c>
      <c r="BG3220" s="182">
        <f t="shared" si="559"/>
        <v>2.7117534362588666E-2</v>
      </c>
      <c r="BH3220" s="183">
        <f t="shared" si="560"/>
        <v>6.2791732952142965E-5</v>
      </c>
      <c r="BI3220" s="184">
        <f t="shared" si="561"/>
        <v>6.2791732952142965E-5</v>
      </c>
      <c r="BJ3220" s="184" t="str">
        <f t="shared" si="557"/>
        <v/>
      </c>
    </row>
    <row r="3221" spans="57:62" ht="20.100000000000001" customHeight="1" x14ac:dyDescent="0.25">
      <c r="BE3221" s="156">
        <v>2469</v>
      </c>
      <c r="BF3221" s="181">
        <f t="shared" si="558"/>
        <v>15.795199999999305</v>
      </c>
      <c r="BG3221" s="182">
        <f t="shared" si="559"/>
        <v>2.7054742629636523E-2</v>
      </c>
      <c r="BH3221" s="183">
        <f t="shared" si="560"/>
        <v>6.2654555362182118E-5</v>
      </c>
      <c r="BI3221" s="184">
        <f t="shared" si="561"/>
        <v>6.2654555362182118E-5</v>
      </c>
      <c r="BJ3221" s="184" t="str">
        <f t="shared" si="557"/>
        <v/>
      </c>
    </row>
    <row r="3222" spans="57:62" ht="20.100000000000001" customHeight="1" x14ac:dyDescent="0.25">
      <c r="BE3222" s="156">
        <v>2470</v>
      </c>
      <c r="BF3222" s="181">
        <f t="shared" si="558"/>
        <v>15.801599999999304</v>
      </c>
      <c r="BG3222" s="182">
        <f t="shared" si="559"/>
        <v>2.6992088074274341E-2</v>
      </c>
      <c r="BH3222" s="183">
        <f t="shared" si="560"/>
        <v>6.2517651807043884E-5</v>
      </c>
      <c r="BI3222" s="184">
        <f t="shared" si="561"/>
        <v>6.2517651807043884E-5</v>
      </c>
      <c r="BJ3222" s="184" t="str">
        <f t="shared" si="557"/>
        <v/>
      </c>
    </row>
    <row r="3223" spans="57:62" ht="20.100000000000001" customHeight="1" x14ac:dyDescent="0.25">
      <c r="BE3223" s="156">
        <v>2471</v>
      </c>
      <c r="BF3223" s="181">
        <f t="shared" si="558"/>
        <v>15.807999999999303</v>
      </c>
      <c r="BG3223" s="182">
        <f t="shared" si="559"/>
        <v>2.6929570422467297E-2</v>
      </c>
      <c r="BH3223" s="183">
        <f t="shared" si="560"/>
        <v>6.2381021820892557E-5</v>
      </c>
      <c r="BI3223" s="184">
        <f t="shared" si="561"/>
        <v>6.2381021820892557E-5</v>
      </c>
      <c r="BJ3223" s="184" t="str">
        <f t="shared" si="557"/>
        <v/>
      </c>
    </row>
    <row r="3224" spans="57:62" ht="20.100000000000001" customHeight="1" x14ac:dyDescent="0.25">
      <c r="BE3224" s="156">
        <v>2472</v>
      </c>
      <c r="BF3224" s="181">
        <f t="shared" si="558"/>
        <v>15.814399999999303</v>
      </c>
      <c r="BG3224" s="182">
        <f t="shared" si="559"/>
        <v>2.6867189400646405E-2</v>
      </c>
      <c r="BH3224" s="183">
        <f t="shared" si="560"/>
        <v>6.2244664938423261E-5</v>
      </c>
      <c r="BI3224" s="184">
        <f t="shared" si="561"/>
        <v>6.2244664938423261E-5</v>
      </c>
      <c r="BJ3224" s="184" t="str">
        <f t="shared" si="557"/>
        <v/>
      </c>
    </row>
    <row r="3225" spans="57:62" ht="20.100000000000001" customHeight="1" x14ac:dyDescent="0.25">
      <c r="BE3225" s="156">
        <v>2473</v>
      </c>
      <c r="BF3225" s="181">
        <f t="shared" si="558"/>
        <v>15.820799999999302</v>
      </c>
      <c r="BG3225" s="182">
        <f t="shared" si="559"/>
        <v>2.6804944735707981E-2</v>
      </c>
      <c r="BH3225" s="183">
        <f t="shared" si="560"/>
        <v>6.2108580694913984E-5</v>
      </c>
      <c r="BI3225" s="184">
        <f t="shared" si="561"/>
        <v>6.2108580694913984E-5</v>
      </c>
      <c r="BJ3225" s="184" t="str">
        <f t="shared" si="557"/>
        <v/>
      </c>
    </row>
    <row r="3226" spans="57:62" ht="20.100000000000001" customHeight="1" x14ac:dyDescent="0.25">
      <c r="BE3226" s="156">
        <v>2474</v>
      </c>
      <c r="BF3226" s="181">
        <f t="shared" si="558"/>
        <v>15.827199999999301</v>
      </c>
      <c r="BG3226" s="182">
        <f t="shared" si="559"/>
        <v>2.6742836155013067E-2</v>
      </c>
      <c r="BH3226" s="183">
        <f t="shared" si="560"/>
        <v>6.1972768625923741E-5</v>
      </c>
      <c r="BI3226" s="184">
        <f t="shared" si="561"/>
        <v>6.1972768625923741E-5</v>
      </c>
      <c r="BJ3226" s="184" t="str">
        <f t="shared" si="557"/>
        <v/>
      </c>
    </row>
    <row r="3227" spans="57:62" ht="20.100000000000001" customHeight="1" x14ac:dyDescent="0.25">
      <c r="BE3227" s="156">
        <v>2475</v>
      </c>
      <c r="BF3227" s="181">
        <f t="shared" si="558"/>
        <v>15.833599999999301</v>
      </c>
      <c r="BG3227" s="182">
        <f t="shared" si="559"/>
        <v>2.6680863386387144E-2</v>
      </c>
      <c r="BH3227" s="183">
        <f t="shared" si="560"/>
        <v>6.1837228267771355E-5</v>
      </c>
      <c r="BI3227" s="184">
        <f t="shared" si="561"/>
        <v>6.1837228267771355E-5</v>
      </c>
      <c r="BJ3227" s="184" t="str">
        <f t="shared" si="557"/>
        <v/>
      </c>
    </row>
    <row r="3228" spans="57:62" ht="20.100000000000001" customHeight="1" x14ac:dyDescent="0.25">
      <c r="BE3228" s="156">
        <v>2476</v>
      </c>
      <c r="BF3228" s="181">
        <f t="shared" si="558"/>
        <v>15.8399999999993</v>
      </c>
      <c r="BG3228" s="182">
        <f t="shared" si="559"/>
        <v>2.6619026158119372E-2</v>
      </c>
      <c r="BH3228" s="183">
        <f t="shared" si="560"/>
        <v>6.1701959157306474E-5</v>
      </c>
      <c r="BI3228" s="184">
        <f t="shared" si="561"/>
        <v>6.1701959157306474E-5</v>
      </c>
      <c r="BJ3228" s="184" t="str">
        <f t="shared" si="557"/>
        <v/>
      </c>
    </row>
    <row r="3229" spans="57:62" ht="20.100000000000001" customHeight="1" x14ac:dyDescent="0.25">
      <c r="BE3229" s="156">
        <v>2477</v>
      </c>
      <c r="BF3229" s="181">
        <f t="shared" si="558"/>
        <v>15.846399999999299</v>
      </c>
      <c r="BG3229" s="182">
        <f t="shared" si="559"/>
        <v>2.6557324198962066E-2</v>
      </c>
      <c r="BH3229" s="183">
        <f t="shared" si="560"/>
        <v>6.1566960831628548E-5</v>
      </c>
      <c r="BI3229" s="184">
        <f t="shared" si="561"/>
        <v>6.1566960831628548E-5</v>
      </c>
      <c r="BJ3229" s="184" t="str">
        <f t="shared" si="557"/>
        <v/>
      </c>
    </row>
    <row r="3230" spans="57:62" ht="20.100000000000001" customHeight="1" x14ac:dyDescent="0.25">
      <c r="BE3230" s="156">
        <v>2478</v>
      </c>
      <c r="BF3230" s="181">
        <f t="shared" si="558"/>
        <v>15.852799999999299</v>
      </c>
      <c r="BG3230" s="182">
        <f t="shared" si="559"/>
        <v>2.6495757238130437E-2</v>
      </c>
      <c r="BH3230" s="183">
        <f t="shared" si="560"/>
        <v>6.1432232828739081E-5</v>
      </c>
      <c r="BI3230" s="184">
        <f t="shared" si="561"/>
        <v>6.1432232828739081E-5</v>
      </c>
      <c r="BJ3230" s="184" t="str">
        <f t="shared" si="557"/>
        <v/>
      </c>
    </row>
    <row r="3231" spans="57:62" ht="20.100000000000001" customHeight="1" x14ac:dyDescent="0.25">
      <c r="BE3231" s="156">
        <v>2479</v>
      </c>
      <c r="BF3231" s="181">
        <f t="shared" si="558"/>
        <v>15.859199999999298</v>
      </c>
      <c r="BG3231" s="182">
        <f t="shared" si="559"/>
        <v>2.6434325005301698E-2</v>
      </c>
      <c r="BH3231" s="183">
        <f t="shared" si="560"/>
        <v>6.1297774686795703E-5</v>
      </c>
      <c r="BI3231" s="184">
        <f t="shared" si="561"/>
        <v>6.1297774686795703E-5</v>
      </c>
      <c r="BJ3231" s="184" t="str">
        <f t="shared" si="557"/>
        <v/>
      </c>
    </row>
    <row r="3232" spans="57:62" ht="20.100000000000001" customHeight="1" x14ac:dyDescent="0.25">
      <c r="BE3232" s="156">
        <v>2480</v>
      </c>
      <c r="BF3232" s="181">
        <f t="shared" si="558"/>
        <v>15.865599999999297</v>
      </c>
      <c r="BG3232" s="182">
        <f t="shared" si="559"/>
        <v>2.6373027230614902E-2</v>
      </c>
      <c r="BH3232" s="183">
        <f t="shared" si="560"/>
        <v>6.1163585944781773E-5</v>
      </c>
      <c r="BI3232" s="184">
        <f t="shared" si="561"/>
        <v>6.1163585944781773E-5</v>
      </c>
      <c r="BJ3232" s="184" t="str">
        <f t="shared" si="557"/>
        <v/>
      </c>
    </row>
    <row r="3233" spans="57:62" ht="20.100000000000001" customHeight="1" x14ac:dyDescent="0.25">
      <c r="BE3233" s="156">
        <v>2481</v>
      </c>
      <c r="BF3233" s="181">
        <f t="shared" si="558"/>
        <v>15.871999999999296</v>
      </c>
      <c r="BG3233" s="182">
        <f t="shared" si="559"/>
        <v>2.6311863644670121E-2</v>
      </c>
      <c r="BH3233" s="183">
        <f t="shared" si="560"/>
        <v>6.1029666142086575E-5</v>
      </c>
      <c r="BI3233" s="184">
        <f t="shared" si="561"/>
        <v>6.1029666142086575E-5</v>
      </c>
      <c r="BJ3233" s="184" t="str">
        <f t="shared" si="557"/>
        <v/>
      </c>
    </row>
    <row r="3234" spans="57:62" ht="20.100000000000001" customHeight="1" x14ac:dyDescent="0.25">
      <c r="BE3234" s="156">
        <v>2482</v>
      </c>
      <c r="BF3234" s="181">
        <f t="shared" si="558"/>
        <v>15.878399999999296</v>
      </c>
      <c r="BG3234" s="182">
        <f t="shared" si="559"/>
        <v>2.6250833978528034E-2</v>
      </c>
      <c r="BH3234" s="183">
        <f t="shared" si="560"/>
        <v>6.0896014818460215E-5</v>
      </c>
      <c r="BI3234" s="184">
        <f t="shared" si="561"/>
        <v>6.0896014818460215E-5</v>
      </c>
      <c r="BJ3234" s="184" t="str">
        <f t="shared" si="557"/>
        <v/>
      </c>
    </row>
    <row r="3235" spans="57:62" ht="20.100000000000001" customHeight="1" x14ac:dyDescent="0.25">
      <c r="BE3235" s="156">
        <v>2483</v>
      </c>
      <c r="BF3235" s="181">
        <f t="shared" si="558"/>
        <v>15.884799999999295</v>
      </c>
      <c r="BG3235" s="182">
        <f t="shared" si="559"/>
        <v>2.6189937963709574E-2</v>
      </c>
      <c r="BH3235" s="183">
        <f t="shared" si="560"/>
        <v>6.0762631514547916E-5</v>
      </c>
      <c r="BI3235" s="184">
        <f t="shared" si="561"/>
        <v>6.0762631514547916E-5</v>
      </c>
      <c r="BJ3235" s="184" t="str">
        <f t="shared" si="557"/>
        <v/>
      </c>
    </row>
    <row r="3236" spans="57:62" ht="20.100000000000001" customHeight="1" x14ac:dyDescent="0.25">
      <c r="BE3236" s="156">
        <v>2484</v>
      </c>
      <c r="BF3236" s="181">
        <f t="shared" si="558"/>
        <v>15.891199999999294</v>
      </c>
      <c r="BG3236" s="182">
        <f t="shared" si="559"/>
        <v>2.6129175332195026E-2</v>
      </c>
      <c r="BH3236" s="183">
        <f t="shared" si="560"/>
        <v>6.0629515771109393E-5</v>
      </c>
      <c r="BI3236" s="184">
        <f t="shared" si="561"/>
        <v>6.0629515771109393E-5</v>
      </c>
      <c r="BJ3236" s="184" t="str">
        <f t="shared" si="557"/>
        <v/>
      </c>
    </row>
    <row r="3237" spans="57:62" ht="20.100000000000001" customHeight="1" x14ac:dyDescent="0.25">
      <c r="BE3237" s="156">
        <v>2485</v>
      </c>
      <c r="BF3237" s="181">
        <f t="shared" si="558"/>
        <v>15.897599999999294</v>
      </c>
      <c r="BG3237" s="182">
        <f t="shared" si="559"/>
        <v>2.6068545816423917E-2</v>
      </c>
      <c r="BH3237" s="183">
        <f t="shared" si="560"/>
        <v>6.049666712974397E-5</v>
      </c>
      <c r="BI3237" s="184">
        <f t="shared" si="561"/>
        <v>6.049666712974397E-5</v>
      </c>
      <c r="BJ3237" s="184" t="str">
        <f t="shared" si="557"/>
        <v/>
      </c>
    </row>
    <row r="3238" spans="57:62" ht="20.100000000000001" customHeight="1" x14ac:dyDescent="0.25">
      <c r="BE3238" s="156">
        <v>2486</v>
      </c>
      <c r="BF3238" s="181">
        <f t="shared" si="558"/>
        <v>15.903999999999293</v>
      </c>
      <c r="BG3238" s="182">
        <f t="shared" si="559"/>
        <v>2.6008049149294173E-2</v>
      </c>
      <c r="BH3238" s="183">
        <f t="shared" si="560"/>
        <v>6.0364085132449952E-5</v>
      </c>
      <c r="BI3238" s="184">
        <f t="shared" si="561"/>
        <v>6.0364085132449952E-5</v>
      </c>
      <c r="BJ3238" s="184" t="str">
        <f t="shared" si="557"/>
        <v/>
      </c>
    </row>
    <row r="3239" spans="57:62" ht="20.100000000000001" customHeight="1" x14ac:dyDescent="0.25">
      <c r="BE3239" s="156">
        <v>2487</v>
      </c>
      <c r="BF3239" s="181">
        <f t="shared" si="558"/>
        <v>15.910399999999292</v>
      </c>
      <c r="BG3239" s="182">
        <f t="shared" si="559"/>
        <v>2.5947685064161723E-2</v>
      </c>
      <c r="BH3239" s="183">
        <f t="shared" si="560"/>
        <v>6.023176932171484E-5</v>
      </c>
      <c r="BI3239" s="184">
        <f t="shared" si="561"/>
        <v>6.023176932171484E-5</v>
      </c>
      <c r="BJ3239" s="184" t="str">
        <f t="shared" si="557"/>
        <v/>
      </c>
    </row>
    <row r="3240" spans="57:62" ht="20.100000000000001" customHeight="1" x14ac:dyDescent="0.25">
      <c r="BE3240" s="156">
        <v>2488</v>
      </c>
      <c r="BF3240" s="181">
        <f t="shared" si="558"/>
        <v>15.916799999999292</v>
      </c>
      <c r="BG3240" s="182">
        <f t="shared" si="559"/>
        <v>2.5887453294840008E-2</v>
      </c>
      <c r="BH3240" s="183">
        <f t="shared" si="560"/>
        <v>6.0099719240647165E-5</v>
      </c>
      <c r="BI3240" s="184">
        <f t="shared" si="561"/>
        <v>6.0099719240647165E-5</v>
      </c>
      <c r="BJ3240" s="184" t="str">
        <f t="shared" si="557"/>
        <v/>
      </c>
    </row>
    <row r="3241" spans="57:62" ht="20.100000000000001" customHeight="1" x14ac:dyDescent="0.25">
      <c r="BE3241" s="156">
        <v>2489</v>
      </c>
      <c r="BF3241" s="181">
        <f t="shared" si="558"/>
        <v>15.923199999999291</v>
      </c>
      <c r="BG3241" s="182">
        <f t="shared" si="559"/>
        <v>2.5827353575599361E-2</v>
      </c>
      <c r="BH3241" s="183">
        <f t="shared" si="560"/>
        <v>5.9967934432775261E-5</v>
      </c>
      <c r="BI3241" s="184">
        <f t="shared" si="561"/>
        <v>5.9967934432775261E-5</v>
      </c>
      <c r="BJ3241" s="184" t="str">
        <f t="shared" si="557"/>
        <v/>
      </c>
    </row>
    <row r="3242" spans="57:62" ht="20.100000000000001" customHeight="1" x14ac:dyDescent="0.25">
      <c r="BE3242" s="156">
        <v>2490</v>
      </c>
      <c r="BF3242" s="181">
        <f t="shared" si="558"/>
        <v>15.92959999999929</v>
      </c>
      <c r="BG3242" s="182">
        <f t="shared" si="559"/>
        <v>2.5767385641166585E-2</v>
      </c>
      <c r="BH3242" s="183">
        <f t="shared" si="560"/>
        <v>5.9836414442321351E-5</v>
      </c>
      <c r="BI3242" s="184">
        <f t="shared" si="561"/>
        <v>5.9836414442321351E-5</v>
      </c>
      <c r="BJ3242" s="184" t="str">
        <f t="shared" si="557"/>
        <v/>
      </c>
    </row>
    <row r="3243" spans="57:62" ht="20.100000000000001" customHeight="1" x14ac:dyDescent="0.25">
      <c r="BE3243" s="156">
        <v>2491</v>
      </c>
      <c r="BF3243" s="181">
        <f t="shared" si="558"/>
        <v>15.935999999999289</v>
      </c>
      <c r="BG3243" s="182">
        <f t="shared" si="559"/>
        <v>2.5707549226724264E-2</v>
      </c>
      <c r="BH3243" s="183">
        <f t="shared" si="560"/>
        <v>5.9705158813799092E-5</v>
      </c>
      <c r="BI3243" s="184">
        <f t="shared" si="561"/>
        <v>5.9705158813799092E-5</v>
      </c>
      <c r="BJ3243" s="184" t="str">
        <f t="shared" si="557"/>
        <v/>
      </c>
    </row>
    <row r="3244" spans="57:62" ht="20.100000000000001" customHeight="1" x14ac:dyDescent="0.25">
      <c r="BE3244" s="156">
        <v>2492</v>
      </c>
      <c r="BF3244" s="181">
        <f t="shared" si="558"/>
        <v>15.942399999999289</v>
      </c>
      <c r="BG3244" s="182">
        <f t="shared" si="559"/>
        <v>2.5647844067910465E-2</v>
      </c>
      <c r="BH3244" s="183">
        <f t="shared" si="560"/>
        <v>5.9574167092506236E-5</v>
      </c>
      <c r="BI3244" s="184">
        <f t="shared" si="561"/>
        <v>5.9574167092506236E-5</v>
      </c>
      <c r="BJ3244" s="184" t="str">
        <f t="shared" si="557"/>
        <v/>
      </c>
    </row>
    <row r="3245" spans="57:62" ht="20.100000000000001" customHeight="1" x14ac:dyDescent="0.25">
      <c r="BE3245" s="156">
        <v>2493</v>
      </c>
      <c r="BF3245" s="181">
        <f t="shared" si="558"/>
        <v>15.948799999999288</v>
      </c>
      <c r="BG3245" s="182">
        <f t="shared" si="559"/>
        <v>2.5588269900817959E-2</v>
      </c>
      <c r="BH3245" s="183">
        <f t="shared" si="560"/>
        <v>5.9443438824038908E-5</v>
      </c>
      <c r="BI3245" s="184">
        <f t="shared" si="561"/>
        <v>5.9443438824038908E-5</v>
      </c>
      <c r="BJ3245" s="184" t="str">
        <f t="shared" si="557"/>
        <v/>
      </c>
    </row>
    <row r="3246" spans="57:62" ht="20.100000000000001" customHeight="1" x14ac:dyDescent="0.25">
      <c r="BE3246" s="156">
        <v>2494</v>
      </c>
      <c r="BF3246" s="181">
        <f t="shared" si="558"/>
        <v>15.955199999999287</v>
      </c>
      <c r="BG3246" s="182">
        <f t="shared" si="559"/>
        <v>2.552882646199392E-2</v>
      </c>
      <c r="BH3246" s="183">
        <f t="shared" si="560"/>
        <v>5.9312973554721815E-5</v>
      </c>
      <c r="BI3246" s="184">
        <f t="shared" si="561"/>
        <v>5.9312973554721815E-5</v>
      </c>
      <c r="BJ3246" s="184" t="str">
        <f t="shared" si="557"/>
        <v/>
      </c>
    </row>
    <row r="3247" spans="57:62" ht="20.100000000000001" customHeight="1" x14ac:dyDescent="0.25">
      <c r="BE3247" s="156">
        <v>2495</v>
      </c>
      <c r="BF3247" s="181">
        <f t="shared" si="558"/>
        <v>15.961599999999287</v>
      </c>
      <c r="BG3247" s="182">
        <f t="shared" si="559"/>
        <v>2.5469513488439198E-2</v>
      </c>
      <c r="BH3247" s="183">
        <f t="shared" si="560"/>
        <v>5.9182770831198855E-5</v>
      </c>
      <c r="BI3247" s="184">
        <f t="shared" si="561"/>
        <v>5.9182770831198855E-5</v>
      </c>
      <c r="BJ3247" s="184" t="str">
        <f t="shared" si="557"/>
        <v/>
      </c>
    </row>
    <row r="3248" spans="57:62" ht="20.100000000000001" customHeight="1" x14ac:dyDescent="0.25">
      <c r="BE3248" s="156">
        <v>2496</v>
      </c>
      <c r="BF3248" s="181">
        <f t="shared" si="558"/>
        <v>15.967999999999286</v>
      </c>
      <c r="BG3248" s="182">
        <f t="shared" si="559"/>
        <v>2.5410330717607999E-2</v>
      </c>
      <c r="BH3248" s="183">
        <f t="shared" si="560"/>
        <v>5.9052830200852918E-5</v>
      </c>
      <c r="BI3248" s="184">
        <f t="shared" si="561"/>
        <v>5.9052830200852918E-5</v>
      </c>
      <c r="BJ3248" s="184" t="str">
        <f t="shared" si="557"/>
        <v/>
      </c>
    </row>
    <row r="3249" spans="57:62" ht="20.100000000000001" customHeight="1" x14ac:dyDescent="0.25">
      <c r="BE3249" s="156">
        <v>2497</v>
      </c>
      <c r="BF3249" s="181">
        <f t="shared" si="558"/>
        <v>15.974399999999285</v>
      </c>
      <c r="BG3249" s="182">
        <f t="shared" si="559"/>
        <v>2.5351277887407146E-2</v>
      </c>
      <c r="BH3249" s="183">
        <f t="shared" si="560"/>
        <v>5.8923151211472818E-5</v>
      </c>
      <c r="BI3249" s="184">
        <f t="shared" si="561"/>
        <v>5.8923151211472818E-5</v>
      </c>
      <c r="BJ3249" s="184" t="str">
        <f t="shared" ref="BJ3249:BJ3312" si="562">IF($BG3249&lt;(1-$BC$765),$BH3249,"")</f>
        <v/>
      </c>
    </row>
    <row r="3250" spans="57:62" ht="20.100000000000001" customHeight="1" x14ac:dyDescent="0.25">
      <c r="BE3250" s="156">
        <v>2498</v>
      </c>
      <c r="BF3250" s="181">
        <f t="shared" ref="BF3250:BF3313" si="563">BF3249+$BI$750</f>
        <v>15.980799999999284</v>
      </c>
      <c r="BG3250" s="182">
        <f t="shared" ref="BG3250:BG3313" si="564">_xlfn.CHISQ.DIST.RT(BF3250,7)</f>
        <v>2.5292354736195673E-2</v>
      </c>
      <c r="BH3250" s="183">
        <f t="shared" ref="BH3250:BH3313" si="565">BG3250-BG3251</f>
        <v>5.8793733411468402E-5</v>
      </c>
      <c r="BI3250" s="184">
        <f t="shared" ref="BI3250:BI3313" si="566">IF(BG3250&lt;(1-$BC$757),BH3250,"")</f>
        <v>5.8793733411468402E-5</v>
      </c>
      <c r="BJ3250" s="184" t="str">
        <f t="shared" si="562"/>
        <v/>
      </c>
    </row>
    <row r="3251" spans="57:62" ht="20.100000000000001" customHeight="1" x14ac:dyDescent="0.25">
      <c r="BE3251" s="156">
        <v>2499</v>
      </c>
      <c r="BF3251" s="181">
        <f t="shared" si="563"/>
        <v>15.987199999999284</v>
      </c>
      <c r="BG3251" s="182">
        <f t="shared" si="564"/>
        <v>2.5233561002784205E-2</v>
      </c>
      <c r="BH3251" s="183">
        <f t="shared" si="565"/>
        <v>5.8664576349558295E-5</v>
      </c>
      <c r="BI3251" s="184">
        <f t="shared" si="566"/>
        <v>5.8664576349558295E-5</v>
      </c>
      <c r="BJ3251" s="184" t="str">
        <f t="shared" si="562"/>
        <v/>
      </c>
    </row>
    <row r="3252" spans="57:62" ht="20.100000000000001" customHeight="1" x14ac:dyDescent="0.25">
      <c r="BE3252" s="156">
        <v>2500</v>
      </c>
      <c r="BF3252" s="181">
        <f t="shared" si="563"/>
        <v>15.993599999999283</v>
      </c>
      <c r="BG3252" s="182">
        <f t="shared" si="564"/>
        <v>2.5174896426434647E-2</v>
      </c>
      <c r="BH3252" s="183">
        <f t="shared" si="565"/>
        <v>5.8535679575321548E-5</v>
      </c>
      <c r="BI3252" s="184">
        <f t="shared" si="566"/>
        <v>5.8535679575321548E-5</v>
      </c>
      <c r="BJ3252" s="184" t="str">
        <f t="shared" si="562"/>
        <v/>
      </c>
    </row>
    <row r="3253" spans="57:62" ht="20.100000000000001" customHeight="1" x14ac:dyDescent="0.25">
      <c r="BE3253" s="156">
        <v>2501</v>
      </c>
      <c r="BF3253" s="181">
        <f t="shared" si="563"/>
        <v>15.999999999999282</v>
      </c>
      <c r="BG3253" s="182">
        <f t="shared" si="564"/>
        <v>2.5116360746859325E-2</v>
      </c>
      <c r="BH3253" s="183">
        <f t="shared" si="565"/>
        <v>5.8407042638614765E-5</v>
      </c>
      <c r="BI3253" s="184">
        <f t="shared" si="566"/>
        <v>5.8407042638614765E-5</v>
      </c>
      <c r="BJ3253" s="184" t="str">
        <f t="shared" si="562"/>
        <v/>
      </c>
    </row>
    <row r="3254" spans="57:62" ht="20.100000000000001" customHeight="1" x14ac:dyDescent="0.25">
      <c r="BE3254" s="156">
        <v>2502</v>
      </c>
      <c r="BF3254" s="181">
        <f t="shared" si="563"/>
        <v>16.006399999999282</v>
      </c>
      <c r="BG3254" s="182">
        <f t="shared" si="564"/>
        <v>2.505795370422071E-2</v>
      </c>
      <c r="BH3254" s="183">
        <f t="shared" si="565"/>
        <v>5.8278665089915582E-5</v>
      </c>
      <c r="BI3254" s="184">
        <f t="shared" si="566"/>
        <v>5.8278665089915582E-5</v>
      </c>
      <c r="BJ3254" s="184" t="str">
        <f t="shared" si="562"/>
        <v/>
      </c>
    </row>
    <row r="3255" spans="57:62" ht="20.100000000000001" customHeight="1" x14ac:dyDescent="0.25">
      <c r="BE3255" s="156">
        <v>2503</v>
      </c>
      <c r="BF3255" s="181">
        <f t="shared" si="563"/>
        <v>16.012799999999281</v>
      </c>
      <c r="BG3255" s="182">
        <f t="shared" si="564"/>
        <v>2.4999675039130795E-2</v>
      </c>
      <c r="BH3255" s="183">
        <f t="shared" si="565"/>
        <v>5.8150546480284504E-5</v>
      </c>
      <c r="BI3255" s="184">
        <f t="shared" si="566"/>
        <v>5.8150546480284504E-5</v>
      </c>
      <c r="BJ3255" s="184" t="str">
        <f t="shared" si="562"/>
        <v/>
      </c>
    </row>
    <row r="3256" spans="57:62" ht="20.100000000000001" customHeight="1" x14ac:dyDescent="0.25">
      <c r="BE3256" s="156">
        <v>2504</v>
      </c>
      <c r="BF3256" s="181">
        <f t="shared" si="563"/>
        <v>16.01919999999928</v>
      </c>
      <c r="BG3256" s="182">
        <f t="shared" si="564"/>
        <v>2.494152449265051E-2</v>
      </c>
      <c r="BH3256" s="183">
        <f t="shared" si="565"/>
        <v>5.8022686361170611E-5</v>
      </c>
      <c r="BI3256" s="184">
        <f t="shared" si="566"/>
        <v>5.8022686361170611E-5</v>
      </c>
      <c r="BJ3256" s="184" t="str">
        <f t="shared" si="562"/>
        <v/>
      </c>
    </row>
    <row r="3257" spans="57:62" ht="20.100000000000001" customHeight="1" x14ac:dyDescent="0.25">
      <c r="BE3257" s="156">
        <v>2505</v>
      </c>
      <c r="BF3257" s="181">
        <f t="shared" si="563"/>
        <v>16.02559999999928</v>
      </c>
      <c r="BG3257" s="182">
        <f t="shared" si="564"/>
        <v>2.488350180628934E-2</v>
      </c>
      <c r="BH3257" s="183">
        <f t="shared" si="565"/>
        <v>5.7895084284741161E-5</v>
      </c>
      <c r="BI3257" s="184">
        <f t="shared" si="566"/>
        <v>5.7895084284741161E-5</v>
      </c>
      <c r="BJ3257" s="184" t="str">
        <f t="shared" si="562"/>
        <v/>
      </c>
    </row>
    <row r="3258" spans="57:62" ht="20.100000000000001" customHeight="1" x14ac:dyDescent="0.25">
      <c r="BE3258" s="156">
        <v>2506</v>
      </c>
      <c r="BF3258" s="181">
        <f t="shared" si="563"/>
        <v>16.031999999999279</v>
      </c>
      <c r="BG3258" s="182">
        <f t="shared" si="564"/>
        <v>2.4825606722004599E-2</v>
      </c>
      <c r="BH3258" s="183">
        <f t="shared" si="565"/>
        <v>5.7767739803444434E-5</v>
      </c>
      <c r="BI3258" s="184">
        <f t="shared" si="566"/>
        <v>5.7767739803444434E-5</v>
      </c>
      <c r="BJ3258" s="184" t="str">
        <f t="shared" si="562"/>
        <v/>
      </c>
    </row>
    <row r="3259" spans="57:62" ht="20.100000000000001" customHeight="1" x14ac:dyDescent="0.25">
      <c r="BE3259" s="156">
        <v>2507</v>
      </c>
      <c r="BF3259" s="181">
        <f t="shared" si="563"/>
        <v>16.038399999999278</v>
      </c>
      <c r="BG3259" s="182">
        <f t="shared" si="564"/>
        <v>2.4767838982201154E-2</v>
      </c>
      <c r="BH3259" s="183">
        <f t="shared" si="565"/>
        <v>5.7640652470603015E-5</v>
      </c>
      <c r="BI3259" s="184">
        <f t="shared" si="566"/>
        <v>5.7640652470603015E-5</v>
      </c>
      <c r="BJ3259" s="184" t="str">
        <f t="shared" si="562"/>
        <v/>
      </c>
    </row>
    <row r="3260" spans="57:62" ht="20.100000000000001" customHeight="1" x14ac:dyDescent="0.25">
      <c r="BE3260" s="156">
        <v>2508</v>
      </c>
      <c r="BF3260" s="181">
        <f t="shared" si="563"/>
        <v>16.044799999999277</v>
      </c>
      <c r="BG3260" s="182">
        <f t="shared" si="564"/>
        <v>2.4710198329730551E-2</v>
      </c>
      <c r="BH3260" s="183">
        <f t="shared" si="565"/>
        <v>5.7513821839740714E-5</v>
      </c>
      <c r="BI3260" s="184">
        <f t="shared" si="566"/>
        <v>5.7513821839740714E-5</v>
      </c>
      <c r="BJ3260" s="184" t="str">
        <f t="shared" si="562"/>
        <v/>
      </c>
    </row>
    <row r="3261" spans="57:62" ht="20.100000000000001" customHeight="1" x14ac:dyDescent="0.25">
      <c r="BE3261" s="156">
        <v>2509</v>
      </c>
      <c r="BF3261" s="181">
        <f t="shared" si="563"/>
        <v>16.051199999999277</v>
      </c>
      <c r="BG3261" s="182">
        <f t="shared" si="564"/>
        <v>2.465268450789081E-2</v>
      </c>
      <c r="BH3261" s="183">
        <f t="shared" si="565"/>
        <v>5.73872474650787E-5</v>
      </c>
      <c r="BI3261" s="184">
        <f t="shared" si="566"/>
        <v>5.73872474650787E-5</v>
      </c>
      <c r="BJ3261" s="184" t="str">
        <f t="shared" si="562"/>
        <v/>
      </c>
    </row>
    <row r="3262" spans="57:62" ht="20.100000000000001" customHeight="1" x14ac:dyDescent="0.25">
      <c r="BE3262" s="156">
        <v>2510</v>
      </c>
      <c r="BF3262" s="181">
        <f t="shared" si="563"/>
        <v>16.057599999999276</v>
      </c>
      <c r="BG3262" s="182">
        <f t="shared" si="564"/>
        <v>2.4595297260425732E-2</v>
      </c>
      <c r="BH3262" s="183">
        <f t="shared" si="565"/>
        <v>5.7260928901466113E-5</v>
      </c>
      <c r="BI3262" s="184">
        <f t="shared" si="566"/>
        <v>5.7260928901466113E-5</v>
      </c>
      <c r="BJ3262" s="184" t="str">
        <f t="shared" si="562"/>
        <v/>
      </c>
    </row>
    <row r="3263" spans="57:62" ht="20.100000000000001" customHeight="1" x14ac:dyDescent="0.25">
      <c r="BE3263" s="156">
        <v>2511</v>
      </c>
      <c r="BF3263" s="181">
        <f t="shared" si="563"/>
        <v>16.063999999999275</v>
      </c>
      <c r="BG3263" s="182">
        <f t="shared" si="564"/>
        <v>2.4538036331524266E-2</v>
      </c>
      <c r="BH3263" s="183">
        <f t="shared" si="565"/>
        <v>5.7134865704050464E-5</v>
      </c>
      <c r="BI3263" s="184">
        <f t="shared" si="566"/>
        <v>5.7134865704050464E-5</v>
      </c>
      <c r="BJ3263" s="184" t="str">
        <f t="shared" si="562"/>
        <v/>
      </c>
    </row>
    <row r="3264" spans="57:62" ht="20.100000000000001" customHeight="1" x14ac:dyDescent="0.25">
      <c r="BE3264" s="156">
        <v>2512</v>
      </c>
      <c r="BF3264" s="181">
        <f t="shared" si="563"/>
        <v>16.070399999999275</v>
      </c>
      <c r="BG3264" s="182">
        <f t="shared" si="564"/>
        <v>2.4480901465820215E-2</v>
      </c>
      <c r="BH3264" s="183">
        <f t="shared" si="565"/>
        <v>5.7009057428621113E-5</v>
      </c>
      <c r="BI3264" s="184">
        <f t="shared" si="566"/>
        <v>5.7009057428621113E-5</v>
      </c>
      <c r="BJ3264" s="184" t="str">
        <f t="shared" si="562"/>
        <v/>
      </c>
    </row>
    <row r="3265" spans="57:62" ht="20.100000000000001" customHeight="1" x14ac:dyDescent="0.25">
      <c r="BE3265" s="156">
        <v>2513</v>
      </c>
      <c r="BF3265" s="181">
        <f t="shared" si="563"/>
        <v>16.076799999999274</v>
      </c>
      <c r="BG3265" s="182">
        <f t="shared" si="564"/>
        <v>2.4423892408391594E-2</v>
      </c>
      <c r="BH3265" s="183">
        <f t="shared" si="565"/>
        <v>5.6883503631605797E-5</v>
      </c>
      <c r="BI3265" s="184">
        <f t="shared" si="566"/>
        <v>5.6883503631605797E-5</v>
      </c>
      <c r="BJ3265" s="184" t="str">
        <f t="shared" si="562"/>
        <v/>
      </c>
    </row>
    <row r="3266" spans="57:62" ht="20.100000000000001" customHeight="1" x14ac:dyDescent="0.25">
      <c r="BE3266" s="156">
        <v>2514</v>
      </c>
      <c r="BF3266" s="181">
        <f t="shared" si="563"/>
        <v>16.083199999999273</v>
      </c>
      <c r="BG3266" s="182">
        <f t="shared" si="564"/>
        <v>2.4367008904759988E-2</v>
      </c>
      <c r="BH3266" s="183">
        <f t="shared" si="565"/>
        <v>5.6758203869789609E-5</v>
      </c>
      <c r="BI3266" s="184">
        <f t="shared" si="566"/>
        <v>5.6758203869789609E-5</v>
      </c>
      <c r="BJ3266" s="184" t="str">
        <f t="shared" si="562"/>
        <v/>
      </c>
    </row>
    <row r="3267" spans="57:62" ht="20.100000000000001" customHeight="1" x14ac:dyDescent="0.25">
      <c r="BE3267" s="156">
        <v>2515</v>
      </c>
      <c r="BF3267" s="181">
        <f t="shared" si="563"/>
        <v>16.089599999999272</v>
      </c>
      <c r="BG3267" s="182">
        <f t="shared" si="564"/>
        <v>2.4310250700890199E-2</v>
      </c>
      <c r="BH3267" s="183">
        <f t="shared" si="565"/>
        <v>5.6633157700620301E-5</v>
      </c>
      <c r="BI3267" s="184">
        <f t="shared" si="566"/>
        <v>5.6633157700620301E-5</v>
      </c>
      <c r="BJ3267" s="184" t="str">
        <f t="shared" si="562"/>
        <v/>
      </c>
    </row>
    <row r="3268" spans="57:62" ht="20.100000000000001" customHeight="1" x14ac:dyDescent="0.25">
      <c r="BE3268" s="156">
        <v>2516</v>
      </c>
      <c r="BF3268" s="181">
        <f t="shared" si="563"/>
        <v>16.095999999999272</v>
      </c>
      <c r="BG3268" s="182">
        <f t="shared" si="564"/>
        <v>2.4253617543189578E-2</v>
      </c>
      <c r="BH3268" s="183">
        <f t="shared" si="565"/>
        <v>5.650836468205217E-5</v>
      </c>
      <c r="BI3268" s="184">
        <f t="shared" si="566"/>
        <v>5.650836468205217E-5</v>
      </c>
      <c r="BJ3268" s="184" t="str">
        <f t="shared" si="562"/>
        <v/>
      </c>
    </row>
    <row r="3269" spans="57:62" ht="20.100000000000001" customHeight="1" x14ac:dyDescent="0.25">
      <c r="BE3269" s="156">
        <v>2517</v>
      </c>
      <c r="BF3269" s="181">
        <f t="shared" si="563"/>
        <v>16.102399999999271</v>
      </c>
      <c r="BG3269" s="182">
        <f t="shared" si="564"/>
        <v>2.4197109178507526E-2</v>
      </c>
      <c r="BH3269" s="183">
        <f t="shared" si="565"/>
        <v>5.6383824372469721E-5</v>
      </c>
      <c r="BI3269" s="184">
        <f t="shared" si="566"/>
        <v>5.6383824372469721E-5</v>
      </c>
      <c r="BJ3269" s="184" t="str">
        <f t="shared" si="562"/>
        <v/>
      </c>
    </row>
    <row r="3270" spans="57:62" ht="20.100000000000001" customHeight="1" x14ac:dyDescent="0.25">
      <c r="BE3270" s="156">
        <v>2518</v>
      </c>
      <c r="BF3270" s="181">
        <f t="shared" si="563"/>
        <v>16.10879999999927</v>
      </c>
      <c r="BG3270" s="182">
        <f t="shared" si="564"/>
        <v>2.4140725354135056E-2</v>
      </c>
      <c r="BH3270" s="183">
        <f t="shared" si="565"/>
        <v>5.6259536331055432E-5</v>
      </c>
      <c r="BI3270" s="184">
        <f t="shared" si="566"/>
        <v>5.6259536331055432E-5</v>
      </c>
      <c r="BJ3270" s="184" t="str">
        <f t="shared" si="562"/>
        <v/>
      </c>
    </row>
    <row r="3271" spans="57:62" ht="20.100000000000001" customHeight="1" x14ac:dyDescent="0.25">
      <c r="BE3271" s="156">
        <v>2519</v>
      </c>
      <c r="BF3271" s="181">
        <f t="shared" si="563"/>
        <v>16.11519999999927</v>
      </c>
      <c r="BG3271" s="182">
        <f t="shared" si="564"/>
        <v>2.4084465817804001E-2</v>
      </c>
      <c r="BH3271" s="183">
        <f t="shared" si="565"/>
        <v>5.613550011713056E-5</v>
      </c>
      <c r="BI3271" s="184">
        <f t="shared" si="566"/>
        <v>5.613550011713056E-5</v>
      </c>
      <c r="BJ3271" s="184" t="str">
        <f t="shared" si="562"/>
        <v/>
      </c>
    </row>
    <row r="3272" spans="57:62" ht="20.100000000000001" customHeight="1" x14ac:dyDescent="0.25">
      <c r="BE3272" s="156">
        <v>2520</v>
      </c>
      <c r="BF3272" s="181">
        <f t="shared" si="563"/>
        <v>16.121599999999269</v>
      </c>
      <c r="BG3272" s="182">
        <f t="shared" si="564"/>
        <v>2.402833031768687E-2</v>
      </c>
      <c r="BH3272" s="183">
        <f t="shared" si="565"/>
        <v>5.6011715290946174E-5</v>
      </c>
      <c r="BI3272" s="184">
        <f t="shared" si="566"/>
        <v>5.6011715290946174E-5</v>
      </c>
      <c r="BJ3272" s="184" t="str">
        <f t="shared" si="562"/>
        <v/>
      </c>
    </row>
    <row r="3273" spans="57:62" ht="20.100000000000001" customHeight="1" x14ac:dyDescent="0.25">
      <c r="BE3273" s="156">
        <v>2521</v>
      </c>
      <c r="BF3273" s="181">
        <f t="shared" si="563"/>
        <v>16.127999999999268</v>
      </c>
      <c r="BG3273" s="182">
        <f t="shared" si="564"/>
        <v>2.3972318602395924E-2</v>
      </c>
      <c r="BH3273" s="183">
        <f t="shared" si="565"/>
        <v>5.5888181413075999E-5</v>
      </c>
      <c r="BI3273" s="184">
        <f t="shared" si="566"/>
        <v>5.5888181413075999E-5</v>
      </c>
      <c r="BJ3273" s="184" t="str">
        <f t="shared" si="562"/>
        <v/>
      </c>
    </row>
    <row r="3274" spans="57:62" ht="20.100000000000001" customHeight="1" x14ac:dyDescent="0.25">
      <c r="BE3274" s="156">
        <v>2522</v>
      </c>
      <c r="BF3274" s="181">
        <f t="shared" si="563"/>
        <v>16.134399999999268</v>
      </c>
      <c r="BG3274" s="182">
        <f t="shared" si="564"/>
        <v>2.3916430420982848E-2</v>
      </c>
      <c r="BH3274" s="183">
        <f t="shared" si="565"/>
        <v>5.576489804461765E-5</v>
      </c>
      <c r="BI3274" s="184">
        <f t="shared" si="566"/>
        <v>5.576489804461765E-5</v>
      </c>
      <c r="BJ3274" s="184" t="str">
        <f t="shared" si="562"/>
        <v/>
      </c>
    </row>
    <row r="3275" spans="57:62" ht="20.100000000000001" customHeight="1" x14ac:dyDescent="0.25">
      <c r="BE3275" s="156">
        <v>2523</v>
      </c>
      <c r="BF3275" s="181">
        <f t="shared" si="563"/>
        <v>16.140799999999267</v>
      </c>
      <c r="BG3275" s="182">
        <f t="shared" si="564"/>
        <v>2.3860665522938231E-2</v>
      </c>
      <c r="BH3275" s="183">
        <f t="shared" si="565"/>
        <v>5.564186474735569E-5</v>
      </c>
      <c r="BI3275" s="184">
        <f t="shared" si="566"/>
        <v>5.564186474735569E-5</v>
      </c>
      <c r="BJ3275" s="184" t="str">
        <f t="shared" si="562"/>
        <v/>
      </c>
    </row>
    <row r="3276" spans="57:62" ht="20.100000000000001" customHeight="1" x14ac:dyDescent="0.25">
      <c r="BE3276" s="156">
        <v>2524</v>
      </c>
      <c r="BF3276" s="181">
        <f t="shared" si="563"/>
        <v>16.147199999999266</v>
      </c>
      <c r="BG3276" s="182">
        <f t="shared" si="564"/>
        <v>2.3805023658190875E-2</v>
      </c>
      <c r="BH3276" s="183">
        <f t="shared" si="565"/>
        <v>5.5519081083445915E-5</v>
      </c>
      <c r="BI3276" s="184">
        <f t="shared" si="566"/>
        <v>5.5519081083445915E-5</v>
      </c>
      <c r="BJ3276" s="184" t="str">
        <f t="shared" si="562"/>
        <v/>
      </c>
    </row>
    <row r="3277" spans="57:62" ht="20.100000000000001" customHeight="1" x14ac:dyDescent="0.25">
      <c r="BE3277" s="156">
        <v>2525</v>
      </c>
      <c r="BF3277" s="181">
        <f t="shared" si="563"/>
        <v>16.153599999999265</v>
      </c>
      <c r="BG3277" s="182">
        <f t="shared" si="564"/>
        <v>2.3749504577107429E-2</v>
      </c>
      <c r="BH3277" s="183">
        <f t="shared" si="565"/>
        <v>5.5396546615581882E-5</v>
      </c>
      <c r="BI3277" s="184">
        <f t="shared" si="566"/>
        <v>5.5396546615581882E-5</v>
      </c>
      <c r="BJ3277" s="184" t="str">
        <f t="shared" si="562"/>
        <v/>
      </c>
    </row>
    <row r="3278" spans="57:62" ht="20.100000000000001" customHeight="1" x14ac:dyDescent="0.25">
      <c r="BE3278" s="156">
        <v>2526</v>
      </c>
      <c r="BF3278" s="181">
        <f t="shared" si="563"/>
        <v>16.159999999999265</v>
      </c>
      <c r="BG3278" s="182">
        <f t="shared" si="564"/>
        <v>2.3694108030491847E-2</v>
      </c>
      <c r="BH3278" s="183">
        <f t="shared" si="565"/>
        <v>5.5274260907300227E-5</v>
      </c>
      <c r="BI3278" s="184">
        <f t="shared" si="566"/>
        <v>5.5274260907300227E-5</v>
      </c>
      <c r="BJ3278" s="184" t="str">
        <f t="shared" si="562"/>
        <v/>
      </c>
    </row>
    <row r="3279" spans="57:62" ht="20.100000000000001" customHeight="1" x14ac:dyDescent="0.25">
      <c r="BE3279" s="156">
        <v>2527</v>
      </c>
      <c r="BF3279" s="181">
        <f t="shared" si="563"/>
        <v>16.166399999999264</v>
      </c>
      <c r="BG3279" s="182">
        <f t="shared" si="564"/>
        <v>2.3638833769584547E-2</v>
      </c>
      <c r="BH3279" s="183">
        <f t="shared" si="565"/>
        <v>5.5152223522120236E-5</v>
      </c>
      <c r="BI3279" s="184">
        <f t="shared" si="566"/>
        <v>5.5152223522120236E-5</v>
      </c>
      <c r="BJ3279" s="184" t="str">
        <f t="shared" si="562"/>
        <v/>
      </c>
    </row>
    <row r="3280" spans="57:62" ht="20.100000000000001" customHeight="1" x14ac:dyDescent="0.25">
      <c r="BE3280" s="156">
        <v>2528</v>
      </c>
      <c r="BF3280" s="181">
        <f t="shared" si="563"/>
        <v>16.172799999999263</v>
      </c>
      <c r="BG3280" s="182">
        <f t="shared" si="564"/>
        <v>2.3583681546062427E-2</v>
      </c>
      <c r="BH3280" s="183">
        <f t="shared" si="565"/>
        <v>5.5030434024719993E-5</v>
      </c>
      <c r="BI3280" s="184">
        <f t="shared" si="566"/>
        <v>5.5030434024719993E-5</v>
      </c>
      <c r="BJ3280" s="184" t="str">
        <f t="shared" si="562"/>
        <v/>
      </c>
    </row>
    <row r="3281" spans="57:62" ht="20.100000000000001" customHeight="1" x14ac:dyDescent="0.25">
      <c r="BE3281" s="156">
        <v>2529</v>
      </c>
      <c r="BF3281" s="181">
        <f t="shared" si="563"/>
        <v>16.179199999999263</v>
      </c>
      <c r="BG3281" s="182">
        <f t="shared" si="564"/>
        <v>2.3528651112037707E-2</v>
      </c>
      <c r="BH3281" s="183">
        <f t="shared" si="565"/>
        <v>5.4908891979791458E-5</v>
      </c>
      <c r="BI3281" s="184">
        <f t="shared" si="566"/>
        <v>5.4908891979791458E-5</v>
      </c>
      <c r="BJ3281" s="184" t="str">
        <f t="shared" si="562"/>
        <v/>
      </c>
    </row>
    <row r="3282" spans="57:62" ht="20.100000000000001" customHeight="1" x14ac:dyDescent="0.25">
      <c r="BE3282" s="156">
        <v>2530</v>
      </c>
      <c r="BF3282" s="181">
        <f t="shared" si="563"/>
        <v>16.185599999999262</v>
      </c>
      <c r="BG3282" s="182">
        <f t="shared" si="564"/>
        <v>2.3473742220057915E-2</v>
      </c>
      <c r="BH3282" s="183">
        <f t="shared" si="565"/>
        <v>5.4787596952859258E-5</v>
      </c>
      <c r="BI3282" s="184">
        <f t="shared" si="566"/>
        <v>5.4787596952859258E-5</v>
      </c>
      <c r="BJ3282" s="184" t="str">
        <f t="shared" si="562"/>
        <v/>
      </c>
    </row>
    <row r="3283" spans="57:62" ht="20.100000000000001" customHeight="1" x14ac:dyDescent="0.25">
      <c r="BE3283" s="156">
        <v>2531</v>
      </c>
      <c r="BF3283" s="181">
        <f t="shared" si="563"/>
        <v>16.191999999999261</v>
      </c>
      <c r="BG3283" s="182">
        <f t="shared" si="564"/>
        <v>2.3418954623105056E-2</v>
      </c>
      <c r="BH3283" s="183">
        <f t="shared" si="565"/>
        <v>5.466654850995456E-5</v>
      </c>
      <c r="BI3283" s="184">
        <f t="shared" si="566"/>
        <v>5.466654850995456E-5</v>
      </c>
      <c r="BJ3283" s="184" t="str">
        <f t="shared" si="562"/>
        <v/>
      </c>
    </row>
    <row r="3284" spans="57:62" ht="20.100000000000001" customHeight="1" x14ac:dyDescent="0.25">
      <c r="BE3284" s="156">
        <v>2532</v>
      </c>
      <c r="BF3284" s="181">
        <f t="shared" si="563"/>
        <v>16.198399999999261</v>
      </c>
      <c r="BG3284" s="182">
        <f t="shared" si="564"/>
        <v>2.3364288074595101E-2</v>
      </c>
      <c r="BH3284" s="183">
        <f t="shared" si="565"/>
        <v>5.4545746217490171E-5</v>
      </c>
      <c r="BI3284" s="184">
        <f t="shared" si="566"/>
        <v>5.4545746217490171E-5</v>
      </c>
      <c r="BJ3284" s="184" t="str">
        <f t="shared" si="562"/>
        <v/>
      </c>
    </row>
    <row r="3285" spans="57:62" ht="20.100000000000001" customHeight="1" x14ac:dyDescent="0.25">
      <c r="BE3285" s="156">
        <v>2533</v>
      </c>
      <c r="BF3285" s="181">
        <f t="shared" si="563"/>
        <v>16.20479999999926</v>
      </c>
      <c r="BG3285" s="182">
        <f t="shared" si="564"/>
        <v>2.3309742328377611E-2</v>
      </c>
      <c r="BH3285" s="183">
        <f t="shared" si="565"/>
        <v>5.4425189642656052E-5</v>
      </c>
      <c r="BI3285" s="184">
        <f t="shared" si="566"/>
        <v>5.4425189642656052E-5</v>
      </c>
      <c r="BJ3285" s="184" t="str">
        <f t="shared" si="562"/>
        <v/>
      </c>
    </row>
    <row r="3286" spans="57:62" ht="20.100000000000001" customHeight="1" x14ac:dyDescent="0.25">
      <c r="BE3286" s="156">
        <v>2534</v>
      </c>
      <c r="BF3286" s="181">
        <f t="shared" si="563"/>
        <v>16.211199999999259</v>
      </c>
      <c r="BG3286" s="182">
        <f t="shared" si="564"/>
        <v>2.3255317138734955E-2</v>
      </c>
      <c r="BH3286" s="183">
        <f t="shared" si="565"/>
        <v>5.4304878352961355E-5</v>
      </c>
      <c r="BI3286" s="184">
        <f t="shared" si="566"/>
        <v>5.4304878352961355E-5</v>
      </c>
      <c r="BJ3286" s="184" t="str">
        <f t="shared" si="562"/>
        <v/>
      </c>
    </row>
    <row r="3287" spans="57:62" ht="20.100000000000001" customHeight="1" x14ac:dyDescent="0.25">
      <c r="BE3287" s="156">
        <v>2535</v>
      </c>
      <c r="BF3287" s="181">
        <f t="shared" si="563"/>
        <v>16.217599999999258</v>
      </c>
      <c r="BG3287" s="182">
        <f t="shared" si="564"/>
        <v>2.3201012260381994E-2</v>
      </c>
      <c r="BH3287" s="183">
        <f t="shared" si="565"/>
        <v>5.4184811916605652E-5</v>
      </c>
      <c r="BI3287" s="184">
        <f t="shared" si="566"/>
        <v>5.4184811916605652E-5</v>
      </c>
      <c r="BJ3287" s="184" t="str">
        <f t="shared" si="562"/>
        <v/>
      </c>
    </row>
    <row r="3288" spans="57:62" ht="20.100000000000001" customHeight="1" x14ac:dyDescent="0.25">
      <c r="BE3288" s="156">
        <v>2536</v>
      </c>
      <c r="BF3288" s="181">
        <f t="shared" si="563"/>
        <v>16.223999999999258</v>
      </c>
      <c r="BG3288" s="182">
        <f t="shared" si="564"/>
        <v>2.3146827448465388E-2</v>
      </c>
      <c r="BH3288" s="183">
        <f t="shared" si="565"/>
        <v>5.406498990218056E-5</v>
      </c>
      <c r="BI3288" s="184">
        <f t="shared" si="566"/>
        <v>5.406498990218056E-5</v>
      </c>
      <c r="BJ3288" s="184" t="str">
        <f t="shared" si="562"/>
        <v/>
      </c>
    </row>
    <row r="3289" spans="57:62" ht="20.100000000000001" customHeight="1" x14ac:dyDescent="0.25">
      <c r="BE3289" s="156">
        <v>2537</v>
      </c>
      <c r="BF3289" s="181">
        <f t="shared" si="563"/>
        <v>16.230399999999257</v>
      </c>
      <c r="BG3289" s="182">
        <f t="shared" si="564"/>
        <v>2.3092762458563208E-2</v>
      </c>
      <c r="BH3289" s="183">
        <f t="shared" si="565"/>
        <v>5.3945411879013222E-5</v>
      </c>
      <c r="BI3289" s="184">
        <f t="shared" si="566"/>
        <v>5.3945411879013222E-5</v>
      </c>
      <c r="BJ3289" s="184" t="str">
        <f t="shared" si="562"/>
        <v/>
      </c>
    </row>
    <row r="3290" spans="57:62" ht="20.100000000000001" customHeight="1" x14ac:dyDescent="0.25">
      <c r="BE3290" s="156">
        <v>2538</v>
      </c>
      <c r="BF3290" s="181">
        <f t="shared" si="563"/>
        <v>16.236799999999256</v>
      </c>
      <c r="BG3290" s="182">
        <f t="shared" si="564"/>
        <v>2.3038817046684194E-2</v>
      </c>
      <c r="BH3290" s="183">
        <f t="shared" si="565"/>
        <v>5.3826077416756907E-5</v>
      </c>
      <c r="BI3290" s="184">
        <f t="shared" si="566"/>
        <v>5.3826077416756907E-5</v>
      </c>
      <c r="BJ3290" s="184" t="str">
        <f t="shared" si="562"/>
        <v/>
      </c>
    </row>
    <row r="3291" spans="57:62" ht="20.100000000000001" customHeight="1" x14ac:dyDescent="0.25">
      <c r="BE3291" s="156">
        <v>2539</v>
      </c>
      <c r="BF3291" s="181">
        <f t="shared" si="563"/>
        <v>16.243199999999256</v>
      </c>
      <c r="BG3291" s="182">
        <f t="shared" si="564"/>
        <v>2.2984990969267437E-2</v>
      </c>
      <c r="BH3291" s="183">
        <f t="shared" si="565"/>
        <v>5.3706986085765712E-5</v>
      </c>
      <c r="BI3291" s="184">
        <f t="shared" si="566"/>
        <v>5.3706986085765712E-5</v>
      </c>
      <c r="BJ3291" s="184" t="str">
        <f t="shared" si="562"/>
        <v/>
      </c>
    </row>
    <row r="3292" spans="57:62" ht="20.100000000000001" customHeight="1" x14ac:dyDescent="0.25">
      <c r="BE3292" s="156">
        <v>2540</v>
      </c>
      <c r="BF3292" s="181">
        <f t="shared" si="563"/>
        <v>16.249599999999255</v>
      </c>
      <c r="BG3292" s="182">
        <f t="shared" si="564"/>
        <v>2.2931283983181672E-2</v>
      </c>
      <c r="BH3292" s="183">
        <f t="shared" si="565"/>
        <v>5.3588137456827417E-5</v>
      </c>
      <c r="BI3292" s="184">
        <f t="shared" si="566"/>
        <v>5.3588137456827417E-5</v>
      </c>
      <c r="BJ3292" s="184" t="str">
        <f t="shared" si="562"/>
        <v/>
      </c>
    </row>
    <row r="3293" spans="57:62" ht="20.100000000000001" customHeight="1" x14ac:dyDescent="0.25">
      <c r="BE3293" s="156">
        <v>2541</v>
      </c>
      <c r="BF3293" s="181">
        <f t="shared" si="563"/>
        <v>16.255999999999254</v>
      </c>
      <c r="BG3293" s="182">
        <f t="shared" si="564"/>
        <v>2.2877695845724844E-2</v>
      </c>
      <c r="BH3293" s="183">
        <f t="shared" si="565"/>
        <v>5.3469531101406342E-5</v>
      </c>
      <c r="BI3293" s="184">
        <f t="shared" si="566"/>
        <v>5.3469531101406342E-5</v>
      </c>
      <c r="BJ3293" s="184" t="str">
        <f t="shared" si="562"/>
        <v/>
      </c>
    </row>
    <row r="3294" spans="57:62" ht="20.100000000000001" customHeight="1" x14ac:dyDescent="0.25">
      <c r="BE3294" s="156">
        <v>2542</v>
      </c>
      <c r="BF3294" s="181">
        <f t="shared" si="563"/>
        <v>16.262399999999253</v>
      </c>
      <c r="BG3294" s="182">
        <f t="shared" si="564"/>
        <v>2.2824226314623438E-2</v>
      </c>
      <c r="BH3294" s="183">
        <f t="shared" si="565"/>
        <v>5.3351166591261712E-5</v>
      </c>
      <c r="BI3294" s="184">
        <f t="shared" si="566"/>
        <v>5.3351166591261712E-5</v>
      </c>
      <c r="BJ3294" s="184" t="str">
        <f t="shared" si="562"/>
        <v/>
      </c>
    </row>
    <row r="3295" spans="57:62" ht="20.100000000000001" customHeight="1" x14ac:dyDescent="0.25">
      <c r="BE3295" s="156">
        <v>2543</v>
      </c>
      <c r="BF3295" s="181">
        <f t="shared" si="563"/>
        <v>16.268799999999253</v>
      </c>
      <c r="BG3295" s="182">
        <f t="shared" si="564"/>
        <v>2.2770875148032176E-2</v>
      </c>
      <c r="BH3295" s="183">
        <f t="shared" si="565"/>
        <v>5.3233043498981947E-5</v>
      </c>
      <c r="BI3295" s="184">
        <f t="shared" si="566"/>
        <v>5.3233043498981947E-5</v>
      </c>
      <c r="BJ3295" s="184" t="str">
        <f t="shared" si="562"/>
        <v/>
      </c>
    </row>
    <row r="3296" spans="57:62" ht="20.100000000000001" customHeight="1" x14ac:dyDescent="0.25">
      <c r="BE3296" s="156">
        <v>2544</v>
      </c>
      <c r="BF3296" s="181">
        <f t="shared" si="563"/>
        <v>16.275199999999252</v>
      </c>
      <c r="BG3296" s="182">
        <f t="shared" si="564"/>
        <v>2.2717642104533194E-2</v>
      </c>
      <c r="BH3296" s="183">
        <f t="shared" si="565"/>
        <v>5.3115161397502414E-5</v>
      </c>
      <c r="BI3296" s="184">
        <f t="shared" si="566"/>
        <v>5.3115161397502414E-5</v>
      </c>
      <c r="BJ3296" s="184" t="str">
        <f t="shared" si="562"/>
        <v/>
      </c>
    </row>
    <row r="3297" spans="57:62" ht="20.100000000000001" customHeight="1" x14ac:dyDescent="0.25">
      <c r="BE3297" s="156">
        <v>2545</v>
      </c>
      <c r="BF3297" s="181">
        <f t="shared" si="563"/>
        <v>16.281599999999251</v>
      </c>
      <c r="BG3297" s="182">
        <f t="shared" si="564"/>
        <v>2.2664526943135692E-2</v>
      </c>
      <c r="BH3297" s="183">
        <f t="shared" si="565"/>
        <v>5.299751986032053E-5</v>
      </c>
      <c r="BI3297" s="184">
        <f t="shared" si="566"/>
        <v>5.299751986032053E-5</v>
      </c>
      <c r="BJ3297" s="184" t="str">
        <f t="shared" si="562"/>
        <v/>
      </c>
    </row>
    <row r="3298" spans="57:62" ht="20.100000000000001" customHeight="1" x14ac:dyDescent="0.25">
      <c r="BE3298" s="156">
        <v>2546</v>
      </c>
      <c r="BF3298" s="181">
        <f t="shared" si="563"/>
        <v>16.287999999999251</v>
      </c>
      <c r="BG3298" s="182">
        <f t="shared" si="564"/>
        <v>2.2611529423275371E-2</v>
      </c>
      <c r="BH3298" s="183">
        <f t="shared" si="565"/>
        <v>5.2880118461516579E-5</v>
      </c>
      <c r="BI3298" s="184">
        <f t="shared" si="566"/>
        <v>5.2880118461516579E-5</v>
      </c>
      <c r="BJ3298" s="184" t="str">
        <f t="shared" si="562"/>
        <v/>
      </c>
    </row>
    <row r="3299" spans="57:62" ht="20.100000000000001" customHeight="1" x14ac:dyDescent="0.25">
      <c r="BE3299" s="156">
        <v>2547</v>
      </c>
      <c r="BF3299" s="181">
        <f t="shared" si="563"/>
        <v>16.29439999999925</v>
      </c>
      <c r="BG3299" s="182">
        <f t="shared" si="564"/>
        <v>2.2558649304813855E-2</v>
      </c>
      <c r="BH3299" s="183">
        <f t="shared" si="565"/>
        <v>5.2762956775764119E-5</v>
      </c>
      <c r="BI3299" s="184">
        <f t="shared" si="566"/>
        <v>5.2762956775764119E-5</v>
      </c>
      <c r="BJ3299" s="184" t="str">
        <f t="shared" si="562"/>
        <v/>
      </c>
    </row>
    <row r="3300" spans="57:62" ht="20.100000000000001" customHeight="1" x14ac:dyDescent="0.25">
      <c r="BE3300" s="156">
        <v>2548</v>
      </c>
      <c r="BF3300" s="181">
        <f t="shared" si="563"/>
        <v>16.300799999999249</v>
      </c>
      <c r="BG3300" s="182">
        <f t="shared" si="564"/>
        <v>2.2505886348038091E-2</v>
      </c>
      <c r="BH3300" s="183">
        <f t="shared" si="565"/>
        <v>5.2646034378198148E-5</v>
      </c>
      <c r="BI3300" s="184">
        <f t="shared" si="566"/>
        <v>5.2646034378198148E-5</v>
      </c>
      <c r="BJ3300" s="184" t="str">
        <f t="shared" si="562"/>
        <v/>
      </c>
    </row>
    <row r="3301" spans="57:62" ht="20.100000000000001" customHeight="1" x14ac:dyDescent="0.25">
      <c r="BE3301" s="156">
        <v>2549</v>
      </c>
      <c r="BF3301" s="181">
        <f t="shared" si="563"/>
        <v>16.307199999999249</v>
      </c>
      <c r="BG3301" s="182">
        <f t="shared" si="564"/>
        <v>2.2453240313659893E-2</v>
      </c>
      <c r="BH3301" s="183">
        <f t="shared" si="565"/>
        <v>5.2529350844363054E-5</v>
      </c>
      <c r="BI3301" s="184">
        <f t="shared" si="566"/>
        <v>5.2529350844363054E-5</v>
      </c>
      <c r="BJ3301" s="184" t="str">
        <f t="shared" si="562"/>
        <v/>
      </c>
    </row>
    <row r="3302" spans="57:62" ht="20.100000000000001" customHeight="1" x14ac:dyDescent="0.25">
      <c r="BE3302" s="156">
        <v>2550</v>
      </c>
      <c r="BF3302" s="181">
        <f t="shared" si="563"/>
        <v>16.313599999999248</v>
      </c>
      <c r="BG3302" s="182">
        <f t="shared" si="564"/>
        <v>2.2400710962815529E-2</v>
      </c>
      <c r="BH3302" s="183">
        <f t="shared" si="565"/>
        <v>5.2412905750680999E-5</v>
      </c>
      <c r="BI3302" s="184">
        <f t="shared" si="566"/>
        <v>5.2412905750680999E-5</v>
      </c>
      <c r="BJ3302" s="184" t="str">
        <f t="shared" si="562"/>
        <v/>
      </c>
    </row>
    <row r="3303" spans="57:62" ht="20.100000000000001" customHeight="1" x14ac:dyDescent="0.25">
      <c r="BE3303" s="156">
        <v>2551</v>
      </c>
      <c r="BF3303" s="181">
        <f t="shared" si="563"/>
        <v>16.319999999999247</v>
      </c>
      <c r="BG3303" s="182">
        <f t="shared" si="564"/>
        <v>2.2348298057064848E-2</v>
      </c>
      <c r="BH3303" s="183">
        <f t="shared" si="565"/>
        <v>5.2296698673858638E-5</v>
      </c>
      <c r="BI3303" s="184">
        <f t="shared" si="566"/>
        <v>5.2296698673858638E-5</v>
      </c>
      <c r="BJ3303" s="184" t="str">
        <f t="shared" si="562"/>
        <v/>
      </c>
    </row>
    <row r="3304" spans="57:62" ht="20.100000000000001" customHeight="1" x14ac:dyDescent="0.25">
      <c r="BE3304" s="156">
        <v>2552</v>
      </c>
      <c r="BF3304" s="181">
        <f t="shared" si="563"/>
        <v>16.326399999999246</v>
      </c>
      <c r="BG3304" s="182">
        <f t="shared" si="564"/>
        <v>2.229600135839099E-2</v>
      </c>
      <c r="BH3304" s="183">
        <f t="shared" si="565"/>
        <v>5.2180729191060593E-5</v>
      </c>
      <c r="BI3304" s="184">
        <f t="shared" si="566"/>
        <v>5.2180729191060593E-5</v>
      </c>
      <c r="BJ3304" s="184" t="str">
        <f t="shared" si="562"/>
        <v/>
      </c>
    </row>
    <row r="3305" spans="57:62" ht="20.100000000000001" customHeight="1" x14ac:dyDescent="0.25">
      <c r="BE3305" s="156">
        <v>2553</v>
      </c>
      <c r="BF3305" s="181">
        <f t="shared" si="563"/>
        <v>16.332799999999246</v>
      </c>
      <c r="BG3305" s="182">
        <f t="shared" si="564"/>
        <v>2.2243820629199929E-2</v>
      </c>
      <c r="BH3305" s="183">
        <f t="shared" si="565"/>
        <v>5.2064996880381298E-5</v>
      </c>
      <c r="BI3305" s="184">
        <f t="shared" si="566"/>
        <v>5.2064996880381298E-5</v>
      </c>
      <c r="BJ3305" s="184" t="str">
        <f t="shared" si="562"/>
        <v/>
      </c>
    </row>
    <row r="3306" spans="57:62" ht="20.100000000000001" customHeight="1" x14ac:dyDescent="0.25">
      <c r="BE3306" s="156">
        <v>2554</v>
      </c>
      <c r="BF3306" s="181">
        <f t="shared" si="563"/>
        <v>16.339199999999245</v>
      </c>
      <c r="BG3306" s="182">
        <f t="shared" si="564"/>
        <v>2.2191755632319548E-2</v>
      </c>
      <c r="BH3306" s="183">
        <f t="shared" si="565"/>
        <v>5.1949501320005392E-5</v>
      </c>
      <c r="BI3306" s="184">
        <f t="shared" si="566"/>
        <v>5.1949501320005392E-5</v>
      </c>
      <c r="BJ3306" s="184" t="str">
        <f t="shared" si="562"/>
        <v/>
      </c>
    </row>
    <row r="3307" spans="57:62" ht="20.100000000000001" customHeight="1" x14ac:dyDescent="0.25">
      <c r="BE3307" s="156">
        <v>2555</v>
      </c>
      <c r="BF3307" s="181">
        <f t="shared" si="563"/>
        <v>16.345599999999244</v>
      </c>
      <c r="BG3307" s="182">
        <f t="shared" si="564"/>
        <v>2.2139806130999543E-2</v>
      </c>
      <c r="BH3307" s="183">
        <f t="shared" si="565"/>
        <v>5.1834242088998755E-5</v>
      </c>
      <c r="BI3307" s="184">
        <f t="shared" si="566"/>
        <v>5.1834242088998755E-5</v>
      </c>
      <c r="BJ3307" s="184" t="str">
        <f t="shared" si="562"/>
        <v/>
      </c>
    </row>
    <row r="3308" spans="57:62" ht="20.100000000000001" customHeight="1" x14ac:dyDescent="0.25">
      <c r="BE3308" s="156">
        <v>2556</v>
      </c>
      <c r="BF3308" s="181">
        <f t="shared" si="563"/>
        <v>16.351999999999244</v>
      </c>
      <c r="BG3308" s="182">
        <f t="shared" si="564"/>
        <v>2.2087971888910544E-2</v>
      </c>
      <c r="BH3308" s="183">
        <f t="shared" si="565"/>
        <v>5.17192187667187E-5</v>
      </c>
      <c r="BI3308" s="184">
        <f t="shared" si="566"/>
        <v>5.17192187667187E-5</v>
      </c>
      <c r="BJ3308" s="184" t="str">
        <f t="shared" si="562"/>
        <v/>
      </c>
    </row>
    <row r="3309" spans="57:62" ht="20.100000000000001" customHeight="1" x14ac:dyDescent="0.25">
      <c r="BE3309" s="156">
        <v>2557</v>
      </c>
      <c r="BF3309" s="181">
        <f t="shared" si="563"/>
        <v>16.358399999999243</v>
      </c>
      <c r="BG3309" s="182">
        <f t="shared" si="564"/>
        <v>2.2036252670143825E-2</v>
      </c>
      <c r="BH3309" s="183">
        <f t="shared" si="565"/>
        <v>5.160443093326153E-5</v>
      </c>
      <c r="BI3309" s="184">
        <f t="shared" si="566"/>
        <v>5.160443093326153E-5</v>
      </c>
      <c r="BJ3309" s="184" t="str">
        <f t="shared" si="562"/>
        <v/>
      </c>
    </row>
    <row r="3310" spans="57:62" ht="20.100000000000001" customHeight="1" x14ac:dyDescent="0.25">
      <c r="BE3310" s="156">
        <v>2558</v>
      </c>
      <c r="BF3310" s="181">
        <f t="shared" si="563"/>
        <v>16.364799999999242</v>
      </c>
      <c r="BG3310" s="182">
        <f t="shared" si="564"/>
        <v>2.1984648239210564E-2</v>
      </c>
      <c r="BH3310" s="183">
        <f t="shared" si="565"/>
        <v>5.148987816917111E-5</v>
      </c>
      <c r="BI3310" s="184">
        <f t="shared" si="566"/>
        <v>5.148987816917111E-5</v>
      </c>
      <c r="BJ3310" s="184" t="str">
        <f t="shared" si="562"/>
        <v/>
      </c>
    </row>
    <row r="3311" spans="57:62" ht="20.100000000000001" customHeight="1" x14ac:dyDescent="0.25">
      <c r="BE3311" s="156">
        <v>2559</v>
      </c>
      <c r="BF3311" s="181">
        <f t="shared" si="563"/>
        <v>16.371199999999241</v>
      </c>
      <c r="BG3311" s="182">
        <f t="shared" si="564"/>
        <v>2.1933158361041392E-2</v>
      </c>
      <c r="BH3311" s="183">
        <f t="shared" si="565"/>
        <v>5.1375560055442332E-5</v>
      </c>
      <c r="BI3311" s="184">
        <f t="shared" si="566"/>
        <v>5.1375560055442332E-5</v>
      </c>
      <c r="BJ3311" s="184" t="str">
        <f t="shared" si="562"/>
        <v/>
      </c>
    </row>
    <row r="3312" spans="57:62" ht="20.100000000000001" customHeight="1" x14ac:dyDescent="0.25">
      <c r="BE3312" s="156">
        <v>2560</v>
      </c>
      <c r="BF3312" s="181">
        <f t="shared" si="563"/>
        <v>16.377599999999241</v>
      </c>
      <c r="BG3312" s="182">
        <f t="shared" si="564"/>
        <v>2.188178280098595E-2</v>
      </c>
      <c r="BH3312" s="183">
        <f t="shared" si="565"/>
        <v>5.1261476173826426E-5</v>
      </c>
      <c r="BI3312" s="184">
        <f t="shared" si="566"/>
        <v>5.1261476173826426E-5</v>
      </c>
      <c r="BJ3312" s="184" t="str">
        <f t="shared" si="562"/>
        <v/>
      </c>
    </row>
    <row r="3313" spans="57:62" ht="20.100000000000001" customHeight="1" x14ac:dyDescent="0.25">
      <c r="BE3313" s="156">
        <v>2561</v>
      </c>
      <c r="BF3313" s="181">
        <f t="shared" si="563"/>
        <v>16.38399999999924</v>
      </c>
      <c r="BG3313" s="182">
        <f t="shared" si="564"/>
        <v>2.1830521324812124E-2</v>
      </c>
      <c r="BH3313" s="183">
        <f t="shared" si="565"/>
        <v>5.1147626106463201E-5</v>
      </c>
      <c r="BI3313" s="184">
        <f t="shared" si="566"/>
        <v>5.1147626106463201E-5</v>
      </c>
      <c r="BJ3313" s="184" t="str">
        <f t="shared" ref="BJ3313:BJ3376" si="567">IF($BG3313&lt;(1-$BC$765),$BH3313,"")</f>
        <v/>
      </c>
    </row>
    <row r="3314" spans="57:62" ht="20.100000000000001" customHeight="1" x14ac:dyDescent="0.25">
      <c r="BE3314" s="156">
        <v>2562</v>
      </c>
      <c r="BF3314" s="181">
        <f t="shared" ref="BF3314:BF3377" si="568">BF3313+$BI$750</f>
        <v>16.390399999999239</v>
      </c>
      <c r="BG3314" s="182">
        <f t="shared" ref="BG3314:BG3377" si="569">_xlfn.CHISQ.DIST.RT(BF3314,7)</f>
        <v>2.177937369870566E-2</v>
      </c>
      <c r="BH3314" s="183">
        <f t="shared" ref="BH3314:BH3377" si="570">BG3314-BG3315</f>
        <v>5.1034009436012884E-5</v>
      </c>
      <c r="BI3314" s="184">
        <f t="shared" ref="BI3314:BI3377" si="571">IF(BG3314&lt;(1-$BC$757),BH3314,"")</f>
        <v>5.1034009436012884E-5</v>
      </c>
      <c r="BJ3314" s="184" t="str">
        <f t="shared" si="567"/>
        <v/>
      </c>
    </row>
    <row r="3315" spans="57:62" ht="20.100000000000001" customHeight="1" x14ac:dyDescent="0.25">
      <c r="BE3315" s="156">
        <v>2563</v>
      </c>
      <c r="BF3315" s="181">
        <f t="shared" si="568"/>
        <v>16.396799999999239</v>
      </c>
      <c r="BG3315" s="182">
        <f t="shared" si="569"/>
        <v>2.1728339689269648E-2</v>
      </c>
      <c r="BH3315" s="183">
        <f t="shared" si="570"/>
        <v>5.0920625745819181E-5</v>
      </c>
      <c r="BI3315" s="184">
        <f t="shared" si="571"/>
        <v>5.0920625745819181E-5</v>
      </c>
      <c r="BJ3315" s="184" t="str">
        <f t="shared" si="567"/>
        <v/>
      </c>
    </row>
    <row r="3316" spans="57:62" ht="20.100000000000001" customHeight="1" x14ac:dyDescent="0.25">
      <c r="BE3316" s="156">
        <v>2564</v>
      </c>
      <c r="BF3316" s="181">
        <f t="shared" si="568"/>
        <v>16.403199999999238</v>
      </c>
      <c r="BG3316" s="182">
        <f t="shared" si="569"/>
        <v>2.1677419063523828E-2</v>
      </c>
      <c r="BH3316" s="183">
        <f t="shared" si="570"/>
        <v>5.0807474619590093E-5</v>
      </c>
      <c r="BI3316" s="184">
        <f t="shared" si="571"/>
        <v>5.0807474619590093E-5</v>
      </c>
      <c r="BJ3316" s="184" t="str">
        <f t="shared" si="567"/>
        <v/>
      </c>
    </row>
    <row r="3317" spans="57:62" ht="20.100000000000001" customHeight="1" x14ac:dyDescent="0.25">
      <c r="BE3317" s="156">
        <v>2565</v>
      </c>
      <c r="BF3317" s="181">
        <f t="shared" si="568"/>
        <v>16.409599999999237</v>
      </c>
      <c r="BG3317" s="182">
        <f t="shared" si="569"/>
        <v>2.1626611588904238E-2</v>
      </c>
      <c r="BH3317" s="183">
        <f t="shared" si="570"/>
        <v>5.0694555641682404E-5</v>
      </c>
      <c r="BI3317" s="184">
        <f t="shared" si="571"/>
        <v>5.0694555641682404E-5</v>
      </c>
      <c r="BJ3317" s="184" t="str">
        <f t="shared" si="567"/>
        <v/>
      </c>
    </row>
    <row r="3318" spans="57:62" ht="20.100000000000001" customHeight="1" x14ac:dyDescent="0.25">
      <c r="BE3318" s="156">
        <v>2566</v>
      </c>
      <c r="BF3318" s="181">
        <f t="shared" si="568"/>
        <v>16.415999999999237</v>
      </c>
      <c r="BG3318" s="182">
        <f t="shared" si="569"/>
        <v>2.1575917033262556E-2</v>
      </c>
      <c r="BH3318" s="183">
        <f t="shared" si="570"/>
        <v>5.0581868397028829E-5</v>
      </c>
      <c r="BI3318" s="184">
        <f t="shared" si="571"/>
        <v>5.0581868397028829E-5</v>
      </c>
      <c r="BJ3318" s="184" t="str">
        <f t="shared" si="567"/>
        <v/>
      </c>
    </row>
    <row r="3319" spans="57:62" ht="20.100000000000001" customHeight="1" x14ac:dyDescent="0.25">
      <c r="BE3319" s="156">
        <v>2567</v>
      </c>
      <c r="BF3319" s="181">
        <f t="shared" si="568"/>
        <v>16.422399999999236</v>
      </c>
      <c r="BG3319" s="182">
        <f t="shared" si="569"/>
        <v>2.1525335164865527E-2</v>
      </c>
      <c r="BH3319" s="183">
        <f t="shared" si="570"/>
        <v>5.0469412471054742E-5</v>
      </c>
      <c r="BI3319" s="184">
        <f t="shared" si="571"/>
        <v>5.0469412471054742E-5</v>
      </c>
      <c r="BJ3319" s="184" t="str">
        <f t="shared" si="567"/>
        <v/>
      </c>
    </row>
    <row r="3320" spans="57:62" ht="20.100000000000001" customHeight="1" x14ac:dyDescent="0.25">
      <c r="BE3320" s="156">
        <v>2568</v>
      </c>
      <c r="BF3320" s="181">
        <f t="shared" si="568"/>
        <v>16.428799999999235</v>
      </c>
      <c r="BG3320" s="182">
        <f t="shared" si="569"/>
        <v>2.1474865752394472E-2</v>
      </c>
      <c r="BH3320" s="183">
        <f t="shared" si="570"/>
        <v>5.0357187449570628E-5</v>
      </c>
      <c r="BI3320" s="184">
        <f t="shared" si="571"/>
        <v>5.0357187449570628E-5</v>
      </c>
      <c r="BJ3320" s="184" t="str">
        <f t="shared" si="567"/>
        <v/>
      </c>
    </row>
    <row r="3321" spans="57:62" ht="20.100000000000001" customHeight="1" x14ac:dyDescent="0.25">
      <c r="BE3321" s="156">
        <v>2569</v>
      </c>
      <c r="BF3321" s="181">
        <f t="shared" si="568"/>
        <v>16.435199999999234</v>
      </c>
      <c r="BG3321" s="182">
        <f t="shared" si="569"/>
        <v>2.1424508564944902E-2</v>
      </c>
      <c r="BH3321" s="183">
        <f t="shared" si="570"/>
        <v>5.0245192919223108E-5</v>
      </c>
      <c r="BI3321" s="184">
        <f t="shared" si="571"/>
        <v>5.0245192919223108E-5</v>
      </c>
      <c r="BJ3321" s="184" t="str">
        <f t="shared" si="567"/>
        <v/>
      </c>
    </row>
    <row r="3322" spans="57:62" ht="20.100000000000001" customHeight="1" x14ac:dyDescent="0.25">
      <c r="BE3322" s="156">
        <v>2570</v>
      </c>
      <c r="BF3322" s="181">
        <f t="shared" si="568"/>
        <v>16.441599999999234</v>
      </c>
      <c r="BG3322" s="182">
        <f t="shared" si="569"/>
        <v>2.1374263372025679E-2</v>
      </c>
      <c r="BH3322" s="183">
        <f t="shared" si="570"/>
        <v>5.0133428466977992E-5</v>
      </c>
      <c r="BI3322" s="184">
        <f t="shared" si="571"/>
        <v>5.0133428466977992E-5</v>
      </c>
      <c r="BJ3322" s="184" t="str">
        <f t="shared" si="567"/>
        <v/>
      </c>
    </row>
    <row r="3323" spans="57:62" ht="20.100000000000001" customHeight="1" x14ac:dyDescent="0.25">
      <c r="BE3323" s="156">
        <v>2571</v>
      </c>
      <c r="BF3323" s="181">
        <f t="shared" si="568"/>
        <v>16.447999999999233</v>
      </c>
      <c r="BG3323" s="182">
        <f t="shared" si="569"/>
        <v>2.1324129943558701E-2</v>
      </c>
      <c r="BH3323" s="183">
        <f t="shared" si="570"/>
        <v>5.0021893680526203E-5</v>
      </c>
      <c r="BI3323" s="184">
        <f t="shared" si="571"/>
        <v>5.0021893680526203E-5</v>
      </c>
      <c r="BJ3323" s="184" t="str">
        <f t="shared" si="567"/>
        <v/>
      </c>
    </row>
    <row r="3324" spans="57:62" ht="20.100000000000001" customHeight="1" x14ac:dyDescent="0.25">
      <c r="BE3324" s="156">
        <v>2572</v>
      </c>
      <c r="BF3324" s="181">
        <f t="shared" si="568"/>
        <v>16.454399999999232</v>
      </c>
      <c r="BG3324" s="182">
        <f t="shared" si="569"/>
        <v>2.1274108049878174E-2</v>
      </c>
      <c r="BH3324" s="183">
        <f t="shared" si="570"/>
        <v>4.9910588147895202E-5</v>
      </c>
      <c r="BI3324" s="184">
        <f t="shared" si="571"/>
        <v>4.9910588147895202E-5</v>
      </c>
      <c r="BJ3324" s="184" t="str">
        <f t="shared" si="567"/>
        <v/>
      </c>
    </row>
    <row r="3325" spans="57:62" ht="20.100000000000001" customHeight="1" x14ac:dyDescent="0.25">
      <c r="BE3325" s="156">
        <v>2573</v>
      </c>
      <c r="BF3325" s="181">
        <f t="shared" si="568"/>
        <v>16.460799999999232</v>
      </c>
      <c r="BG3325" s="182">
        <f t="shared" si="569"/>
        <v>2.1224197461730279E-2</v>
      </c>
      <c r="BH3325" s="183">
        <f t="shared" si="570"/>
        <v>4.9799511457688378E-5</v>
      </c>
      <c r="BI3325" s="184">
        <f t="shared" si="571"/>
        <v>4.9799511457688378E-5</v>
      </c>
      <c r="BJ3325" s="184" t="str">
        <f t="shared" si="567"/>
        <v/>
      </c>
    </row>
    <row r="3326" spans="57:62" ht="20.100000000000001" customHeight="1" x14ac:dyDescent="0.25">
      <c r="BE3326" s="156">
        <v>2574</v>
      </c>
      <c r="BF3326" s="181">
        <f t="shared" si="568"/>
        <v>16.467199999999231</v>
      </c>
      <c r="BG3326" s="182">
        <f t="shared" si="569"/>
        <v>2.1174397950272591E-2</v>
      </c>
      <c r="BH3326" s="183">
        <f t="shared" si="570"/>
        <v>4.9688663199275868E-5</v>
      </c>
      <c r="BI3326" s="184">
        <f t="shared" si="571"/>
        <v>4.9688663199275868E-5</v>
      </c>
      <c r="BJ3326" s="184" t="str">
        <f t="shared" si="567"/>
        <v/>
      </c>
    </row>
    <row r="3327" spans="57:62" ht="20.100000000000001" customHeight="1" x14ac:dyDescent="0.25">
      <c r="BE3327" s="156">
        <v>2575</v>
      </c>
      <c r="BF3327" s="181">
        <f t="shared" si="568"/>
        <v>16.47359999999923</v>
      </c>
      <c r="BG3327" s="182">
        <f t="shared" si="569"/>
        <v>2.1124709287073315E-2</v>
      </c>
      <c r="BH3327" s="183">
        <f t="shared" si="570"/>
        <v>4.9578042962274138E-5</v>
      </c>
      <c r="BI3327" s="184">
        <f t="shared" si="571"/>
        <v>4.9578042962274138E-5</v>
      </c>
      <c r="BJ3327" s="184" t="str">
        <f t="shared" si="567"/>
        <v/>
      </c>
    </row>
    <row r="3328" spans="57:62" ht="20.100000000000001" customHeight="1" x14ac:dyDescent="0.25">
      <c r="BE3328" s="156">
        <v>2576</v>
      </c>
      <c r="BF3328" s="181">
        <f t="shared" si="568"/>
        <v>16.479999999999229</v>
      </c>
      <c r="BG3328" s="182">
        <f t="shared" si="569"/>
        <v>2.1075131244111041E-2</v>
      </c>
      <c r="BH3328" s="183">
        <f t="shared" si="570"/>
        <v>4.946765033703171E-5</v>
      </c>
      <c r="BI3328" s="184">
        <f t="shared" si="571"/>
        <v>4.946765033703171E-5</v>
      </c>
      <c r="BJ3328" s="184" t="str">
        <f t="shared" si="567"/>
        <v/>
      </c>
    </row>
    <row r="3329" spans="57:62" ht="20.100000000000001" customHeight="1" x14ac:dyDescent="0.25">
      <c r="BE3329" s="156">
        <v>2577</v>
      </c>
      <c r="BF3329" s="181">
        <f t="shared" si="568"/>
        <v>16.486399999999229</v>
      </c>
      <c r="BG3329" s="182">
        <f t="shared" si="569"/>
        <v>2.1025663593774009E-2</v>
      </c>
      <c r="BH3329" s="183">
        <f t="shared" si="570"/>
        <v>4.9357484914337724E-5</v>
      </c>
      <c r="BI3329" s="184">
        <f t="shared" si="571"/>
        <v>4.9357484914337724E-5</v>
      </c>
      <c r="BJ3329" s="184" t="str">
        <f t="shared" si="567"/>
        <v/>
      </c>
    </row>
    <row r="3330" spans="57:62" ht="20.100000000000001" customHeight="1" x14ac:dyDescent="0.25">
      <c r="BE3330" s="156">
        <v>2578</v>
      </c>
      <c r="BF3330" s="181">
        <f t="shared" si="568"/>
        <v>16.492799999999228</v>
      </c>
      <c r="BG3330" s="182">
        <f t="shared" si="569"/>
        <v>2.0976306108859671E-2</v>
      </c>
      <c r="BH3330" s="183">
        <f t="shared" si="570"/>
        <v>4.9247546285591942E-5</v>
      </c>
      <c r="BI3330" s="184">
        <f t="shared" si="571"/>
        <v>4.9247546285591942E-5</v>
      </c>
      <c r="BJ3330" s="184" t="str">
        <f t="shared" si="567"/>
        <v/>
      </c>
    </row>
    <row r="3331" spans="57:62" ht="20.100000000000001" customHeight="1" x14ac:dyDescent="0.25">
      <c r="BE3331" s="156">
        <v>2579</v>
      </c>
      <c r="BF3331" s="181">
        <f t="shared" si="568"/>
        <v>16.499199999999227</v>
      </c>
      <c r="BG3331" s="182">
        <f t="shared" si="569"/>
        <v>2.0927058562574079E-2</v>
      </c>
      <c r="BH3331" s="183">
        <f t="shared" si="570"/>
        <v>4.9137834042711076E-5</v>
      </c>
      <c r="BI3331" s="184">
        <f t="shared" si="571"/>
        <v>4.9137834042711076E-5</v>
      </c>
      <c r="BJ3331" s="184" t="str">
        <f t="shared" si="567"/>
        <v/>
      </c>
    </row>
    <row r="3332" spans="57:62" ht="20.100000000000001" customHeight="1" x14ac:dyDescent="0.25">
      <c r="BE3332" s="156">
        <v>2580</v>
      </c>
      <c r="BF3332" s="181">
        <f t="shared" si="568"/>
        <v>16.505599999999227</v>
      </c>
      <c r="BG3332" s="182">
        <f t="shared" si="569"/>
        <v>2.0877920728531368E-2</v>
      </c>
      <c r="BH3332" s="183">
        <f t="shared" si="570"/>
        <v>4.9028347778104497E-5</v>
      </c>
      <c r="BI3332" s="184">
        <f t="shared" si="571"/>
        <v>4.9028347778104497E-5</v>
      </c>
      <c r="BJ3332" s="184" t="str">
        <f t="shared" si="567"/>
        <v/>
      </c>
    </row>
    <row r="3333" spans="57:62" ht="20.100000000000001" customHeight="1" x14ac:dyDescent="0.25">
      <c r="BE3333" s="156">
        <v>2581</v>
      </c>
      <c r="BF3333" s="181">
        <f t="shared" si="568"/>
        <v>16.511999999999226</v>
      </c>
      <c r="BG3333" s="182">
        <f t="shared" si="569"/>
        <v>2.0828892380753264E-2</v>
      </c>
      <c r="BH3333" s="183">
        <f t="shared" si="570"/>
        <v>4.8919087084837304E-5</v>
      </c>
      <c r="BI3333" s="184">
        <f t="shared" si="571"/>
        <v>4.8919087084837304E-5</v>
      </c>
      <c r="BJ3333" s="184" t="str">
        <f t="shared" si="567"/>
        <v/>
      </c>
    </row>
    <row r="3334" spans="57:62" ht="20.100000000000001" customHeight="1" x14ac:dyDescent="0.25">
      <c r="BE3334" s="156">
        <v>2582</v>
      </c>
      <c r="BF3334" s="181">
        <f t="shared" si="568"/>
        <v>16.518399999999225</v>
      </c>
      <c r="BG3334" s="182">
        <f t="shared" si="569"/>
        <v>2.0779973293668427E-2</v>
      </c>
      <c r="BH3334" s="183">
        <f t="shared" si="570"/>
        <v>4.8810051556338885E-5</v>
      </c>
      <c r="BI3334" s="184">
        <f t="shared" si="571"/>
        <v>4.8810051556338885E-5</v>
      </c>
      <c r="BJ3334" s="184" t="str">
        <f t="shared" si="567"/>
        <v/>
      </c>
    </row>
    <row r="3335" spans="57:62" ht="20.100000000000001" customHeight="1" x14ac:dyDescent="0.25">
      <c r="BE3335" s="156">
        <v>2583</v>
      </c>
      <c r="BF3335" s="181">
        <f t="shared" si="568"/>
        <v>16.524799999999225</v>
      </c>
      <c r="BG3335" s="182">
        <f t="shared" si="569"/>
        <v>2.0731163242112088E-2</v>
      </c>
      <c r="BH3335" s="183">
        <f t="shared" si="570"/>
        <v>4.8701240786746397E-5</v>
      </c>
      <c r="BI3335" s="184">
        <f t="shared" si="571"/>
        <v>4.8701240786746397E-5</v>
      </c>
      <c r="BJ3335" s="184" t="str">
        <f t="shared" si="567"/>
        <v/>
      </c>
    </row>
    <row r="3336" spans="57:62" ht="20.100000000000001" customHeight="1" x14ac:dyDescent="0.25">
      <c r="BE3336" s="156">
        <v>2584</v>
      </c>
      <c r="BF3336" s="181">
        <f t="shared" si="568"/>
        <v>16.531199999999224</v>
      </c>
      <c r="BG3336" s="182">
        <f t="shared" si="569"/>
        <v>2.0682462001325341E-2</v>
      </c>
      <c r="BH3336" s="183">
        <f t="shared" si="570"/>
        <v>4.8592654370689659E-5</v>
      </c>
      <c r="BI3336" s="184">
        <f t="shared" si="571"/>
        <v>4.8592654370689659E-5</v>
      </c>
      <c r="BJ3336" s="184" t="str">
        <f t="shared" si="567"/>
        <v/>
      </c>
    </row>
    <row r="3337" spans="57:62" ht="20.100000000000001" customHeight="1" x14ac:dyDescent="0.25">
      <c r="BE3337" s="156">
        <v>2585</v>
      </c>
      <c r="BF3337" s="181">
        <f t="shared" si="568"/>
        <v>16.537599999999223</v>
      </c>
      <c r="BG3337" s="182">
        <f t="shared" si="569"/>
        <v>2.0633869346954652E-2</v>
      </c>
      <c r="BH3337" s="183">
        <f t="shared" si="570"/>
        <v>4.8484291903263393E-5</v>
      </c>
      <c r="BI3337" s="184">
        <f t="shared" si="571"/>
        <v>4.8484291903263393E-5</v>
      </c>
      <c r="BJ3337" s="184" t="str">
        <f t="shared" si="567"/>
        <v/>
      </c>
    </row>
    <row r="3338" spans="57:62" ht="20.100000000000001" customHeight="1" x14ac:dyDescent="0.25">
      <c r="BE3338" s="156">
        <v>2586</v>
      </c>
      <c r="BF3338" s="181">
        <f t="shared" si="568"/>
        <v>16.543999999999222</v>
      </c>
      <c r="BG3338" s="182">
        <f t="shared" si="569"/>
        <v>2.0585385055051388E-2</v>
      </c>
      <c r="BH3338" s="183">
        <f t="shared" si="570"/>
        <v>4.8376152980242337E-5</v>
      </c>
      <c r="BI3338" s="184">
        <f t="shared" si="571"/>
        <v>4.8376152980242337E-5</v>
      </c>
      <c r="BJ3338" s="184" t="str">
        <f t="shared" si="567"/>
        <v/>
      </c>
    </row>
    <row r="3339" spans="57:62" ht="20.100000000000001" customHeight="1" x14ac:dyDescent="0.25">
      <c r="BE3339" s="156">
        <v>2587</v>
      </c>
      <c r="BF3339" s="181">
        <f t="shared" si="568"/>
        <v>16.550399999999222</v>
      </c>
      <c r="BG3339" s="182">
        <f t="shared" si="569"/>
        <v>2.0537008902071146E-2</v>
      </c>
      <c r="BH3339" s="183">
        <f t="shared" si="570"/>
        <v>4.8268237197793273E-5</v>
      </c>
      <c r="BI3339" s="184">
        <f t="shared" si="571"/>
        <v>4.8268237197793273E-5</v>
      </c>
      <c r="BJ3339" s="184" t="str">
        <f t="shared" si="567"/>
        <v/>
      </c>
    </row>
    <row r="3340" spans="57:62" ht="20.100000000000001" customHeight="1" x14ac:dyDescent="0.25">
      <c r="BE3340" s="156">
        <v>2588</v>
      </c>
      <c r="BF3340" s="181">
        <f t="shared" si="568"/>
        <v>16.556799999999221</v>
      </c>
      <c r="BG3340" s="182">
        <f t="shared" si="569"/>
        <v>2.0488740664873353E-2</v>
      </c>
      <c r="BH3340" s="183">
        <f t="shared" si="570"/>
        <v>4.816054415274218E-5</v>
      </c>
      <c r="BI3340" s="184">
        <f t="shared" si="571"/>
        <v>4.816054415274218E-5</v>
      </c>
      <c r="BJ3340" s="184" t="str">
        <f t="shared" si="567"/>
        <v/>
      </c>
    </row>
    <row r="3341" spans="57:62" ht="20.100000000000001" customHeight="1" x14ac:dyDescent="0.25">
      <c r="BE3341" s="156">
        <v>2589</v>
      </c>
      <c r="BF3341" s="181">
        <f t="shared" si="568"/>
        <v>16.56319999999922</v>
      </c>
      <c r="BG3341" s="182">
        <f t="shared" si="569"/>
        <v>2.044058012072061E-2</v>
      </c>
      <c r="BH3341" s="183">
        <f t="shared" si="570"/>
        <v>4.8053073442390348E-5</v>
      </c>
      <c r="BI3341" s="184">
        <f t="shared" si="571"/>
        <v>4.8053073442390348E-5</v>
      </c>
      <c r="BJ3341" s="184" t="str">
        <f t="shared" si="567"/>
        <v/>
      </c>
    </row>
    <row r="3342" spans="57:62" ht="20.100000000000001" customHeight="1" x14ac:dyDescent="0.25">
      <c r="BE3342" s="156">
        <v>2590</v>
      </c>
      <c r="BF3342" s="181">
        <f t="shared" si="568"/>
        <v>16.56959999999922</v>
      </c>
      <c r="BG3342" s="182">
        <f t="shared" si="569"/>
        <v>2.039252704727822E-2</v>
      </c>
      <c r="BH3342" s="183">
        <f t="shared" si="570"/>
        <v>4.7945824664538672E-5</v>
      </c>
      <c r="BI3342" s="184">
        <f t="shared" si="571"/>
        <v>4.7945824664538672E-5</v>
      </c>
      <c r="BJ3342" s="184" t="str">
        <f t="shared" si="567"/>
        <v/>
      </c>
    </row>
    <row r="3343" spans="57:62" ht="20.100000000000001" customHeight="1" x14ac:dyDescent="0.25">
      <c r="BE3343" s="156">
        <v>2591</v>
      </c>
      <c r="BF3343" s="181">
        <f t="shared" si="568"/>
        <v>16.575999999999219</v>
      </c>
      <c r="BG3343" s="182">
        <f t="shared" si="569"/>
        <v>2.0344581222613681E-2</v>
      </c>
      <c r="BH3343" s="183">
        <f t="shared" si="570"/>
        <v>4.783879741769928E-5</v>
      </c>
      <c r="BI3343" s="184">
        <f t="shared" si="571"/>
        <v>4.783879741769928E-5</v>
      </c>
      <c r="BJ3343" s="184" t="str">
        <f t="shared" si="567"/>
        <v/>
      </c>
    </row>
    <row r="3344" spans="57:62" ht="20.100000000000001" customHeight="1" x14ac:dyDescent="0.25">
      <c r="BE3344" s="156">
        <v>2592</v>
      </c>
      <c r="BF3344" s="181">
        <f t="shared" si="568"/>
        <v>16.582399999999218</v>
      </c>
      <c r="BG3344" s="182">
        <f t="shared" si="569"/>
        <v>2.0296742425195982E-2</v>
      </c>
      <c r="BH3344" s="183">
        <f t="shared" si="570"/>
        <v>4.7731991300745125E-5</v>
      </c>
      <c r="BI3344" s="184">
        <f t="shared" si="571"/>
        <v>4.7731991300745125E-5</v>
      </c>
      <c r="BJ3344" s="184" t="str">
        <f t="shared" si="567"/>
        <v/>
      </c>
    </row>
    <row r="3345" spans="57:62" ht="20.100000000000001" customHeight="1" x14ac:dyDescent="0.25">
      <c r="BE3345" s="156">
        <v>2593</v>
      </c>
      <c r="BF3345" s="181">
        <f t="shared" si="568"/>
        <v>16.588799999999218</v>
      </c>
      <c r="BG3345" s="182">
        <f t="shared" si="569"/>
        <v>2.0249010433895237E-2</v>
      </c>
      <c r="BH3345" s="183">
        <f t="shared" si="570"/>
        <v>4.7625405913177127E-5</v>
      </c>
      <c r="BI3345" s="184">
        <f t="shared" si="571"/>
        <v>4.7625405913177127E-5</v>
      </c>
      <c r="BJ3345" s="184" t="str">
        <f t="shared" si="567"/>
        <v/>
      </c>
    </row>
    <row r="3346" spans="57:62" ht="20.100000000000001" customHeight="1" x14ac:dyDescent="0.25">
      <c r="BE3346" s="156">
        <v>2594</v>
      </c>
      <c r="BF3346" s="181">
        <f t="shared" si="568"/>
        <v>16.595199999999217</v>
      </c>
      <c r="BG3346" s="182">
        <f t="shared" si="569"/>
        <v>2.020138502798206E-2</v>
      </c>
      <c r="BH3346" s="183">
        <f t="shared" si="570"/>
        <v>4.7519040854957645E-5</v>
      </c>
      <c r="BI3346" s="184">
        <f t="shared" si="571"/>
        <v>4.7519040854957645E-5</v>
      </c>
      <c r="BJ3346" s="184" t="str">
        <f t="shared" si="567"/>
        <v/>
      </c>
    </row>
    <row r="3347" spans="57:62" ht="20.100000000000001" customHeight="1" x14ac:dyDescent="0.25">
      <c r="BE3347" s="156">
        <v>2595</v>
      </c>
      <c r="BF3347" s="181">
        <f t="shared" si="568"/>
        <v>16.601599999999216</v>
      </c>
      <c r="BG3347" s="182">
        <f t="shared" si="569"/>
        <v>2.0153865987127102E-2</v>
      </c>
      <c r="BH3347" s="183">
        <f t="shared" si="570"/>
        <v>4.741289572672211E-5</v>
      </c>
      <c r="BI3347" s="184">
        <f t="shared" si="571"/>
        <v>4.741289572672211E-5</v>
      </c>
      <c r="BJ3347" s="184" t="str">
        <f t="shared" si="567"/>
        <v/>
      </c>
    </row>
    <row r="3348" spans="57:62" ht="20.100000000000001" customHeight="1" x14ac:dyDescent="0.25">
      <c r="BE3348" s="156">
        <v>2596</v>
      </c>
      <c r="BF3348" s="181">
        <f t="shared" si="568"/>
        <v>16.607999999999215</v>
      </c>
      <c r="BG3348" s="182">
        <f t="shared" si="569"/>
        <v>2.010645309140038E-2</v>
      </c>
      <c r="BH3348" s="183">
        <f t="shared" si="570"/>
        <v>4.7306970129536163E-5</v>
      </c>
      <c r="BI3348" s="184">
        <f t="shared" si="571"/>
        <v>4.7306970129536163E-5</v>
      </c>
      <c r="BJ3348" s="184" t="str">
        <f t="shared" si="567"/>
        <v/>
      </c>
    </row>
    <row r="3349" spans="57:62" ht="20.100000000000001" customHeight="1" x14ac:dyDescent="0.25">
      <c r="BE3349" s="156">
        <v>2597</v>
      </c>
      <c r="BF3349" s="181">
        <f t="shared" si="568"/>
        <v>16.614399999999215</v>
      </c>
      <c r="BG3349" s="182">
        <f t="shared" si="569"/>
        <v>2.0059146121270844E-2</v>
      </c>
      <c r="BH3349" s="183">
        <f t="shared" si="570"/>
        <v>4.7201263665058724E-5</v>
      </c>
      <c r="BI3349" s="184">
        <f t="shared" si="571"/>
        <v>4.7201263665058724E-5</v>
      </c>
      <c r="BJ3349" s="184" t="str">
        <f t="shared" si="567"/>
        <v/>
      </c>
    </row>
    <row r="3350" spans="57:62" ht="20.100000000000001" customHeight="1" x14ac:dyDescent="0.25">
      <c r="BE3350" s="156">
        <v>2598</v>
      </c>
      <c r="BF3350" s="181">
        <f t="shared" si="568"/>
        <v>16.620799999999214</v>
      </c>
      <c r="BG3350" s="182">
        <f t="shared" si="569"/>
        <v>2.0011944857605785E-2</v>
      </c>
      <c r="BH3350" s="183">
        <f t="shared" si="570"/>
        <v>4.7095775935420553E-5</v>
      </c>
      <c r="BI3350" s="184">
        <f t="shared" si="571"/>
        <v>4.7095775935420553E-5</v>
      </c>
      <c r="BJ3350" s="184" t="str">
        <f t="shared" si="567"/>
        <v/>
      </c>
    </row>
    <row r="3351" spans="57:62" ht="20.100000000000001" customHeight="1" x14ac:dyDescent="0.25">
      <c r="BE3351" s="156">
        <v>2599</v>
      </c>
      <c r="BF3351" s="181">
        <f t="shared" si="568"/>
        <v>16.627199999999213</v>
      </c>
      <c r="BG3351" s="182">
        <f t="shared" si="569"/>
        <v>1.9964849081670365E-2</v>
      </c>
      <c r="BH3351" s="183">
        <f t="shared" si="570"/>
        <v>4.6990506543425486E-5</v>
      </c>
      <c r="BI3351" s="184">
        <f t="shared" si="571"/>
        <v>4.6990506543425486E-5</v>
      </c>
      <c r="BJ3351" s="184" t="str">
        <f t="shared" si="567"/>
        <v/>
      </c>
    </row>
    <row r="3352" spans="57:62" ht="20.100000000000001" customHeight="1" x14ac:dyDescent="0.25">
      <c r="BE3352" s="156">
        <v>2600</v>
      </c>
      <c r="BF3352" s="181">
        <f t="shared" si="568"/>
        <v>16.633599999999213</v>
      </c>
      <c r="BG3352" s="182">
        <f t="shared" si="569"/>
        <v>1.9917858575126939E-2</v>
      </c>
      <c r="BH3352" s="183">
        <f t="shared" si="570"/>
        <v>4.6885455092279815E-5</v>
      </c>
      <c r="BI3352" s="184">
        <f t="shared" si="571"/>
        <v>4.6885455092279815E-5</v>
      </c>
      <c r="BJ3352" s="184" t="str">
        <f t="shared" si="567"/>
        <v/>
      </c>
    </row>
    <row r="3353" spans="57:62" ht="20.100000000000001" customHeight="1" x14ac:dyDescent="0.25">
      <c r="BE3353" s="156">
        <v>2601</v>
      </c>
      <c r="BF3353" s="181">
        <f t="shared" si="568"/>
        <v>16.639999999999212</v>
      </c>
      <c r="BG3353" s="182">
        <f t="shared" si="569"/>
        <v>1.9870973120034659E-2</v>
      </c>
      <c r="BH3353" s="183">
        <f t="shared" si="570"/>
        <v>4.6780621185800453E-5</v>
      </c>
      <c r="BI3353" s="184">
        <f t="shared" si="571"/>
        <v>4.6780621185800453E-5</v>
      </c>
      <c r="BJ3353" s="184" t="str">
        <f t="shared" si="567"/>
        <v/>
      </c>
    </row>
    <row r="3354" spans="57:62" ht="20.100000000000001" customHeight="1" x14ac:dyDescent="0.25">
      <c r="BE3354" s="156">
        <v>2602</v>
      </c>
      <c r="BF3354" s="181">
        <f t="shared" si="568"/>
        <v>16.646399999999211</v>
      </c>
      <c r="BG3354" s="182">
        <f t="shared" si="569"/>
        <v>1.9824192498848859E-2</v>
      </c>
      <c r="BH3354" s="183">
        <f t="shared" si="570"/>
        <v>4.667600442832473E-5</v>
      </c>
      <c r="BI3354" s="184">
        <f t="shared" si="571"/>
        <v>4.667600442832473E-5</v>
      </c>
      <c r="BJ3354" s="184" t="str">
        <f t="shared" si="567"/>
        <v/>
      </c>
    </row>
    <row r="3355" spans="57:62" ht="20.100000000000001" customHeight="1" x14ac:dyDescent="0.25">
      <c r="BE3355" s="156">
        <v>2603</v>
      </c>
      <c r="BF3355" s="181">
        <f t="shared" si="568"/>
        <v>16.65279999999921</v>
      </c>
      <c r="BG3355" s="182">
        <f t="shared" si="569"/>
        <v>1.9777516494420534E-2</v>
      </c>
      <c r="BH3355" s="183">
        <f t="shared" si="570"/>
        <v>4.6571604424686108E-5</v>
      </c>
      <c r="BI3355" s="184">
        <f t="shared" si="571"/>
        <v>4.6571604424686108E-5</v>
      </c>
      <c r="BJ3355" s="184" t="str">
        <f t="shared" si="567"/>
        <v/>
      </c>
    </row>
    <row r="3356" spans="57:62" ht="20.100000000000001" customHeight="1" x14ac:dyDescent="0.25">
      <c r="BE3356" s="156">
        <v>2604</v>
      </c>
      <c r="BF3356" s="181">
        <f t="shared" si="568"/>
        <v>16.65919999999921</v>
      </c>
      <c r="BG3356" s="182">
        <f t="shared" si="569"/>
        <v>1.9730944889995848E-2</v>
      </c>
      <c r="BH3356" s="183">
        <f t="shared" si="570"/>
        <v>4.6467420780415408E-5</v>
      </c>
      <c r="BI3356" s="184">
        <f t="shared" si="571"/>
        <v>4.6467420780415408E-5</v>
      </c>
      <c r="BJ3356" s="184" t="str">
        <f t="shared" si="567"/>
        <v/>
      </c>
    </row>
    <row r="3357" spans="57:62" ht="20.100000000000001" customHeight="1" x14ac:dyDescent="0.25">
      <c r="BE3357" s="156">
        <v>2605</v>
      </c>
      <c r="BF3357" s="181">
        <f t="shared" si="568"/>
        <v>16.665599999999209</v>
      </c>
      <c r="BG3357" s="182">
        <f t="shared" si="569"/>
        <v>1.9684477469215433E-2</v>
      </c>
      <c r="BH3357" s="183">
        <f t="shared" si="570"/>
        <v>4.6363453101348762E-5</v>
      </c>
      <c r="BI3357" s="184">
        <f t="shared" si="571"/>
        <v>4.6363453101348762E-5</v>
      </c>
      <c r="BJ3357" s="184" t="str">
        <f t="shared" si="567"/>
        <v/>
      </c>
    </row>
    <row r="3358" spans="57:62" ht="20.100000000000001" customHeight="1" x14ac:dyDescent="0.25">
      <c r="BE3358" s="156">
        <v>2606</v>
      </c>
      <c r="BF3358" s="181">
        <f t="shared" si="568"/>
        <v>16.671999999999208</v>
      </c>
      <c r="BG3358" s="182">
        <f t="shared" si="569"/>
        <v>1.9638114016114084E-2</v>
      </c>
      <c r="BH3358" s="183">
        <f t="shared" si="570"/>
        <v>4.6259700994064762E-5</v>
      </c>
      <c r="BI3358" s="184">
        <f t="shared" si="571"/>
        <v>4.6259700994064762E-5</v>
      </c>
      <c r="BJ3358" s="184" t="str">
        <f t="shared" si="567"/>
        <v/>
      </c>
    </row>
    <row r="3359" spans="57:62" ht="20.100000000000001" customHeight="1" x14ac:dyDescent="0.25">
      <c r="BE3359" s="156">
        <v>2607</v>
      </c>
      <c r="BF3359" s="181">
        <f t="shared" si="568"/>
        <v>16.678399999999208</v>
      </c>
      <c r="BG3359" s="182">
        <f t="shared" si="569"/>
        <v>1.9591854315120019E-2</v>
      </c>
      <c r="BH3359" s="183">
        <f t="shared" si="570"/>
        <v>4.61561640655965E-5</v>
      </c>
      <c r="BI3359" s="184">
        <f t="shared" si="571"/>
        <v>4.61561640655965E-5</v>
      </c>
      <c r="BJ3359" s="184" t="str">
        <f t="shared" si="567"/>
        <v/>
      </c>
    </row>
    <row r="3360" spans="57:62" ht="20.100000000000001" customHeight="1" x14ac:dyDescent="0.25">
      <c r="BE3360" s="156">
        <v>2608</v>
      </c>
      <c r="BF3360" s="181">
        <f t="shared" si="568"/>
        <v>16.684799999999207</v>
      </c>
      <c r="BG3360" s="182">
        <f t="shared" si="569"/>
        <v>1.9545698151054423E-2</v>
      </c>
      <c r="BH3360" s="183">
        <f t="shared" si="570"/>
        <v>4.6052841923494015E-5</v>
      </c>
      <c r="BI3360" s="184">
        <f t="shared" si="571"/>
        <v>4.6052841923494015E-5</v>
      </c>
      <c r="BJ3360" s="184" t="str">
        <f t="shared" si="567"/>
        <v/>
      </c>
    </row>
    <row r="3361" spans="57:62" ht="20.100000000000001" customHeight="1" x14ac:dyDescent="0.25">
      <c r="BE3361" s="156">
        <v>2609</v>
      </c>
      <c r="BF3361" s="181">
        <f t="shared" si="568"/>
        <v>16.691199999999206</v>
      </c>
      <c r="BG3361" s="182">
        <f t="shared" si="569"/>
        <v>1.9499645309130929E-2</v>
      </c>
      <c r="BH3361" s="183">
        <f t="shared" si="570"/>
        <v>4.5949734175852047E-5</v>
      </c>
      <c r="BI3361" s="184">
        <f t="shared" si="571"/>
        <v>4.5949734175852047E-5</v>
      </c>
      <c r="BJ3361" s="184" t="str">
        <f t="shared" si="567"/>
        <v/>
      </c>
    </row>
    <row r="3362" spans="57:62" ht="20.100000000000001" customHeight="1" x14ac:dyDescent="0.25">
      <c r="BE3362" s="156">
        <v>2610</v>
      </c>
      <c r="BF3362" s="181">
        <f t="shared" si="568"/>
        <v>16.697599999999206</v>
      </c>
      <c r="BG3362" s="182">
        <f t="shared" si="569"/>
        <v>1.9453695574955077E-2</v>
      </c>
      <c r="BH3362" s="183">
        <f t="shared" si="570"/>
        <v>4.5846840431407188E-5</v>
      </c>
      <c r="BI3362" s="184">
        <f t="shared" si="571"/>
        <v>4.5846840431407188E-5</v>
      </c>
      <c r="BJ3362" s="184" t="str">
        <f t="shared" si="567"/>
        <v/>
      </c>
    </row>
    <row r="3363" spans="57:62" ht="20.100000000000001" customHeight="1" x14ac:dyDescent="0.25">
      <c r="BE3363" s="156">
        <v>2611</v>
      </c>
      <c r="BF3363" s="181">
        <f t="shared" si="568"/>
        <v>16.703999999999205</v>
      </c>
      <c r="BG3363" s="182">
        <f t="shared" si="569"/>
        <v>1.9407848734523669E-2</v>
      </c>
      <c r="BH3363" s="183">
        <f t="shared" si="570"/>
        <v>4.5744160299263786E-5</v>
      </c>
      <c r="BI3363" s="184">
        <f t="shared" si="571"/>
        <v>4.5744160299263786E-5</v>
      </c>
      <c r="BJ3363" s="184" t="str">
        <f t="shared" si="567"/>
        <v/>
      </c>
    </row>
    <row r="3364" spans="57:62" ht="20.100000000000001" customHeight="1" x14ac:dyDescent="0.25">
      <c r="BE3364" s="156">
        <v>2612</v>
      </c>
      <c r="BF3364" s="181">
        <f t="shared" si="568"/>
        <v>16.710399999999204</v>
      </c>
      <c r="BG3364" s="182">
        <f t="shared" si="569"/>
        <v>1.9362104574224406E-2</v>
      </c>
      <c r="BH3364" s="183">
        <f t="shared" si="570"/>
        <v>4.5641693389188859E-5</v>
      </c>
      <c r="BI3364" s="184">
        <f t="shared" si="571"/>
        <v>4.5641693389188859E-5</v>
      </c>
      <c r="BJ3364" s="184" t="str">
        <f t="shared" si="567"/>
        <v/>
      </c>
    </row>
    <row r="3365" spans="57:62" ht="20.100000000000001" customHeight="1" x14ac:dyDescent="0.25">
      <c r="BE3365" s="156">
        <v>2613</v>
      </c>
      <c r="BF3365" s="181">
        <f t="shared" si="568"/>
        <v>16.716799999999203</v>
      </c>
      <c r="BG3365" s="182">
        <f t="shared" si="569"/>
        <v>1.9316462880835217E-2</v>
      </c>
      <c r="BH3365" s="183">
        <f t="shared" si="570"/>
        <v>4.5539439311473306E-5</v>
      </c>
      <c r="BI3365" s="184">
        <f t="shared" si="571"/>
        <v>4.5539439311473306E-5</v>
      </c>
      <c r="BJ3365" s="184" t="str">
        <f t="shared" si="567"/>
        <v/>
      </c>
    </row>
    <row r="3366" spans="57:62" ht="20.100000000000001" customHeight="1" x14ac:dyDescent="0.25">
      <c r="BE3366" s="156">
        <v>2614</v>
      </c>
      <c r="BF3366" s="181">
        <f t="shared" si="568"/>
        <v>16.723199999999203</v>
      </c>
      <c r="BG3366" s="182">
        <f t="shared" si="569"/>
        <v>1.9270923441523743E-2</v>
      </c>
      <c r="BH3366" s="183">
        <f t="shared" si="570"/>
        <v>4.543739767691804E-5</v>
      </c>
      <c r="BI3366" s="184">
        <f t="shared" si="571"/>
        <v>4.543739767691804E-5</v>
      </c>
      <c r="BJ3366" s="184" t="str">
        <f t="shared" si="567"/>
        <v/>
      </c>
    </row>
    <row r="3367" spans="57:62" ht="20.100000000000001" customHeight="1" x14ac:dyDescent="0.25">
      <c r="BE3367" s="156">
        <v>2615</v>
      </c>
      <c r="BF3367" s="181">
        <f t="shared" si="568"/>
        <v>16.729599999999202</v>
      </c>
      <c r="BG3367" s="182">
        <f t="shared" si="569"/>
        <v>1.9225486043846825E-2</v>
      </c>
      <c r="BH3367" s="183">
        <f t="shared" si="570"/>
        <v>4.5335568096833978E-5</v>
      </c>
      <c r="BI3367" s="184">
        <f t="shared" si="571"/>
        <v>4.5335568096833978E-5</v>
      </c>
      <c r="BJ3367" s="184" t="str">
        <f t="shared" si="567"/>
        <v/>
      </c>
    </row>
    <row r="3368" spans="57:62" ht="20.100000000000001" customHeight="1" x14ac:dyDescent="0.25">
      <c r="BE3368" s="156">
        <v>2616</v>
      </c>
      <c r="BF3368" s="181">
        <f t="shared" si="568"/>
        <v>16.735999999999201</v>
      </c>
      <c r="BG3368" s="182">
        <f t="shared" si="569"/>
        <v>1.9180150475749991E-2</v>
      </c>
      <c r="BH3368" s="183">
        <f t="shared" si="570"/>
        <v>4.5233950183194704E-5</v>
      </c>
      <c r="BI3368" s="184">
        <f t="shared" si="571"/>
        <v>4.5233950183194704E-5</v>
      </c>
      <c r="BJ3368" s="184" t="str">
        <f t="shared" si="567"/>
        <v/>
      </c>
    </row>
    <row r="3369" spans="57:62" ht="20.100000000000001" customHeight="1" x14ac:dyDescent="0.25">
      <c r="BE3369" s="156">
        <v>2617</v>
      </c>
      <c r="BF3369" s="181">
        <f t="shared" si="568"/>
        <v>16.742399999999201</v>
      </c>
      <c r="BG3369" s="182">
        <f t="shared" si="569"/>
        <v>1.9134916525566797E-2</v>
      </c>
      <c r="BH3369" s="183">
        <f t="shared" si="570"/>
        <v>4.5132543548313808E-5</v>
      </c>
      <c r="BI3369" s="184">
        <f t="shared" si="571"/>
        <v>4.5132543548313808E-5</v>
      </c>
      <c r="BJ3369" s="184" t="str">
        <f t="shared" si="567"/>
        <v/>
      </c>
    </row>
    <row r="3370" spans="57:62" ht="20.100000000000001" customHeight="1" x14ac:dyDescent="0.25">
      <c r="BE3370" s="156">
        <v>2618</v>
      </c>
      <c r="BF3370" s="181">
        <f t="shared" si="568"/>
        <v>16.7487999999992</v>
      </c>
      <c r="BG3370" s="182">
        <f t="shared" si="569"/>
        <v>1.9089783982018483E-2</v>
      </c>
      <c r="BH3370" s="183">
        <f t="shared" si="570"/>
        <v>4.5031347805191829E-5</v>
      </c>
      <c r="BI3370" s="184">
        <f t="shared" si="571"/>
        <v>4.5031347805191829E-5</v>
      </c>
      <c r="BJ3370" s="184" t="str">
        <f t="shared" si="567"/>
        <v/>
      </c>
    </row>
    <row r="3371" spans="57:62" ht="20.100000000000001" customHeight="1" x14ac:dyDescent="0.25">
      <c r="BE3371" s="156">
        <v>2619</v>
      </c>
      <c r="BF3371" s="181">
        <f t="shared" si="568"/>
        <v>16.755199999999199</v>
      </c>
      <c r="BG3371" s="182">
        <f t="shared" si="569"/>
        <v>1.9044752634213291E-2</v>
      </c>
      <c r="BH3371" s="183">
        <f t="shared" si="570"/>
        <v>4.4930362567363602E-5</v>
      </c>
      <c r="BI3371" s="184">
        <f t="shared" si="571"/>
        <v>4.4930362567363602E-5</v>
      </c>
      <c r="BJ3371" s="184" t="str">
        <f t="shared" si="567"/>
        <v/>
      </c>
    </row>
    <row r="3372" spans="57:62" ht="20.100000000000001" customHeight="1" x14ac:dyDescent="0.25">
      <c r="BE3372" s="156">
        <v>2620</v>
      </c>
      <c r="BF3372" s="181">
        <f t="shared" si="568"/>
        <v>16.761599999999198</v>
      </c>
      <c r="BG3372" s="182">
        <f t="shared" si="569"/>
        <v>1.8999822271645928E-2</v>
      </c>
      <c r="BH3372" s="183">
        <f t="shared" si="570"/>
        <v>4.4829587448867031E-5</v>
      </c>
      <c r="BI3372" s="184">
        <f t="shared" si="571"/>
        <v>4.4829587448867031E-5</v>
      </c>
      <c r="BJ3372" s="184" t="str">
        <f t="shared" si="567"/>
        <v/>
      </c>
    </row>
    <row r="3373" spans="57:62" ht="20.100000000000001" customHeight="1" x14ac:dyDescent="0.25">
      <c r="BE3373" s="156">
        <v>2621</v>
      </c>
      <c r="BF3373" s="181">
        <f t="shared" si="568"/>
        <v>16.767999999999198</v>
      </c>
      <c r="BG3373" s="182">
        <f t="shared" si="569"/>
        <v>1.895499268419706E-2</v>
      </c>
      <c r="BH3373" s="183">
        <f t="shared" si="570"/>
        <v>4.472902206424309E-5</v>
      </c>
      <c r="BI3373" s="184">
        <f t="shared" si="571"/>
        <v>4.472902206424309E-5</v>
      </c>
      <c r="BJ3373" s="184" t="str">
        <f t="shared" si="567"/>
        <v/>
      </c>
    </row>
    <row r="3374" spans="57:62" ht="20.100000000000001" customHeight="1" x14ac:dyDescent="0.25">
      <c r="BE3374" s="156">
        <v>2622</v>
      </c>
      <c r="BF3374" s="181">
        <f t="shared" si="568"/>
        <v>16.774399999999197</v>
      </c>
      <c r="BG3374" s="182">
        <f t="shared" si="569"/>
        <v>1.8910263662132817E-2</v>
      </c>
      <c r="BH3374" s="183">
        <f t="shared" si="570"/>
        <v>4.4628666028587866E-5</v>
      </c>
      <c r="BI3374" s="184">
        <f t="shared" si="571"/>
        <v>4.4628666028587866E-5</v>
      </c>
      <c r="BJ3374" s="184" t="str">
        <f t="shared" si="567"/>
        <v/>
      </c>
    </row>
    <row r="3375" spans="57:62" ht="20.100000000000001" customHeight="1" x14ac:dyDescent="0.25">
      <c r="BE3375" s="156">
        <v>2623</v>
      </c>
      <c r="BF3375" s="181">
        <f t="shared" si="568"/>
        <v>16.780799999999196</v>
      </c>
      <c r="BG3375" s="182">
        <f t="shared" si="569"/>
        <v>1.886563499610423E-2</v>
      </c>
      <c r="BH3375" s="183">
        <f t="shared" si="570"/>
        <v>4.4528518957594188E-5</v>
      </c>
      <c r="BI3375" s="184">
        <f t="shared" si="571"/>
        <v>4.4528518957594188E-5</v>
      </c>
      <c r="BJ3375" s="184" t="str">
        <f t="shared" si="567"/>
        <v/>
      </c>
    </row>
    <row r="3376" spans="57:62" ht="20.100000000000001" customHeight="1" x14ac:dyDescent="0.25">
      <c r="BE3376" s="156">
        <v>2624</v>
      </c>
      <c r="BF3376" s="181">
        <f t="shared" si="568"/>
        <v>16.787199999999196</v>
      </c>
      <c r="BG3376" s="182">
        <f t="shared" si="569"/>
        <v>1.8821106477146635E-2</v>
      </c>
      <c r="BH3376" s="183">
        <f t="shared" si="570"/>
        <v>4.4428580467485712E-5</v>
      </c>
      <c r="BI3376" s="184">
        <f t="shared" si="571"/>
        <v>4.4428580467485712E-5</v>
      </c>
      <c r="BJ3376" s="184" t="str">
        <f t="shared" si="567"/>
        <v/>
      </c>
    </row>
    <row r="3377" spans="57:62" ht="20.100000000000001" customHeight="1" x14ac:dyDescent="0.25">
      <c r="BE3377" s="156">
        <v>2625</v>
      </c>
      <c r="BF3377" s="181">
        <f t="shared" si="568"/>
        <v>16.793599999999195</v>
      </c>
      <c r="BG3377" s="182">
        <f t="shared" si="569"/>
        <v>1.877667789667915E-2</v>
      </c>
      <c r="BH3377" s="183">
        <f t="shared" si="570"/>
        <v>4.4328850174860795E-5</v>
      </c>
      <c r="BI3377" s="184">
        <f t="shared" si="571"/>
        <v>4.4328850174860795E-5</v>
      </c>
      <c r="BJ3377" s="184" t="str">
        <f t="shared" ref="BJ3377:BJ3440" si="572">IF($BG3377&lt;(1-$BC$765),$BH3377,"")</f>
        <v/>
      </c>
    </row>
    <row r="3378" spans="57:62" ht="20.100000000000001" customHeight="1" x14ac:dyDescent="0.25">
      <c r="BE3378" s="156">
        <v>2626</v>
      </c>
      <c r="BF3378" s="181">
        <f t="shared" ref="BF3378:BF3441" si="573">BF3377+$BI$750</f>
        <v>16.799999999999194</v>
      </c>
      <c r="BG3378" s="182">
        <f t="shared" ref="BG3378:BG3441" si="574">_xlfn.CHISQ.DIST.RT(BF3378,7)</f>
        <v>1.8732349046504289E-2</v>
      </c>
      <c r="BH3378" s="183">
        <f t="shared" ref="BH3378:BH3441" si="575">BG3378-BG3379</f>
        <v>4.4229327697084542E-5</v>
      </c>
      <c r="BI3378" s="184">
        <f t="shared" ref="BI3378:BI3441" si="576">IF(BG3378&lt;(1-$BC$757),BH3378,"")</f>
        <v>4.4229327697084542E-5</v>
      </c>
      <c r="BJ3378" s="184" t="str">
        <f t="shared" si="572"/>
        <v/>
      </c>
    </row>
    <row r="3379" spans="57:62" ht="20.100000000000001" customHeight="1" x14ac:dyDescent="0.25">
      <c r="BE3379" s="156">
        <v>2627</v>
      </c>
      <c r="BF3379" s="181">
        <f t="shared" si="573"/>
        <v>16.806399999999194</v>
      </c>
      <c r="BG3379" s="182">
        <f t="shared" si="574"/>
        <v>1.8688119718807204E-2</v>
      </c>
      <c r="BH3379" s="183">
        <f t="shared" si="575"/>
        <v>4.413001265192798E-5</v>
      </c>
      <c r="BI3379" s="184">
        <f t="shared" si="576"/>
        <v>4.413001265192798E-5</v>
      </c>
      <c r="BJ3379" s="184" t="str">
        <f t="shared" si="572"/>
        <v/>
      </c>
    </row>
    <row r="3380" spans="57:62" ht="20.100000000000001" customHeight="1" x14ac:dyDescent="0.25">
      <c r="BE3380" s="156">
        <v>2628</v>
      </c>
      <c r="BF3380" s="181">
        <f t="shared" si="573"/>
        <v>16.812799999999193</v>
      </c>
      <c r="BG3380" s="182">
        <f t="shared" si="574"/>
        <v>1.8643989706155276E-2</v>
      </c>
      <c r="BH3380" s="183">
        <f t="shared" si="575"/>
        <v>4.4030904657710312E-5</v>
      </c>
      <c r="BI3380" s="184">
        <f t="shared" si="576"/>
        <v>4.4030904657710312E-5</v>
      </c>
      <c r="BJ3380" s="184" t="str">
        <f t="shared" si="572"/>
        <v/>
      </c>
    </row>
    <row r="3381" spans="57:62" ht="20.100000000000001" customHeight="1" x14ac:dyDescent="0.25">
      <c r="BE3381" s="156">
        <v>2629</v>
      </c>
      <c r="BF3381" s="181">
        <f t="shared" si="573"/>
        <v>16.819199999999192</v>
      </c>
      <c r="BG3381" s="182">
        <f t="shared" si="574"/>
        <v>1.8599958801497566E-2</v>
      </c>
      <c r="BH3381" s="183">
        <f t="shared" si="575"/>
        <v>4.3932003333312791E-5</v>
      </c>
      <c r="BI3381" s="184">
        <f t="shared" si="576"/>
        <v>4.3932003333312791E-5</v>
      </c>
      <c r="BJ3381" s="184" t="str">
        <f t="shared" si="572"/>
        <v/>
      </c>
    </row>
    <row r="3382" spans="57:62" ht="20.100000000000001" customHeight="1" x14ac:dyDescent="0.25">
      <c r="BE3382" s="156">
        <v>2630</v>
      </c>
      <c r="BF3382" s="181">
        <f t="shared" si="573"/>
        <v>16.825599999999191</v>
      </c>
      <c r="BG3382" s="182">
        <f t="shared" si="574"/>
        <v>1.8556026798164253E-2</v>
      </c>
      <c r="BH3382" s="183">
        <f t="shared" si="575"/>
        <v>4.3833308298140555E-5</v>
      </c>
      <c r="BI3382" s="184">
        <f t="shared" si="576"/>
        <v>4.3833308298140555E-5</v>
      </c>
      <c r="BJ3382" s="184" t="str">
        <f t="shared" si="572"/>
        <v/>
      </c>
    </row>
    <row r="3383" spans="57:62" ht="20.100000000000001" customHeight="1" x14ac:dyDescent="0.25">
      <c r="BE3383" s="156">
        <v>2631</v>
      </c>
      <c r="BF3383" s="181">
        <f t="shared" si="573"/>
        <v>16.831999999999191</v>
      </c>
      <c r="BG3383" s="182">
        <f t="shared" si="574"/>
        <v>1.8512193489866113E-2</v>
      </c>
      <c r="BH3383" s="183">
        <f t="shared" si="575"/>
        <v>4.3734819172150385E-5</v>
      </c>
      <c r="BI3383" s="184">
        <f t="shared" si="576"/>
        <v>4.3734819172150385E-5</v>
      </c>
      <c r="BJ3383" s="184" t="str">
        <f t="shared" si="572"/>
        <v/>
      </c>
    </row>
    <row r="3384" spans="57:62" ht="20.100000000000001" customHeight="1" x14ac:dyDescent="0.25">
      <c r="BE3384" s="156">
        <v>2632</v>
      </c>
      <c r="BF3384" s="181">
        <f t="shared" si="573"/>
        <v>16.83839999999919</v>
      </c>
      <c r="BG3384" s="182">
        <f t="shared" si="574"/>
        <v>1.8468458670693962E-2</v>
      </c>
      <c r="BH3384" s="183">
        <f t="shared" si="575"/>
        <v>4.3636535575763968E-5</v>
      </c>
      <c r="BI3384" s="184">
        <f t="shared" si="576"/>
        <v>4.3636535575763968E-5</v>
      </c>
      <c r="BJ3384" s="184" t="str">
        <f t="shared" si="572"/>
        <v/>
      </c>
    </row>
    <row r="3385" spans="57:62" ht="20.100000000000001" customHeight="1" x14ac:dyDescent="0.25">
      <c r="BE3385" s="156">
        <v>2633</v>
      </c>
      <c r="BF3385" s="181">
        <f t="shared" si="573"/>
        <v>16.844799999999189</v>
      </c>
      <c r="BG3385" s="182">
        <f t="shared" si="574"/>
        <v>1.8424822135118198E-2</v>
      </c>
      <c r="BH3385" s="183">
        <f t="shared" si="575"/>
        <v>4.3538457130072594E-5</v>
      </c>
      <c r="BI3385" s="184">
        <f t="shared" si="576"/>
        <v>4.3538457130072594E-5</v>
      </c>
      <c r="BJ3385" s="184" t="str">
        <f t="shared" si="572"/>
        <v/>
      </c>
    </row>
    <row r="3386" spans="57:62" ht="20.100000000000001" customHeight="1" x14ac:dyDescent="0.25">
      <c r="BE3386" s="156">
        <v>2634</v>
      </c>
      <c r="BF3386" s="181">
        <f t="shared" si="573"/>
        <v>16.851199999999189</v>
      </c>
      <c r="BG3386" s="182">
        <f t="shared" si="574"/>
        <v>1.8381283677988126E-2</v>
      </c>
      <c r="BH3386" s="183">
        <f t="shared" si="575"/>
        <v>4.3440583456552662E-5</v>
      </c>
      <c r="BI3386" s="184">
        <f t="shared" si="576"/>
        <v>4.3440583456552662E-5</v>
      </c>
      <c r="BJ3386" s="184" t="str">
        <f t="shared" si="572"/>
        <v/>
      </c>
    </row>
    <row r="3387" spans="57:62" ht="20.100000000000001" customHeight="1" x14ac:dyDescent="0.25">
      <c r="BE3387" s="156">
        <v>2635</v>
      </c>
      <c r="BF3387" s="181">
        <f t="shared" si="573"/>
        <v>16.857599999999188</v>
      </c>
      <c r="BG3387" s="182">
        <f t="shared" si="574"/>
        <v>1.8337843094531573E-2</v>
      </c>
      <c r="BH3387" s="183">
        <f t="shared" si="575"/>
        <v>4.3342914177370989E-5</v>
      </c>
      <c r="BI3387" s="184">
        <f t="shared" si="576"/>
        <v>4.3342914177370989E-5</v>
      </c>
      <c r="BJ3387" s="184" t="str">
        <f t="shared" si="572"/>
        <v/>
      </c>
    </row>
    <row r="3388" spans="57:62" ht="20.100000000000001" customHeight="1" x14ac:dyDescent="0.25">
      <c r="BE3388" s="156">
        <v>2636</v>
      </c>
      <c r="BF3388" s="181">
        <f t="shared" si="573"/>
        <v>16.863999999999187</v>
      </c>
      <c r="BG3388" s="182">
        <f t="shared" si="574"/>
        <v>1.8294500180354202E-2</v>
      </c>
      <c r="BH3388" s="183">
        <f t="shared" si="575"/>
        <v>4.324544891504481E-5</v>
      </c>
      <c r="BI3388" s="184">
        <f t="shared" si="576"/>
        <v>4.324544891504481E-5</v>
      </c>
      <c r="BJ3388" s="184" t="str">
        <f t="shared" si="572"/>
        <v/>
      </c>
    </row>
    <row r="3389" spans="57:62" ht="20.100000000000001" customHeight="1" x14ac:dyDescent="0.25">
      <c r="BE3389" s="156">
        <v>2637</v>
      </c>
      <c r="BF3389" s="181">
        <f t="shared" si="573"/>
        <v>16.870399999999186</v>
      </c>
      <c r="BG3389" s="182">
        <f t="shared" si="574"/>
        <v>1.8251254731439157E-2</v>
      </c>
      <c r="BH3389" s="183">
        <f t="shared" si="575"/>
        <v>4.3148187292840756E-5</v>
      </c>
      <c r="BI3389" s="184">
        <f t="shared" si="576"/>
        <v>4.3148187292840756E-5</v>
      </c>
      <c r="BJ3389" s="184" t="str">
        <f t="shared" si="572"/>
        <v/>
      </c>
    </row>
    <row r="3390" spans="57:62" ht="20.100000000000001" customHeight="1" x14ac:dyDescent="0.25">
      <c r="BE3390" s="156">
        <v>2638</v>
      </c>
      <c r="BF3390" s="181">
        <f t="shared" si="573"/>
        <v>16.876799999999186</v>
      </c>
      <c r="BG3390" s="182">
        <f t="shared" si="574"/>
        <v>1.8208106544146316E-2</v>
      </c>
      <c r="BH3390" s="183">
        <f t="shared" si="575"/>
        <v>4.3051128934320365E-5</v>
      </c>
      <c r="BI3390" s="184">
        <f t="shared" si="576"/>
        <v>4.3051128934320365E-5</v>
      </c>
      <c r="BJ3390" s="184" t="str">
        <f t="shared" si="572"/>
        <v/>
      </c>
    </row>
    <row r="3391" spans="57:62" ht="20.100000000000001" customHeight="1" x14ac:dyDescent="0.25">
      <c r="BE3391" s="156">
        <v>2639</v>
      </c>
      <c r="BF3391" s="181">
        <f t="shared" si="573"/>
        <v>16.883199999999185</v>
      </c>
      <c r="BG3391" s="182">
        <f t="shared" si="574"/>
        <v>1.8165055415211996E-2</v>
      </c>
      <c r="BH3391" s="183">
        <f t="shared" si="575"/>
        <v>4.2954273463801512E-5</v>
      </c>
      <c r="BI3391" s="184">
        <f t="shared" si="576"/>
        <v>4.2954273463801512E-5</v>
      </c>
      <c r="BJ3391" s="184" t="str">
        <f t="shared" si="572"/>
        <v/>
      </c>
    </row>
    <row r="3392" spans="57:62" ht="20.100000000000001" customHeight="1" x14ac:dyDescent="0.25">
      <c r="BE3392" s="156">
        <v>2640</v>
      </c>
      <c r="BF3392" s="181">
        <f t="shared" si="573"/>
        <v>16.889599999999184</v>
      </c>
      <c r="BG3392" s="182">
        <f t="shared" si="574"/>
        <v>1.8122101141748195E-2</v>
      </c>
      <c r="BH3392" s="183">
        <f t="shared" si="575"/>
        <v>4.2857620506049632E-5</v>
      </c>
      <c r="BI3392" s="184">
        <f t="shared" si="576"/>
        <v>4.2857620506049632E-5</v>
      </c>
      <c r="BJ3392" s="184" t="str">
        <f t="shared" si="572"/>
        <v/>
      </c>
    </row>
    <row r="3393" spans="57:62" ht="20.100000000000001" customHeight="1" x14ac:dyDescent="0.25">
      <c r="BE3393" s="156">
        <v>2641</v>
      </c>
      <c r="BF3393" s="181">
        <f t="shared" si="573"/>
        <v>16.895999999999184</v>
      </c>
      <c r="BG3393" s="182">
        <f t="shared" si="574"/>
        <v>1.8079243521242145E-2</v>
      </c>
      <c r="BH3393" s="183">
        <f t="shared" si="575"/>
        <v>4.2761169686291595E-5</v>
      </c>
      <c r="BI3393" s="184">
        <f t="shared" si="576"/>
        <v>4.2761169686291595E-5</v>
      </c>
      <c r="BJ3393" s="184" t="str">
        <f t="shared" si="572"/>
        <v/>
      </c>
    </row>
    <row r="3394" spans="57:62" ht="20.100000000000001" customHeight="1" x14ac:dyDescent="0.25">
      <c r="BE3394" s="156">
        <v>2642</v>
      </c>
      <c r="BF3394" s="181">
        <f t="shared" si="573"/>
        <v>16.902399999999183</v>
      </c>
      <c r="BG3394" s="182">
        <f t="shared" si="574"/>
        <v>1.8036482351555853E-2</v>
      </c>
      <c r="BH3394" s="183">
        <f t="shared" si="575"/>
        <v>4.2664920630385711E-5</v>
      </c>
      <c r="BI3394" s="184">
        <f t="shared" si="576"/>
        <v>4.2664920630385711E-5</v>
      </c>
      <c r="BJ3394" s="184" t="str">
        <f t="shared" si="572"/>
        <v/>
      </c>
    </row>
    <row r="3395" spans="57:62" ht="20.100000000000001" customHeight="1" x14ac:dyDescent="0.25">
      <c r="BE3395" s="156">
        <v>2643</v>
      </c>
      <c r="BF3395" s="181">
        <f t="shared" si="573"/>
        <v>16.908799999999182</v>
      </c>
      <c r="BG3395" s="182">
        <f t="shared" si="574"/>
        <v>1.7993817430925468E-2</v>
      </c>
      <c r="BH3395" s="183">
        <f t="shared" si="575"/>
        <v>4.256887296469683E-5</v>
      </c>
      <c r="BI3395" s="184">
        <f t="shared" si="576"/>
        <v>4.256887296469683E-5</v>
      </c>
      <c r="BJ3395" s="184" t="str">
        <f t="shared" si="572"/>
        <v/>
      </c>
    </row>
    <row r="3396" spans="57:62" ht="20.100000000000001" customHeight="1" x14ac:dyDescent="0.25">
      <c r="BE3396" s="156">
        <v>2644</v>
      </c>
      <c r="BF3396" s="181">
        <f t="shared" si="573"/>
        <v>16.915199999999182</v>
      </c>
      <c r="BG3396" s="182">
        <f t="shared" si="574"/>
        <v>1.7951248557960771E-2</v>
      </c>
      <c r="BH3396" s="183">
        <f t="shared" si="575"/>
        <v>4.2473026316092871E-5</v>
      </c>
      <c r="BI3396" s="184">
        <f t="shared" si="576"/>
        <v>4.2473026316092871E-5</v>
      </c>
      <c r="BJ3396" s="184" t="str">
        <f t="shared" si="572"/>
        <v/>
      </c>
    </row>
    <row r="3397" spans="57:62" ht="20.100000000000001" customHeight="1" x14ac:dyDescent="0.25">
      <c r="BE3397" s="156">
        <v>2645</v>
      </c>
      <c r="BF3397" s="181">
        <f t="shared" si="573"/>
        <v>16.921599999999181</v>
      </c>
      <c r="BG3397" s="182">
        <f t="shared" si="574"/>
        <v>1.7908775531644678E-2</v>
      </c>
      <c r="BH3397" s="183">
        <f t="shared" si="575"/>
        <v>4.2377380312045437E-5</v>
      </c>
      <c r="BI3397" s="184">
        <f t="shared" si="576"/>
        <v>4.2377380312045437E-5</v>
      </c>
      <c r="BJ3397" s="184" t="str">
        <f t="shared" si="572"/>
        <v/>
      </c>
    </row>
    <row r="3398" spans="57:62" ht="20.100000000000001" customHeight="1" x14ac:dyDescent="0.25">
      <c r="BE3398" s="156">
        <v>2646</v>
      </c>
      <c r="BF3398" s="181">
        <f t="shared" si="573"/>
        <v>16.92799999999918</v>
      </c>
      <c r="BG3398" s="182">
        <f t="shared" si="574"/>
        <v>1.7866398151332633E-2</v>
      </c>
      <c r="BH3398" s="183">
        <f t="shared" si="575"/>
        <v>4.2281934580463282E-5</v>
      </c>
      <c r="BI3398" s="184">
        <f t="shared" si="576"/>
        <v>4.2281934580463282E-5</v>
      </c>
      <c r="BJ3398" s="184" t="str">
        <f t="shared" si="572"/>
        <v/>
      </c>
    </row>
    <row r="3399" spans="57:62" ht="20.100000000000001" customHeight="1" x14ac:dyDescent="0.25">
      <c r="BE3399" s="156">
        <v>2647</v>
      </c>
      <c r="BF3399" s="181">
        <f t="shared" si="573"/>
        <v>16.934399999999179</v>
      </c>
      <c r="BG3399" s="182">
        <f t="shared" si="574"/>
        <v>1.7824116216752169E-2</v>
      </c>
      <c r="BH3399" s="183">
        <f t="shared" si="575"/>
        <v>4.2186688749893536E-5</v>
      </c>
      <c r="BI3399" s="184">
        <f t="shared" si="576"/>
        <v>4.2186688749893536E-5</v>
      </c>
      <c r="BJ3399" s="184" t="str">
        <f t="shared" si="572"/>
        <v/>
      </c>
    </row>
    <row r="3400" spans="57:62" ht="20.100000000000001" customHeight="1" x14ac:dyDescent="0.25">
      <c r="BE3400" s="156">
        <v>2648</v>
      </c>
      <c r="BF3400" s="181">
        <f t="shared" si="573"/>
        <v>16.940799999999179</v>
      </c>
      <c r="BG3400" s="182">
        <f t="shared" si="574"/>
        <v>1.7781929528002276E-2</v>
      </c>
      <c r="BH3400" s="183">
        <f t="shared" si="575"/>
        <v>4.2091642449275379E-5</v>
      </c>
      <c r="BI3400" s="184">
        <f t="shared" si="576"/>
        <v>4.2091642449275379E-5</v>
      </c>
      <c r="BJ3400" s="184" t="str">
        <f t="shared" si="572"/>
        <v/>
      </c>
    </row>
    <row r="3401" spans="57:62" ht="20.100000000000001" customHeight="1" x14ac:dyDescent="0.25">
      <c r="BE3401" s="156">
        <v>2649</v>
      </c>
      <c r="BF3401" s="181">
        <f t="shared" si="573"/>
        <v>16.947199999999178</v>
      </c>
      <c r="BG3401" s="182">
        <f t="shared" si="574"/>
        <v>1.7739837885553E-2</v>
      </c>
      <c r="BH3401" s="183">
        <f t="shared" si="575"/>
        <v>4.1996795308280044E-5</v>
      </c>
      <c r="BI3401" s="184">
        <f t="shared" si="576"/>
        <v>4.1996795308280044E-5</v>
      </c>
      <c r="BJ3401" s="184" t="str">
        <f t="shared" si="572"/>
        <v/>
      </c>
    </row>
    <row r="3402" spans="57:62" ht="20.100000000000001" customHeight="1" x14ac:dyDescent="0.25">
      <c r="BE3402" s="156">
        <v>2650</v>
      </c>
      <c r="BF3402" s="181">
        <f t="shared" si="573"/>
        <v>16.953599999999177</v>
      </c>
      <c r="BG3402" s="182">
        <f t="shared" si="574"/>
        <v>1.769784109024472E-2</v>
      </c>
      <c r="BH3402" s="183">
        <f t="shared" si="575"/>
        <v>4.1902146956908359E-5</v>
      </c>
      <c r="BI3402" s="184">
        <f t="shared" si="576"/>
        <v>4.1902146956908359E-5</v>
      </c>
      <c r="BJ3402" s="184" t="str">
        <f t="shared" si="572"/>
        <v/>
      </c>
    </row>
    <row r="3403" spans="57:62" ht="20.100000000000001" customHeight="1" x14ac:dyDescent="0.25">
      <c r="BE3403" s="156">
        <v>2651</v>
      </c>
      <c r="BF3403" s="181">
        <f t="shared" si="573"/>
        <v>16.959999999999177</v>
      </c>
      <c r="BG3403" s="182">
        <f t="shared" si="574"/>
        <v>1.7655938943287812E-2</v>
      </c>
      <c r="BH3403" s="183">
        <f t="shared" si="575"/>
        <v>4.1807697025820351E-5</v>
      </c>
      <c r="BI3403" s="184">
        <f t="shared" si="576"/>
        <v>4.1807697025820351E-5</v>
      </c>
      <c r="BJ3403" s="184" t="str">
        <f t="shared" si="572"/>
        <v/>
      </c>
    </row>
    <row r="3404" spans="57:62" ht="20.100000000000001" customHeight="1" x14ac:dyDescent="0.25">
      <c r="BE3404" s="156">
        <v>2652</v>
      </c>
      <c r="BF3404" s="181">
        <f t="shared" si="573"/>
        <v>16.966399999999176</v>
      </c>
      <c r="BG3404" s="182">
        <f t="shared" si="574"/>
        <v>1.7614131246261992E-2</v>
      </c>
      <c r="BH3404" s="183">
        <f t="shared" si="575"/>
        <v>4.1713445146158296E-5</v>
      </c>
      <c r="BI3404" s="184">
        <f t="shared" si="576"/>
        <v>4.1713445146158296E-5</v>
      </c>
      <c r="BJ3404" s="184" t="str">
        <f t="shared" si="572"/>
        <v/>
      </c>
    </row>
    <row r="3405" spans="57:62" ht="20.100000000000001" customHeight="1" x14ac:dyDescent="0.25">
      <c r="BE3405" s="156">
        <v>2653</v>
      </c>
      <c r="BF3405" s="181">
        <f t="shared" si="573"/>
        <v>16.972799999999175</v>
      </c>
      <c r="BG3405" s="182">
        <f t="shared" si="574"/>
        <v>1.7572417801115833E-2</v>
      </c>
      <c r="BH3405" s="183">
        <f t="shared" si="575"/>
        <v>4.1619390949612645E-5</v>
      </c>
      <c r="BI3405" s="184">
        <f t="shared" si="576"/>
        <v>4.1619390949612645E-5</v>
      </c>
      <c r="BJ3405" s="184" t="str">
        <f t="shared" si="572"/>
        <v/>
      </c>
    </row>
    <row r="3406" spans="57:62" ht="20.100000000000001" customHeight="1" x14ac:dyDescent="0.25">
      <c r="BE3406" s="156">
        <v>2654</v>
      </c>
      <c r="BF3406" s="181">
        <f t="shared" si="573"/>
        <v>16.979199999999175</v>
      </c>
      <c r="BG3406" s="182">
        <f t="shared" si="574"/>
        <v>1.7530798410166221E-2</v>
      </c>
      <c r="BH3406" s="183">
        <f t="shared" si="575"/>
        <v>4.1525534068418551E-5</v>
      </c>
      <c r="BI3406" s="184">
        <f t="shared" si="576"/>
        <v>4.1525534068418551E-5</v>
      </c>
      <c r="BJ3406" s="184" t="str">
        <f t="shared" si="572"/>
        <v/>
      </c>
    </row>
    <row r="3407" spans="57:62" ht="20.100000000000001" customHeight="1" x14ac:dyDescent="0.25">
      <c r="BE3407" s="156">
        <v>2655</v>
      </c>
      <c r="BF3407" s="181">
        <f t="shared" si="573"/>
        <v>16.985599999999174</v>
      </c>
      <c r="BG3407" s="182">
        <f t="shared" si="574"/>
        <v>1.7489272876097802E-2</v>
      </c>
      <c r="BH3407" s="183">
        <f t="shared" si="575"/>
        <v>4.1431874135283014E-5</v>
      </c>
      <c r="BI3407" s="184">
        <f t="shared" si="576"/>
        <v>4.1431874135283014E-5</v>
      </c>
      <c r="BJ3407" s="184" t="str">
        <f t="shared" si="572"/>
        <v/>
      </c>
    </row>
    <row r="3408" spans="57:62" ht="20.100000000000001" customHeight="1" x14ac:dyDescent="0.25">
      <c r="BE3408" s="156">
        <v>2656</v>
      </c>
      <c r="BF3408" s="181">
        <f t="shared" si="573"/>
        <v>16.991999999999173</v>
      </c>
      <c r="BG3408" s="182">
        <f t="shared" si="574"/>
        <v>1.7447841001962519E-2</v>
      </c>
      <c r="BH3408" s="183">
        <f t="shared" si="575"/>
        <v>4.1338410783506307E-5</v>
      </c>
      <c r="BI3408" s="184">
        <f t="shared" si="576"/>
        <v>4.1338410783506307E-5</v>
      </c>
      <c r="BJ3408" s="184" t="str">
        <f t="shared" si="572"/>
        <v/>
      </c>
    </row>
    <row r="3409" spans="57:62" ht="20.100000000000001" customHeight="1" x14ac:dyDescent="0.25">
      <c r="BE3409" s="156">
        <v>2657</v>
      </c>
      <c r="BF3409" s="181">
        <f t="shared" si="573"/>
        <v>16.998399999999172</v>
      </c>
      <c r="BG3409" s="182">
        <f t="shared" si="574"/>
        <v>1.7406502591179013E-2</v>
      </c>
      <c r="BH3409" s="183">
        <f t="shared" si="575"/>
        <v>4.124514364691606E-5</v>
      </c>
      <c r="BI3409" s="184">
        <f t="shared" si="576"/>
        <v>4.124514364691606E-5</v>
      </c>
      <c r="BJ3409" s="184" t="str">
        <f t="shared" si="572"/>
        <v/>
      </c>
    </row>
    <row r="3410" spans="57:62" ht="20.100000000000001" customHeight="1" x14ac:dyDescent="0.25">
      <c r="BE3410" s="156">
        <v>2658</v>
      </c>
      <c r="BF3410" s="181">
        <f t="shared" si="573"/>
        <v>17.004799999999172</v>
      </c>
      <c r="BG3410" s="182">
        <f t="shared" si="574"/>
        <v>1.7365257447532097E-2</v>
      </c>
      <c r="BH3410" s="183">
        <f t="shared" si="575"/>
        <v>4.1152072359832564E-5</v>
      </c>
      <c r="BI3410" s="184">
        <f t="shared" si="576"/>
        <v>4.1152072359832564E-5</v>
      </c>
      <c r="BJ3410" s="184" t="str">
        <f t="shared" si="572"/>
        <v/>
      </c>
    </row>
    <row r="3411" spans="57:62" ht="20.100000000000001" customHeight="1" x14ac:dyDescent="0.25">
      <c r="BE3411" s="156">
        <v>2659</v>
      </c>
      <c r="BF3411" s="181">
        <f t="shared" si="573"/>
        <v>17.011199999999171</v>
      </c>
      <c r="BG3411" s="182">
        <f t="shared" si="574"/>
        <v>1.7324105375172264E-2</v>
      </c>
      <c r="BH3411" s="183">
        <f t="shared" si="575"/>
        <v>4.1059196557127753E-5</v>
      </c>
      <c r="BI3411" s="184">
        <f t="shared" si="576"/>
        <v>4.1059196557127753E-5</v>
      </c>
      <c r="BJ3411" s="184" t="str">
        <f t="shared" si="572"/>
        <v/>
      </c>
    </row>
    <row r="3412" spans="57:62" ht="20.100000000000001" customHeight="1" x14ac:dyDescent="0.25">
      <c r="BE3412" s="156">
        <v>2660</v>
      </c>
      <c r="BF3412" s="181">
        <f t="shared" si="573"/>
        <v>17.01759999999917</v>
      </c>
      <c r="BG3412" s="182">
        <f t="shared" si="574"/>
        <v>1.7283046178615136E-2</v>
      </c>
      <c r="BH3412" s="183">
        <f t="shared" si="575"/>
        <v>4.0966515874221732E-5</v>
      </c>
      <c r="BI3412" s="184">
        <f t="shared" si="576"/>
        <v>4.0966515874221732E-5</v>
      </c>
      <c r="BJ3412" s="184" t="str">
        <f t="shared" si="572"/>
        <v/>
      </c>
    </row>
    <row r="3413" spans="57:62" ht="20.100000000000001" customHeight="1" x14ac:dyDescent="0.25">
      <c r="BE3413" s="156">
        <v>2661</v>
      </c>
      <c r="BF3413" s="181">
        <f t="shared" si="573"/>
        <v>17.02399999999917</v>
      </c>
      <c r="BG3413" s="182">
        <f t="shared" si="574"/>
        <v>1.7242079662740915E-2</v>
      </c>
      <c r="BH3413" s="183">
        <f t="shared" si="575"/>
        <v>4.0874029947023799E-5</v>
      </c>
      <c r="BI3413" s="184">
        <f t="shared" si="576"/>
        <v>4.0874029947023799E-5</v>
      </c>
      <c r="BJ3413" s="184" t="str">
        <f t="shared" si="572"/>
        <v/>
      </c>
    </row>
    <row r="3414" spans="57:62" ht="20.100000000000001" customHeight="1" x14ac:dyDescent="0.25">
      <c r="BE3414" s="156">
        <v>2662</v>
      </c>
      <c r="BF3414" s="181">
        <f t="shared" si="573"/>
        <v>17.030399999999169</v>
      </c>
      <c r="BG3414" s="182">
        <f t="shared" si="574"/>
        <v>1.7201205632793891E-2</v>
      </c>
      <c r="BH3414" s="183">
        <f t="shared" si="575"/>
        <v>4.0781738411984486E-5</v>
      </c>
      <c r="BI3414" s="184">
        <f t="shared" si="576"/>
        <v>4.0781738411984486E-5</v>
      </c>
      <c r="BJ3414" s="184" t="str">
        <f t="shared" si="572"/>
        <v/>
      </c>
    </row>
    <row r="3415" spans="57:62" ht="20.100000000000001" customHeight="1" x14ac:dyDescent="0.25">
      <c r="BE3415" s="156">
        <v>2663</v>
      </c>
      <c r="BF3415" s="181">
        <f t="shared" si="573"/>
        <v>17.036799999999168</v>
      </c>
      <c r="BG3415" s="182">
        <f t="shared" si="574"/>
        <v>1.7160423894381906E-2</v>
      </c>
      <c r="BH3415" s="183">
        <f t="shared" si="575"/>
        <v>4.0689640906126784E-5</v>
      </c>
      <c r="BI3415" s="184">
        <f t="shared" si="576"/>
        <v>4.0689640906126784E-5</v>
      </c>
      <c r="BJ3415" s="184" t="str">
        <f t="shared" si="572"/>
        <v/>
      </c>
    </row>
    <row r="3416" spans="57:62" ht="20.100000000000001" customHeight="1" x14ac:dyDescent="0.25">
      <c r="BE3416" s="156">
        <v>2664</v>
      </c>
      <c r="BF3416" s="181">
        <f t="shared" si="573"/>
        <v>17.043199999999167</v>
      </c>
      <c r="BG3416" s="182">
        <f t="shared" si="574"/>
        <v>1.711973425347578E-2</v>
      </c>
      <c r="BH3416" s="183">
        <f t="shared" si="575"/>
        <v>4.0597737066917772E-5</v>
      </c>
      <c r="BI3416" s="184">
        <f t="shared" si="576"/>
        <v>4.0597737066917772E-5</v>
      </c>
      <c r="BJ3416" s="184" t="str">
        <f t="shared" si="572"/>
        <v/>
      </c>
    </row>
    <row r="3417" spans="57:62" ht="20.100000000000001" customHeight="1" x14ac:dyDescent="0.25">
      <c r="BE3417" s="156">
        <v>2665</v>
      </c>
      <c r="BF3417" s="181">
        <f t="shared" si="573"/>
        <v>17.049599999999167</v>
      </c>
      <c r="BG3417" s="182">
        <f t="shared" si="574"/>
        <v>1.7079136516408862E-2</v>
      </c>
      <c r="BH3417" s="183">
        <f t="shared" si="575"/>
        <v>4.0506026532497602E-5</v>
      </c>
      <c r="BI3417" s="184">
        <f t="shared" si="576"/>
        <v>4.0506026532497602E-5</v>
      </c>
      <c r="BJ3417" s="184" t="str">
        <f t="shared" si="572"/>
        <v/>
      </c>
    </row>
    <row r="3418" spans="57:62" ht="20.100000000000001" customHeight="1" x14ac:dyDescent="0.25">
      <c r="BE3418" s="156">
        <v>2666</v>
      </c>
      <c r="BF3418" s="181">
        <f t="shared" si="573"/>
        <v>17.055999999999166</v>
      </c>
      <c r="BG3418" s="182">
        <f t="shared" si="574"/>
        <v>1.7038630489876364E-2</v>
      </c>
      <c r="BH3418" s="183">
        <f t="shared" si="575"/>
        <v>4.0414508941346433E-5</v>
      </c>
      <c r="BI3418" s="184">
        <f t="shared" si="576"/>
        <v>4.0414508941346433E-5</v>
      </c>
      <c r="BJ3418" s="184" t="str">
        <f t="shared" si="572"/>
        <v/>
      </c>
    </row>
    <row r="3419" spans="57:62" ht="20.100000000000001" customHeight="1" x14ac:dyDescent="0.25">
      <c r="BE3419" s="156">
        <v>2667</v>
      </c>
      <c r="BF3419" s="181">
        <f t="shared" si="573"/>
        <v>17.062399999999165</v>
      </c>
      <c r="BG3419" s="182">
        <f t="shared" si="574"/>
        <v>1.6998215980935018E-2</v>
      </c>
      <c r="BH3419" s="183">
        <f t="shared" si="575"/>
        <v>4.0323183932607087E-5</v>
      </c>
      <c r="BI3419" s="184">
        <f t="shared" si="576"/>
        <v>4.0323183932607087E-5</v>
      </c>
      <c r="BJ3419" s="184" t="str">
        <f t="shared" si="572"/>
        <v/>
      </c>
    </row>
    <row r="3420" spans="57:62" ht="20.100000000000001" customHeight="1" x14ac:dyDescent="0.25">
      <c r="BE3420" s="156">
        <v>2668</v>
      </c>
      <c r="BF3420" s="181">
        <f t="shared" si="573"/>
        <v>17.068799999999165</v>
      </c>
      <c r="BG3420" s="182">
        <f t="shared" si="574"/>
        <v>1.6957892797002411E-2</v>
      </c>
      <c r="BH3420" s="183">
        <f t="shared" si="575"/>
        <v>4.023205114590811E-5</v>
      </c>
      <c r="BI3420" s="184">
        <f t="shared" si="576"/>
        <v>4.023205114590811E-5</v>
      </c>
      <c r="BJ3420" s="184" t="str">
        <f t="shared" si="572"/>
        <v/>
      </c>
    </row>
    <row r="3421" spans="57:62" ht="20.100000000000001" customHeight="1" x14ac:dyDescent="0.25">
      <c r="BE3421" s="156">
        <v>2669</v>
      </c>
      <c r="BF3421" s="181">
        <f t="shared" si="573"/>
        <v>17.075199999999164</v>
      </c>
      <c r="BG3421" s="182">
        <f t="shared" si="574"/>
        <v>1.6917660745856503E-2</v>
      </c>
      <c r="BH3421" s="183">
        <f t="shared" si="575"/>
        <v>4.0141110221405402E-5</v>
      </c>
      <c r="BI3421" s="184">
        <f t="shared" si="576"/>
        <v>4.0141110221405402E-5</v>
      </c>
      <c r="BJ3421" s="184" t="str">
        <f t="shared" si="572"/>
        <v/>
      </c>
    </row>
    <row r="3422" spans="57:62" ht="20.100000000000001" customHeight="1" x14ac:dyDescent="0.25">
      <c r="BE3422" s="156">
        <v>2670</v>
      </c>
      <c r="BF3422" s="181">
        <f t="shared" si="573"/>
        <v>17.081599999999163</v>
      </c>
      <c r="BG3422" s="182">
        <f t="shared" si="574"/>
        <v>1.6877519635635097E-2</v>
      </c>
      <c r="BH3422" s="183">
        <f t="shared" si="575"/>
        <v>4.0050360799837731E-5</v>
      </c>
      <c r="BI3422" s="184">
        <f t="shared" si="576"/>
        <v>4.0050360799837731E-5</v>
      </c>
      <c r="BJ3422" s="184" t="str">
        <f t="shared" si="572"/>
        <v/>
      </c>
    </row>
    <row r="3423" spans="57:62" ht="20.100000000000001" customHeight="1" x14ac:dyDescent="0.25">
      <c r="BE3423" s="156">
        <v>2671</v>
      </c>
      <c r="BF3423" s="181">
        <f t="shared" si="573"/>
        <v>17.087999999999163</v>
      </c>
      <c r="BG3423" s="182">
        <f t="shared" si="574"/>
        <v>1.6837469274835259E-2</v>
      </c>
      <c r="BH3423" s="183">
        <f t="shared" si="575"/>
        <v>3.9959802522328974E-5</v>
      </c>
      <c r="BI3423" s="184">
        <f t="shared" si="576"/>
        <v>3.9959802522328974E-5</v>
      </c>
      <c r="BJ3423" s="184" t="str">
        <f t="shared" si="572"/>
        <v/>
      </c>
    </row>
    <row r="3424" spans="57:62" ht="20.100000000000001" customHeight="1" x14ac:dyDescent="0.25">
      <c r="BE3424" s="156">
        <v>2672</v>
      </c>
      <c r="BF3424" s="181">
        <f t="shared" si="573"/>
        <v>17.094399999999162</v>
      </c>
      <c r="BG3424" s="182">
        <f t="shared" si="574"/>
        <v>1.679750947231293E-2</v>
      </c>
      <c r="BH3424" s="183">
        <f t="shared" si="575"/>
        <v>3.9869435030662204E-5</v>
      </c>
      <c r="BI3424" s="184">
        <f t="shared" si="576"/>
        <v>3.9869435030662204E-5</v>
      </c>
      <c r="BJ3424" s="184" t="str">
        <f t="shared" si="572"/>
        <v/>
      </c>
    </row>
    <row r="3425" spans="57:62" ht="20.100000000000001" customHeight="1" x14ac:dyDescent="0.25">
      <c r="BE3425" s="156">
        <v>2673</v>
      </c>
      <c r="BF3425" s="181">
        <f t="shared" si="573"/>
        <v>17.100799999999161</v>
      </c>
      <c r="BG3425" s="182">
        <f t="shared" si="574"/>
        <v>1.6757640037282268E-2</v>
      </c>
      <c r="BH3425" s="183">
        <f t="shared" si="575"/>
        <v>3.9779257967179071E-5</v>
      </c>
      <c r="BI3425" s="184">
        <f t="shared" si="576"/>
        <v>3.9779257967179071E-5</v>
      </c>
      <c r="BJ3425" s="184" t="str">
        <f t="shared" si="572"/>
        <v/>
      </c>
    </row>
    <row r="3426" spans="57:62" ht="20.100000000000001" customHeight="1" x14ac:dyDescent="0.25">
      <c r="BE3426" s="156">
        <v>2674</v>
      </c>
      <c r="BF3426" s="181">
        <f t="shared" si="573"/>
        <v>17.10719999999916</v>
      </c>
      <c r="BG3426" s="182">
        <f t="shared" si="574"/>
        <v>1.6717860779315089E-2</v>
      </c>
      <c r="BH3426" s="183">
        <f t="shared" si="575"/>
        <v>3.9689270974523072E-5</v>
      </c>
      <c r="BI3426" s="184">
        <f t="shared" si="576"/>
        <v>3.9689270974523072E-5</v>
      </c>
      <c r="BJ3426" s="184" t="str">
        <f t="shared" si="572"/>
        <v/>
      </c>
    </row>
    <row r="3427" spans="57:62" ht="20.100000000000001" customHeight="1" x14ac:dyDescent="0.25">
      <c r="BE3427" s="156">
        <v>2675</v>
      </c>
      <c r="BF3427" s="181">
        <f t="shared" si="573"/>
        <v>17.11359999999916</v>
      </c>
      <c r="BG3427" s="182">
        <f t="shared" si="574"/>
        <v>1.6678171508340566E-2</v>
      </c>
      <c r="BH3427" s="183">
        <f t="shared" si="575"/>
        <v>3.9599473696159959E-5</v>
      </c>
      <c r="BI3427" s="184">
        <f t="shared" si="576"/>
        <v>3.9599473696159959E-5</v>
      </c>
      <c r="BJ3427" s="184" t="str">
        <f t="shared" si="572"/>
        <v/>
      </c>
    </row>
    <row r="3428" spans="57:62" ht="20.100000000000001" customHeight="1" x14ac:dyDescent="0.25">
      <c r="BE3428" s="156">
        <v>2676</v>
      </c>
      <c r="BF3428" s="181">
        <f t="shared" si="573"/>
        <v>17.119999999999159</v>
      </c>
      <c r="BG3428" s="182">
        <f t="shared" si="574"/>
        <v>1.6638572034644406E-2</v>
      </c>
      <c r="BH3428" s="183">
        <f t="shared" si="575"/>
        <v>3.9509865775864267E-5</v>
      </c>
      <c r="BI3428" s="184">
        <f t="shared" si="576"/>
        <v>3.9509865775864267E-5</v>
      </c>
      <c r="BJ3428" s="184" t="str">
        <f t="shared" si="572"/>
        <v/>
      </c>
    </row>
    <row r="3429" spans="57:62" ht="20.100000000000001" customHeight="1" x14ac:dyDescent="0.25">
      <c r="BE3429" s="156">
        <v>2677</v>
      </c>
      <c r="BF3429" s="181">
        <f t="shared" si="573"/>
        <v>17.126399999999158</v>
      </c>
      <c r="BG3429" s="182">
        <f t="shared" si="574"/>
        <v>1.6599062168868542E-2</v>
      </c>
      <c r="BH3429" s="183">
        <f t="shared" si="575"/>
        <v>3.9420446858000335E-5</v>
      </c>
      <c r="BI3429" s="184">
        <f t="shared" si="576"/>
        <v>3.9420446858000335E-5</v>
      </c>
      <c r="BJ3429" s="184" t="str">
        <f t="shared" si="572"/>
        <v/>
      </c>
    </row>
    <row r="3430" spans="57:62" ht="20.100000000000001" customHeight="1" x14ac:dyDescent="0.25">
      <c r="BE3430" s="156">
        <v>2678</v>
      </c>
      <c r="BF3430" s="181">
        <f t="shared" si="573"/>
        <v>17.132799999999158</v>
      </c>
      <c r="BG3430" s="182">
        <f t="shared" si="574"/>
        <v>1.6559641722010542E-2</v>
      </c>
      <c r="BH3430" s="183">
        <f t="shared" si="575"/>
        <v>3.9331216587518841E-5</v>
      </c>
      <c r="BI3430" s="184">
        <f t="shared" si="576"/>
        <v>3.9331216587518841E-5</v>
      </c>
      <c r="BJ3430" s="184" t="str">
        <f t="shared" si="572"/>
        <v/>
      </c>
    </row>
    <row r="3431" spans="57:62" ht="20.100000000000001" customHeight="1" x14ac:dyDescent="0.25">
      <c r="BE3431" s="156">
        <v>2679</v>
      </c>
      <c r="BF3431" s="181">
        <f t="shared" si="573"/>
        <v>17.139199999999157</v>
      </c>
      <c r="BG3431" s="182">
        <f t="shared" si="574"/>
        <v>1.6520310505423023E-2</v>
      </c>
      <c r="BH3431" s="183">
        <f t="shared" si="575"/>
        <v>3.9242174609824959E-5</v>
      </c>
      <c r="BI3431" s="184">
        <f t="shared" si="576"/>
        <v>3.9242174609824959E-5</v>
      </c>
      <c r="BJ3431" s="184" t="str">
        <f t="shared" si="572"/>
        <v/>
      </c>
    </row>
    <row r="3432" spans="57:62" ht="20.100000000000001" customHeight="1" x14ac:dyDescent="0.25">
      <c r="BE3432" s="156">
        <v>2680</v>
      </c>
      <c r="BF3432" s="181">
        <f t="shared" si="573"/>
        <v>17.145599999999156</v>
      </c>
      <c r="BG3432" s="182">
        <f t="shared" si="574"/>
        <v>1.6481068330813198E-2</v>
      </c>
      <c r="BH3432" s="183">
        <f t="shared" si="575"/>
        <v>3.9153320570813055E-5</v>
      </c>
      <c r="BI3432" s="184">
        <f t="shared" si="576"/>
        <v>3.9153320570813055E-5</v>
      </c>
      <c r="BJ3432" s="184" t="str">
        <f t="shared" si="572"/>
        <v/>
      </c>
    </row>
    <row r="3433" spans="57:62" ht="20.100000000000001" customHeight="1" x14ac:dyDescent="0.25">
      <c r="BE3433" s="156">
        <v>2681</v>
      </c>
      <c r="BF3433" s="181">
        <f t="shared" si="573"/>
        <v>17.151999999999155</v>
      </c>
      <c r="BG3433" s="182">
        <f t="shared" si="574"/>
        <v>1.6441915010242385E-2</v>
      </c>
      <c r="BH3433" s="183">
        <f t="shared" si="575"/>
        <v>3.906465411703669E-5</v>
      </c>
      <c r="BI3433" s="184">
        <f t="shared" si="576"/>
        <v>3.906465411703669E-5</v>
      </c>
      <c r="BJ3433" s="184" t="str">
        <f t="shared" si="572"/>
        <v/>
      </c>
    </row>
    <row r="3434" spans="57:62" ht="20.100000000000001" customHeight="1" x14ac:dyDescent="0.25">
      <c r="BE3434" s="156">
        <v>2682</v>
      </c>
      <c r="BF3434" s="181">
        <f t="shared" si="573"/>
        <v>17.158399999999155</v>
      </c>
      <c r="BG3434" s="182">
        <f t="shared" si="574"/>
        <v>1.6402850356125348E-2</v>
      </c>
      <c r="BH3434" s="183">
        <f t="shared" si="575"/>
        <v>3.8976174895427596E-5</v>
      </c>
      <c r="BI3434" s="184">
        <f t="shared" si="576"/>
        <v>3.8976174895427596E-5</v>
      </c>
      <c r="BJ3434" s="184" t="str">
        <f t="shared" si="572"/>
        <v/>
      </c>
    </row>
    <row r="3435" spans="57:62" ht="20.100000000000001" customHeight="1" x14ac:dyDescent="0.25">
      <c r="BE3435" s="156">
        <v>2683</v>
      </c>
      <c r="BF3435" s="181">
        <f t="shared" si="573"/>
        <v>17.164799999999154</v>
      </c>
      <c r="BG3435" s="182">
        <f t="shared" si="574"/>
        <v>1.636387418122992E-2</v>
      </c>
      <c r="BH3435" s="183">
        <f t="shared" si="575"/>
        <v>3.8887882553538533E-5</v>
      </c>
      <c r="BI3435" s="184">
        <f t="shared" si="576"/>
        <v>3.8887882553538533E-5</v>
      </c>
      <c r="BJ3435" s="184" t="str">
        <f t="shared" si="572"/>
        <v/>
      </c>
    </row>
    <row r="3436" spans="57:62" ht="20.100000000000001" customHeight="1" x14ac:dyDescent="0.25">
      <c r="BE3436" s="156">
        <v>2684</v>
      </c>
      <c r="BF3436" s="181">
        <f t="shared" si="573"/>
        <v>17.171199999999153</v>
      </c>
      <c r="BG3436" s="182">
        <f t="shared" si="574"/>
        <v>1.6324986298676382E-2</v>
      </c>
      <c r="BH3436" s="183">
        <f t="shared" si="575"/>
        <v>3.879977673945309E-5</v>
      </c>
      <c r="BI3436" s="184">
        <f t="shared" si="576"/>
        <v>3.879977673945309E-5</v>
      </c>
      <c r="BJ3436" s="184" t="str">
        <f t="shared" si="572"/>
        <v/>
      </c>
    </row>
    <row r="3437" spans="57:62" ht="20.100000000000001" customHeight="1" x14ac:dyDescent="0.25">
      <c r="BE3437" s="156">
        <v>2685</v>
      </c>
      <c r="BF3437" s="181">
        <f t="shared" si="573"/>
        <v>17.177599999999153</v>
      </c>
      <c r="BG3437" s="182">
        <f t="shared" si="574"/>
        <v>1.6286186521936929E-2</v>
      </c>
      <c r="BH3437" s="183">
        <f t="shared" si="575"/>
        <v>3.8711857101688535E-5</v>
      </c>
      <c r="BI3437" s="184">
        <f t="shared" si="576"/>
        <v>3.8711857101688535E-5</v>
      </c>
      <c r="BJ3437" s="184" t="str">
        <f t="shared" si="572"/>
        <v/>
      </c>
    </row>
    <row r="3438" spans="57:62" ht="20.100000000000001" customHeight="1" x14ac:dyDescent="0.25">
      <c r="BE3438" s="156">
        <v>2686</v>
      </c>
      <c r="BF3438" s="181">
        <f t="shared" si="573"/>
        <v>17.183999999999152</v>
      </c>
      <c r="BG3438" s="182">
        <f t="shared" si="574"/>
        <v>1.624747466483524E-2</v>
      </c>
      <c r="BH3438" s="183">
        <f t="shared" si="575"/>
        <v>3.86241232892999E-5</v>
      </c>
      <c r="BI3438" s="184">
        <f t="shared" si="576"/>
        <v>3.86241232892999E-5</v>
      </c>
      <c r="BJ3438" s="184" t="str">
        <f t="shared" si="572"/>
        <v/>
      </c>
    </row>
    <row r="3439" spans="57:62" ht="20.100000000000001" customHeight="1" x14ac:dyDescent="0.25">
      <c r="BE3439" s="156">
        <v>2687</v>
      </c>
      <c r="BF3439" s="181">
        <f t="shared" si="573"/>
        <v>17.190399999999151</v>
      </c>
      <c r="BG3439" s="182">
        <f t="shared" si="574"/>
        <v>1.620885054154594E-2</v>
      </c>
      <c r="BH3439" s="183">
        <f t="shared" si="575"/>
        <v>3.8536574952008351E-5</v>
      </c>
      <c r="BI3439" s="184">
        <f t="shared" si="576"/>
        <v>3.8536574952008351E-5</v>
      </c>
      <c r="BJ3439" s="184" t="str">
        <f t="shared" si="572"/>
        <v/>
      </c>
    </row>
    <row r="3440" spans="57:62" ht="20.100000000000001" customHeight="1" x14ac:dyDescent="0.25">
      <c r="BE3440" s="156">
        <v>2688</v>
      </c>
      <c r="BF3440" s="181">
        <f t="shared" si="573"/>
        <v>17.196799999999151</v>
      </c>
      <c r="BG3440" s="182">
        <f t="shared" si="574"/>
        <v>1.6170313966593932E-2</v>
      </c>
      <c r="BH3440" s="183">
        <f t="shared" si="575"/>
        <v>3.8449211739847305E-5</v>
      </c>
      <c r="BI3440" s="184">
        <f t="shared" si="576"/>
        <v>3.8449211739847305E-5</v>
      </c>
      <c r="BJ3440" s="184" t="str">
        <f t="shared" si="572"/>
        <v/>
      </c>
    </row>
    <row r="3441" spans="57:62" ht="20.100000000000001" customHeight="1" x14ac:dyDescent="0.25">
      <c r="BE3441" s="156">
        <v>2689</v>
      </c>
      <c r="BF3441" s="181">
        <f t="shared" si="573"/>
        <v>17.20319999999915</v>
      </c>
      <c r="BG3441" s="182">
        <f t="shared" si="574"/>
        <v>1.6131864754854085E-2</v>
      </c>
      <c r="BH3441" s="183">
        <f t="shared" si="575"/>
        <v>3.8362033303547538E-5</v>
      </c>
      <c r="BI3441" s="184">
        <f t="shared" si="576"/>
        <v>3.8362033303547538E-5</v>
      </c>
      <c r="BJ3441" s="184" t="str">
        <f t="shared" ref="BJ3441:BJ3504" si="577">IF($BG3441&lt;(1-$BC$765),$BH3441,"")</f>
        <v/>
      </c>
    </row>
    <row r="3442" spans="57:62" ht="20.100000000000001" customHeight="1" x14ac:dyDescent="0.25">
      <c r="BE3442" s="156">
        <v>2690</v>
      </c>
      <c r="BF3442" s="181">
        <f t="shared" ref="BF3442:BF3505" si="578">BF3441+$BI$750</f>
        <v>17.209599999999149</v>
      </c>
      <c r="BG3442" s="182">
        <f t="shared" ref="BG3442:BG3505" si="579">_xlfn.CHISQ.DIST.RT(BF3442,7)</f>
        <v>1.6093502721550537E-2</v>
      </c>
      <c r="BH3442" s="183">
        <f t="shared" ref="BH3442:BH3505" si="580">BG3442-BG3443</f>
        <v>3.8275039294270036E-5</v>
      </c>
      <c r="BI3442" s="184">
        <f t="shared" ref="BI3442:BI3505" si="581">IF(BG3442&lt;(1-$BC$757),BH3442,"")</f>
        <v>3.8275039294270036E-5</v>
      </c>
      <c r="BJ3442" s="184" t="str">
        <f t="shared" si="577"/>
        <v/>
      </c>
    </row>
    <row r="3443" spans="57:62" ht="20.100000000000001" customHeight="1" x14ac:dyDescent="0.25">
      <c r="BE3443" s="156">
        <v>2691</v>
      </c>
      <c r="BF3443" s="181">
        <f t="shared" si="578"/>
        <v>17.215999999999148</v>
      </c>
      <c r="BG3443" s="182">
        <f t="shared" si="579"/>
        <v>1.6055227682256267E-2</v>
      </c>
      <c r="BH3443" s="183">
        <f t="shared" si="580"/>
        <v>3.8188229363703141E-5</v>
      </c>
      <c r="BI3443" s="184">
        <f t="shared" si="581"/>
        <v>3.8188229363703141E-5</v>
      </c>
      <c r="BJ3443" s="184" t="str">
        <f t="shared" si="577"/>
        <v/>
      </c>
    </row>
    <row r="3444" spans="57:62" ht="20.100000000000001" customHeight="1" x14ac:dyDescent="0.25">
      <c r="BE3444" s="156">
        <v>2692</v>
      </c>
      <c r="BF3444" s="181">
        <f t="shared" si="578"/>
        <v>17.222399999999148</v>
      </c>
      <c r="BG3444" s="182">
        <f t="shared" si="579"/>
        <v>1.6017039452892564E-2</v>
      </c>
      <c r="BH3444" s="183">
        <f t="shared" si="580"/>
        <v>3.8101603164066022E-5</v>
      </c>
      <c r="BI3444" s="184">
        <f t="shared" si="581"/>
        <v>3.8101603164066022E-5</v>
      </c>
      <c r="BJ3444" s="184" t="str">
        <f t="shared" si="577"/>
        <v/>
      </c>
    </row>
    <row r="3445" spans="57:62" ht="20.100000000000001" customHeight="1" x14ac:dyDescent="0.25">
      <c r="BE3445" s="156">
        <v>2693</v>
      </c>
      <c r="BF3445" s="181">
        <f t="shared" si="578"/>
        <v>17.228799999999147</v>
      </c>
      <c r="BG3445" s="182">
        <f t="shared" si="579"/>
        <v>1.5978937849728498E-2</v>
      </c>
      <c r="BH3445" s="183">
        <f t="shared" si="580"/>
        <v>3.8015160348139898E-5</v>
      </c>
      <c r="BI3445" s="184">
        <f t="shared" si="581"/>
        <v>3.8015160348139898E-5</v>
      </c>
      <c r="BJ3445" s="184" t="str">
        <f t="shared" si="577"/>
        <v/>
      </c>
    </row>
    <row r="3446" spans="57:62" ht="20.100000000000001" customHeight="1" x14ac:dyDescent="0.25">
      <c r="BE3446" s="156">
        <v>2694</v>
      </c>
      <c r="BF3446" s="181">
        <f t="shared" si="578"/>
        <v>17.235199999999146</v>
      </c>
      <c r="BG3446" s="182">
        <f t="shared" si="579"/>
        <v>1.5940922689380358E-2</v>
      </c>
      <c r="BH3446" s="183">
        <f t="shared" si="580"/>
        <v>3.792890056918824E-5</v>
      </c>
      <c r="BI3446" s="184">
        <f t="shared" si="581"/>
        <v>3.792890056918824E-5</v>
      </c>
      <c r="BJ3446" s="184" t="str">
        <f t="shared" si="577"/>
        <v/>
      </c>
    </row>
    <row r="3447" spans="57:62" ht="20.100000000000001" customHeight="1" x14ac:dyDescent="0.25">
      <c r="BE3447" s="156">
        <v>2695</v>
      </c>
      <c r="BF3447" s="181">
        <f t="shared" si="578"/>
        <v>17.241599999999146</v>
      </c>
      <c r="BG3447" s="182">
        <f t="shared" si="579"/>
        <v>1.590299378881117E-2</v>
      </c>
      <c r="BH3447" s="183">
        <f t="shared" si="580"/>
        <v>3.7842823480922078E-5</v>
      </c>
      <c r="BI3447" s="184">
        <f t="shared" si="581"/>
        <v>3.7842823480922078E-5</v>
      </c>
      <c r="BJ3447" s="184" t="str">
        <f t="shared" si="577"/>
        <v/>
      </c>
    </row>
    <row r="3448" spans="57:62" ht="20.100000000000001" customHeight="1" x14ac:dyDescent="0.25">
      <c r="BE3448" s="156">
        <v>2696</v>
      </c>
      <c r="BF3448" s="181">
        <f t="shared" si="578"/>
        <v>17.247999999999145</v>
      </c>
      <c r="BG3448" s="182">
        <f t="shared" si="579"/>
        <v>1.5865150965330248E-2</v>
      </c>
      <c r="BH3448" s="183">
        <f t="shared" si="580"/>
        <v>3.7756928737770618E-5</v>
      </c>
      <c r="BI3448" s="184">
        <f t="shared" si="581"/>
        <v>3.7756928737770618E-5</v>
      </c>
      <c r="BJ3448" s="184" t="str">
        <f t="shared" si="577"/>
        <v/>
      </c>
    </row>
    <row r="3449" spans="57:62" ht="20.100000000000001" customHeight="1" x14ac:dyDescent="0.25">
      <c r="BE3449" s="156">
        <v>2697</v>
      </c>
      <c r="BF3449" s="181">
        <f t="shared" si="578"/>
        <v>17.254399999999144</v>
      </c>
      <c r="BG3449" s="182">
        <f t="shared" si="579"/>
        <v>1.5827394036592477E-2</v>
      </c>
      <c r="BH3449" s="183">
        <f t="shared" si="580"/>
        <v>3.7671215994430213E-5</v>
      </c>
      <c r="BI3449" s="184">
        <f t="shared" si="581"/>
        <v>3.7671215994430213E-5</v>
      </c>
      <c r="BJ3449" s="184" t="str">
        <f t="shared" si="577"/>
        <v/>
      </c>
    </row>
    <row r="3450" spans="57:62" ht="20.100000000000001" customHeight="1" x14ac:dyDescent="0.25">
      <c r="BE3450" s="156">
        <v>2698</v>
      </c>
      <c r="BF3450" s="181">
        <f t="shared" si="578"/>
        <v>17.260799999999143</v>
      </c>
      <c r="BG3450" s="182">
        <f t="shared" si="579"/>
        <v>1.5789722820598047E-2</v>
      </c>
      <c r="BH3450" s="183">
        <f t="shared" si="580"/>
        <v>3.7585684906377842E-5</v>
      </c>
      <c r="BI3450" s="184">
        <f t="shared" si="581"/>
        <v>3.7585684906377842E-5</v>
      </c>
      <c r="BJ3450" s="184" t="str">
        <f t="shared" si="577"/>
        <v/>
      </c>
    </row>
    <row r="3451" spans="57:62" ht="20.100000000000001" customHeight="1" x14ac:dyDescent="0.25">
      <c r="BE3451" s="156">
        <v>2699</v>
      </c>
      <c r="BF3451" s="181">
        <f t="shared" si="578"/>
        <v>17.267199999999143</v>
      </c>
      <c r="BG3451" s="182">
        <f t="shared" si="579"/>
        <v>1.5752137135691669E-2</v>
      </c>
      <c r="BH3451" s="183">
        <f t="shared" si="580"/>
        <v>3.7500335129378448E-5</v>
      </c>
      <c r="BI3451" s="184">
        <f t="shared" si="581"/>
        <v>3.7500335129378448E-5</v>
      </c>
      <c r="BJ3451" s="184" t="str">
        <f t="shared" si="577"/>
        <v/>
      </c>
    </row>
    <row r="3452" spans="57:62" ht="20.100000000000001" customHeight="1" x14ac:dyDescent="0.25">
      <c r="BE3452" s="156">
        <v>2700</v>
      </c>
      <c r="BF3452" s="181">
        <f t="shared" si="578"/>
        <v>17.273599999999142</v>
      </c>
      <c r="BG3452" s="182">
        <f t="shared" si="579"/>
        <v>1.5714636800562291E-2</v>
      </c>
      <c r="BH3452" s="183">
        <f t="shared" si="580"/>
        <v>3.7415166319838822E-5</v>
      </c>
      <c r="BI3452" s="184">
        <f t="shared" si="581"/>
        <v>3.7415166319838822E-5</v>
      </c>
      <c r="BJ3452" s="184" t="str">
        <f t="shared" si="577"/>
        <v/>
      </c>
    </row>
    <row r="3453" spans="57:62" ht="20.100000000000001" customHeight="1" x14ac:dyDescent="0.25">
      <c r="BE3453" s="156">
        <v>2701</v>
      </c>
      <c r="BF3453" s="181">
        <f t="shared" si="578"/>
        <v>17.279999999999141</v>
      </c>
      <c r="BG3453" s="182">
        <f t="shared" si="579"/>
        <v>1.5677221634242452E-2</v>
      </c>
      <c r="BH3453" s="183">
        <f t="shared" si="580"/>
        <v>3.7330178134710457E-5</v>
      </c>
      <c r="BI3453" s="184">
        <f t="shared" si="581"/>
        <v>3.7330178134710457E-5</v>
      </c>
      <c r="BJ3453" s="184" t="str">
        <f t="shared" si="577"/>
        <v/>
      </c>
    </row>
    <row r="3454" spans="57:62" ht="20.100000000000001" customHeight="1" x14ac:dyDescent="0.25">
      <c r="BE3454" s="156">
        <v>2702</v>
      </c>
      <c r="BF3454" s="181">
        <f t="shared" si="578"/>
        <v>17.286399999999141</v>
      </c>
      <c r="BG3454" s="182">
        <f t="shared" si="579"/>
        <v>1.5639891456107741E-2</v>
      </c>
      <c r="BH3454" s="183">
        <f t="shared" si="580"/>
        <v>3.7245370231350772E-5</v>
      </c>
      <c r="BI3454" s="184">
        <f t="shared" si="581"/>
        <v>3.7245370231350772E-5</v>
      </c>
      <c r="BJ3454" s="184" t="str">
        <f t="shared" si="577"/>
        <v/>
      </c>
    </row>
    <row r="3455" spans="57:62" ht="20.100000000000001" customHeight="1" x14ac:dyDescent="0.25">
      <c r="BE3455" s="156">
        <v>2703</v>
      </c>
      <c r="BF3455" s="181">
        <f t="shared" si="578"/>
        <v>17.29279999999914</v>
      </c>
      <c r="BG3455" s="182">
        <f t="shared" si="579"/>
        <v>1.5602646085876391E-2</v>
      </c>
      <c r="BH3455" s="183">
        <f t="shared" si="580"/>
        <v>3.7160742267752095E-5</v>
      </c>
      <c r="BI3455" s="184">
        <f t="shared" si="581"/>
        <v>3.7160742267752095E-5</v>
      </c>
      <c r="BJ3455" s="184" t="str">
        <f t="shared" si="577"/>
        <v/>
      </c>
    </row>
    <row r="3456" spans="57:62" ht="20.100000000000001" customHeight="1" x14ac:dyDescent="0.25">
      <c r="BE3456" s="156">
        <v>2704</v>
      </c>
      <c r="BF3456" s="181">
        <f t="shared" si="578"/>
        <v>17.299199999999139</v>
      </c>
      <c r="BG3456" s="182">
        <f t="shared" si="579"/>
        <v>1.5565485343608639E-2</v>
      </c>
      <c r="BH3456" s="183">
        <f t="shared" si="580"/>
        <v>3.7076293902324822E-5</v>
      </c>
      <c r="BI3456" s="184">
        <f t="shared" si="581"/>
        <v>3.7076293902324822E-5</v>
      </c>
      <c r="BJ3456" s="184" t="str">
        <f t="shared" si="577"/>
        <v/>
      </c>
    </row>
    <row r="3457" spans="57:62" ht="20.100000000000001" customHeight="1" x14ac:dyDescent="0.25">
      <c r="BE3457" s="156">
        <v>2705</v>
      </c>
      <c r="BF3457" s="181">
        <f t="shared" si="578"/>
        <v>17.305599999999139</v>
      </c>
      <c r="BG3457" s="182">
        <f t="shared" si="579"/>
        <v>1.5528409049706314E-2</v>
      </c>
      <c r="BH3457" s="183">
        <f t="shared" si="580"/>
        <v>3.6992024794072625E-5</v>
      </c>
      <c r="BI3457" s="184">
        <f t="shared" si="581"/>
        <v>3.6992024794072625E-5</v>
      </c>
      <c r="BJ3457" s="184" t="str">
        <f t="shared" si="577"/>
        <v/>
      </c>
    </row>
    <row r="3458" spans="57:62" ht="20.100000000000001" customHeight="1" x14ac:dyDescent="0.25">
      <c r="BE3458" s="156">
        <v>2706</v>
      </c>
      <c r="BF3458" s="181">
        <f t="shared" si="578"/>
        <v>17.311999999999138</v>
      </c>
      <c r="BG3458" s="182">
        <f t="shared" si="579"/>
        <v>1.5491417024912241E-2</v>
      </c>
      <c r="BH3458" s="183">
        <f t="shared" si="580"/>
        <v>3.6907934602467551E-5</v>
      </c>
      <c r="BI3458" s="184">
        <f t="shared" si="581"/>
        <v>3.6907934602467551E-5</v>
      </c>
      <c r="BJ3458" s="184" t="str">
        <f t="shared" si="577"/>
        <v/>
      </c>
    </row>
    <row r="3459" spans="57:62" ht="20.100000000000001" customHeight="1" x14ac:dyDescent="0.25">
      <c r="BE3459" s="156">
        <v>2707</v>
      </c>
      <c r="BF3459" s="181">
        <f t="shared" si="578"/>
        <v>17.318399999999137</v>
      </c>
      <c r="BG3459" s="182">
        <f t="shared" si="579"/>
        <v>1.5454509090309774E-2</v>
      </c>
      <c r="BH3459" s="183">
        <f t="shared" si="580"/>
        <v>3.6824022987535024E-5</v>
      </c>
      <c r="BI3459" s="184">
        <f t="shared" si="581"/>
        <v>3.6824022987535024E-5</v>
      </c>
      <c r="BJ3459" s="184" t="str">
        <f t="shared" si="577"/>
        <v/>
      </c>
    </row>
    <row r="3460" spans="57:62" ht="20.100000000000001" customHeight="1" x14ac:dyDescent="0.25">
      <c r="BE3460" s="156">
        <v>2708</v>
      </c>
      <c r="BF3460" s="181">
        <f t="shared" si="578"/>
        <v>17.324799999999136</v>
      </c>
      <c r="BG3460" s="182">
        <f t="shared" si="579"/>
        <v>1.5417685067322238E-2</v>
      </c>
      <c r="BH3460" s="183">
        <f t="shared" si="580"/>
        <v>3.6740289609808741E-5</v>
      </c>
      <c r="BI3460" s="184">
        <f t="shared" si="581"/>
        <v>3.6740289609808741E-5</v>
      </c>
      <c r="BJ3460" s="184" t="str">
        <f t="shared" si="577"/>
        <v/>
      </c>
    </row>
    <row r="3461" spans="57:62" ht="20.100000000000001" customHeight="1" x14ac:dyDescent="0.25">
      <c r="BE3461" s="156">
        <v>2709</v>
      </c>
      <c r="BF3461" s="181">
        <f t="shared" si="578"/>
        <v>17.331199999999136</v>
      </c>
      <c r="BG3461" s="182">
        <f t="shared" si="579"/>
        <v>1.538094477771243E-2</v>
      </c>
      <c r="BH3461" s="183">
        <f t="shared" si="580"/>
        <v>3.6656734130294244E-5</v>
      </c>
      <c r="BI3461" s="184">
        <f t="shared" si="581"/>
        <v>3.6656734130294244E-5</v>
      </c>
      <c r="BJ3461" s="184" t="str">
        <f t="shared" si="577"/>
        <v/>
      </c>
    </row>
    <row r="3462" spans="57:62" ht="20.100000000000001" customHeight="1" x14ac:dyDescent="0.25">
      <c r="BE3462" s="156">
        <v>2710</v>
      </c>
      <c r="BF3462" s="181">
        <f t="shared" si="578"/>
        <v>17.337599999999135</v>
      </c>
      <c r="BG3462" s="182">
        <f t="shared" si="579"/>
        <v>1.5344288043582135E-2</v>
      </c>
      <c r="BH3462" s="183">
        <f t="shared" si="580"/>
        <v>3.6573356210540045E-5</v>
      </c>
      <c r="BI3462" s="184">
        <f t="shared" si="581"/>
        <v>3.6573356210540045E-5</v>
      </c>
      <c r="BJ3462" s="184" t="str">
        <f t="shared" si="577"/>
        <v/>
      </c>
    </row>
    <row r="3463" spans="57:62" ht="20.100000000000001" customHeight="1" x14ac:dyDescent="0.25">
      <c r="BE3463" s="156">
        <v>2711</v>
      </c>
      <c r="BF3463" s="181">
        <f t="shared" si="578"/>
        <v>17.343999999999134</v>
      </c>
      <c r="BG3463" s="182">
        <f t="shared" si="579"/>
        <v>1.5307714687371595E-2</v>
      </c>
      <c r="BH3463" s="183">
        <f t="shared" si="580"/>
        <v>3.6490155512656705E-5</v>
      </c>
      <c r="BI3463" s="184">
        <f t="shared" si="581"/>
        <v>3.6490155512656705E-5</v>
      </c>
      <c r="BJ3463" s="184" t="str">
        <f t="shared" si="577"/>
        <v/>
      </c>
    </row>
    <row r="3464" spans="57:62" ht="20.100000000000001" customHeight="1" x14ac:dyDescent="0.25">
      <c r="BE3464" s="156">
        <v>2712</v>
      </c>
      <c r="BF3464" s="181">
        <f t="shared" si="578"/>
        <v>17.350399999999134</v>
      </c>
      <c r="BG3464" s="182">
        <f t="shared" si="579"/>
        <v>1.5271224531858939E-2</v>
      </c>
      <c r="BH3464" s="183">
        <f t="shared" si="580"/>
        <v>3.640713169925959E-5</v>
      </c>
      <c r="BI3464" s="184">
        <f t="shared" si="581"/>
        <v>3.640713169925959E-5</v>
      </c>
      <c r="BJ3464" s="184" t="str">
        <f t="shared" si="577"/>
        <v/>
      </c>
    </row>
    <row r="3465" spans="57:62" ht="20.100000000000001" customHeight="1" x14ac:dyDescent="0.25">
      <c r="BE3465" s="156">
        <v>2713</v>
      </c>
      <c r="BF3465" s="181">
        <f t="shared" si="578"/>
        <v>17.356799999999133</v>
      </c>
      <c r="BG3465" s="182">
        <f t="shared" si="579"/>
        <v>1.5234817400159679E-2</v>
      </c>
      <c r="BH3465" s="183">
        <f t="shared" si="580"/>
        <v>3.632428443331448E-5</v>
      </c>
      <c r="BI3465" s="184">
        <f t="shared" si="581"/>
        <v>3.632428443331448E-5</v>
      </c>
      <c r="BJ3465" s="184" t="str">
        <f t="shared" si="577"/>
        <v/>
      </c>
    </row>
    <row r="3466" spans="57:62" ht="20.100000000000001" customHeight="1" x14ac:dyDescent="0.25">
      <c r="BE3466" s="156">
        <v>2714</v>
      </c>
      <c r="BF3466" s="181">
        <f t="shared" si="578"/>
        <v>17.363199999999132</v>
      </c>
      <c r="BG3466" s="182">
        <f t="shared" si="579"/>
        <v>1.5198493115726365E-2</v>
      </c>
      <c r="BH3466" s="183">
        <f t="shared" si="580"/>
        <v>3.6241613378597271E-5</v>
      </c>
      <c r="BI3466" s="184">
        <f t="shared" si="581"/>
        <v>3.6241613378597271E-5</v>
      </c>
      <c r="BJ3466" s="184" t="str">
        <f t="shared" si="577"/>
        <v/>
      </c>
    </row>
    <row r="3467" spans="57:62" ht="20.100000000000001" customHeight="1" x14ac:dyDescent="0.25">
      <c r="BE3467" s="156">
        <v>2715</v>
      </c>
      <c r="BF3467" s="181">
        <f t="shared" si="578"/>
        <v>17.369599999999132</v>
      </c>
      <c r="BG3467" s="182">
        <f t="shared" si="579"/>
        <v>1.5162251502347767E-2</v>
      </c>
      <c r="BH3467" s="183">
        <f t="shared" si="580"/>
        <v>3.6159118199137127E-5</v>
      </c>
      <c r="BI3467" s="184">
        <f t="shared" si="581"/>
        <v>3.6159118199137127E-5</v>
      </c>
      <c r="BJ3467" s="184" t="str">
        <f t="shared" si="577"/>
        <v/>
      </c>
    </row>
    <row r="3468" spans="57:62" ht="20.100000000000001" customHeight="1" x14ac:dyDescent="0.25">
      <c r="BE3468" s="156">
        <v>2716</v>
      </c>
      <c r="BF3468" s="181">
        <f t="shared" si="578"/>
        <v>17.375999999999131</v>
      </c>
      <c r="BG3468" s="182">
        <f t="shared" si="579"/>
        <v>1.512609238414863E-2</v>
      </c>
      <c r="BH3468" s="183">
        <f t="shared" si="580"/>
        <v>3.6076798559594656E-5</v>
      </c>
      <c r="BI3468" s="184">
        <f t="shared" si="581"/>
        <v>3.6076798559594656E-5</v>
      </c>
      <c r="BJ3468" s="184" t="str">
        <f t="shared" si="577"/>
        <v/>
      </c>
    </row>
    <row r="3469" spans="57:62" ht="20.100000000000001" customHeight="1" x14ac:dyDescent="0.25">
      <c r="BE3469" s="156">
        <v>2717</v>
      </c>
      <c r="BF3469" s="181">
        <f t="shared" si="578"/>
        <v>17.38239999999913</v>
      </c>
      <c r="BG3469" s="182">
        <f t="shared" si="579"/>
        <v>1.5090015585589036E-2</v>
      </c>
      <c r="BH3469" s="183">
        <f t="shared" si="580"/>
        <v>3.5994654125149142E-5</v>
      </c>
      <c r="BI3469" s="184">
        <f t="shared" si="581"/>
        <v>3.5994654125149142E-5</v>
      </c>
      <c r="BJ3469" s="184" t="str">
        <f t="shared" si="577"/>
        <v/>
      </c>
    </row>
    <row r="3470" spans="57:62" ht="20.100000000000001" customHeight="1" x14ac:dyDescent="0.25">
      <c r="BE3470" s="156">
        <v>2718</v>
      </c>
      <c r="BF3470" s="181">
        <f t="shared" si="578"/>
        <v>17.388799999999129</v>
      </c>
      <c r="BG3470" s="182">
        <f t="shared" si="579"/>
        <v>1.5054020931463886E-2</v>
      </c>
      <c r="BH3470" s="183">
        <f t="shared" si="580"/>
        <v>3.5912684561417024E-5</v>
      </c>
      <c r="BI3470" s="184">
        <f t="shared" si="581"/>
        <v>3.5912684561417024E-5</v>
      </c>
      <c r="BJ3470" s="184" t="str">
        <f t="shared" si="577"/>
        <v/>
      </c>
    </row>
    <row r="3471" spans="57:62" ht="20.100000000000001" customHeight="1" x14ac:dyDescent="0.25">
      <c r="BE3471" s="156">
        <v>2719</v>
      </c>
      <c r="BF3471" s="181">
        <f t="shared" si="578"/>
        <v>17.395199999999129</v>
      </c>
      <c r="BG3471" s="182">
        <f t="shared" si="579"/>
        <v>1.5018108246902469E-2</v>
      </c>
      <c r="BH3471" s="183">
        <f t="shared" si="580"/>
        <v>3.5830889534653118E-5</v>
      </c>
      <c r="BI3471" s="184">
        <f t="shared" si="581"/>
        <v>3.5830889534653118E-5</v>
      </c>
      <c r="BJ3471" s="184" t="str">
        <f t="shared" si="577"/>
        <v/>
      </c>
    </row>
    <row r="3472" spans="57:62" ht="20.100000000000001" customHeight="1" x14ac:dyDescent="0.25">
      <c r="BE3472" s="156">
        <v>2720</v>
      </c>
      <c r="BF3472" s="181">
        <f t="shared" si="578"/>
        <v>17.401599999999128</v>
      </c>
      <c r="BG3472" s="182">
        <f t="shared" si="579"/>
        <v>1.4982277357367816E-2</v>
      </c>
      <c r="BH3472" s="183">
        <f t="shared" si="580"/>
        <v>3.5749268711473062E-5</v>
      </c>
      <c r="BI3472" s="184">
        <f t="shared" si="581"/>
        <v>3.5749268711473062E-5</v>
      </c>
      <c r="BJ3472" s="184" t="str">
        <f t="shared" si="577"/>
        <v/>
      </c>
    </row>
    <row r="3473" spans="57:62" ht="20.100000000000001" customHeight="1" x14ac:dyDescent="0.25">
      <c r="BE3473" s="156">
        <v>2721</v>
      </c>
      <c r="BF3473" s="181">
        <f t="shared" si="578"/>
        <v>17.407999999999127</v>
      </c>
      <c r="BG3473" s="182">
        <f t="shared" si="579"/>
        <v>1.4946528088656343E-2</v>
      </c>
      <c r="BH3473" s="183">
        <f t="shared" si="580"/>
        <v>3.5667821759167301E-5</v>
      </c>
      <c r="BI3473" s="184">
        <f t="shared" si="581"/>
        <v>3.5667821759167301E-5</v>
      </c>
      <c r="BJ3473" s="184" t="str">
        <f t="shared" si="577"/>
        <v/>
      </c>
    </row>
    <row r="3474" spans="57:62" ht="20.100000000000001" customHeight="1" x14ac:dyDescent="0.25">
      <c r="BE3474" s="156">
        <v>2722</v>
      </c>
      <c r="BF3474" s="181">
        <f t="shared" si="578"/>
        <v>17.414399999999127</v>
      </c>
      <c r="BG3474" s="182">
        <f t="shared" si="579"/>
        <v>1.4910860266897176E-2</v>
      </c>
      <c r="BH3474" s="183">
        <f t="shared" si="580"/>
        <v>3.5586548345354144E-5</v>
      </c>
      <c r="BI3474" s="184">
        <f t="shared" si="581"/>
        <v>3.5586548345354144E-5</v>
      </c>
      <c r="BJ3474" s="184" t="str">
        <f t="shared" si="577"/>
        <v/>
      </c>
    </row>
    <row r="3475" spans="57:62" ht="20.100000000000001" customHeight="1" x14ac:dyDescent="0.25">
      <c r="BE3475" s="156">
        <v>2723</v>
      </c>
      <c r="BF3475" s="181">
        <f t="shared" si="578"/>
        <v>17.420799999999126</v>
      </c>
      <c r="BG3475" s="182">
        <f t="shared" si="579"/>
        <v>1.4875273718551822E-2</v>
      </c>
      <c r="BH3475" s="183">
        <f t="shared" si="580"/>
        <v>3.5505448138344053E-5</v>
      </c>
      <c r="BI3475" s="184">
        <f t="shared" si="581"/>
        <v>3.5505448138344053E-5</v>
      </c>
      <c r="BJ3475" s="184" t="str">
        <f t="shared" si="577"/>
        <v/>
      </c>
    </row>
    <row r="3476" spans="57:62" ht="20.100000000000001" customHeight="1" x14ac:dyDescent="0.25">
      <c r="BE3476" s="156">
        <v>2724</v>
      </c>
      <c r="BF3476" s="181">
        <f t="shared" si="578"/>
        <v>17.427199999999125</v>
      </c>
      <c r="BG3476" s="182">
        <f t="shared" si="579"/>
        <v>1.4839768270413478E-2</v>
      </c>
      <c r="BH3476" s="183">
        <f t="shared" si="580"/>
        <v>3.5424520806841275E-5</v>
      </c>
      <c r="BI3476" s="184">
        <f t="shared" si="581"/>
        <v>3.5424520806841275E-5</v>
      </c>
      <c r="BJ3476" s="184" t="str">
        <f t="shared" si="577"/>
        <v/>
      </c>
    </row>
    <row r="3477" spans="57:62" ht="20.100000000000001" customHeight="1" x14ac:dyDescent="0.25">
      <c r="BE3477" s="156">
        <v>2725</v>
      </c>
      <c r="BF3477" s="181">
        <f t="shared" si="578"/>
        <v>17.433599999999124</v>
      </c>
      <c r="BG3477" s="182">
        <f t="shared" si="579"/>
        <v>1.4804343749606637E-2</v>
      </c>
      <c r="BH3477" s="183">
        <f t="shared" si="580"/>
        <v>3.5343766020049655E-5</v>
      </c>
      <c r="BI3477" s="184">
        <f t="shared" si="581"/>
        <v>3.5343766020049655E-5</v>
      </c>
      <c r="BJ3477" s="184" t="str">
        <f t="shared" si="577"/>
        <v/>
      </c>
    </row>
    <row r="3478" spans="57:62" ht="20.100000000000001" customHeight="1" x14ac:dyDescent="0.25">
      <c r="BE3478" s="156">
        <v>2726</v>
      </c>
      <c r="BF3478" s="181">
        <f t="shared" si="578"/>
        <v>17.439999999999124</v>
      </c>
      <c r="BG3478" s="182">
        <f t="shared" si="579"/>
        <v>1.4768999983586587E-2</v>
      </c>
      <c r="BH3478" s="183">
        <f t="shared" si="580"/>
        <v>3.5263183447847846E-5</v>
      </c>
      <c r="BI3478" s="184">
        <f t="shared" si="581"/>
        <v>3.5263183447847846E-5</v>
      </c>
      <c r="BJ3478" s="184" t="str">
        <f t="shared" si="577"/>
        <v/>
      </c>
    </row>
    <row r="3479" spans="57:62" ht="20.100000000000001" customHeight="1" x14ac:dyDescent="0.25">
      <c r="BE3479" s="156">
        <v>2727</v>
      </c>
      <c r="BF3479" s="181">
        <f t="shared" si="578"/>
        <v>17.446399999999123</v>
      </c>
      <c r="BG3479" s="182">
        <f t="shared" si="579"/>
        <v>1.4733736800138739E-2</v>
      </c>
      <c r="BH3479" s="183">
        <f t="shared" si="580"/>
        <v>3.5182772760362566E-5</v>
      </c>
      <c r="BI3479" s="184">
        <f t="shared" si="581"/>
        <v>3.5182772760362566E-5</v>
      </c>
      <c r="BJ3479" s="184" t="str">
        <f t="shared" si="577"/>
        <v/>
      </c>
    </row>
    <row r="3480" spans="57:62" ht="20.100000000000001" customHeight="1" x14ac:dyDescent="0.25">
      <c r="BE3480" s="156">
        <v>2728</v>
      </c>
      <c r="BF3480" s="181">
        <f t="shared" si="578"/>
        <v>17.452799999999122</v>
      </c>
      <c r="BG3480" s="182">
        <f t="shared" si="579"/>
        <v>1.4698554027378376E-2</v>
      </c>
      <c r="BH3480" s="183">
        <f t="shared" si="580"/>
        <v>3.5102533628466465E-5</v>
      </c>
      <c r="BI3480" s="184">
        <f t="shared" si="581"/>
        <v>3.5102533628466465E-5</v>
      </c>
      <c r="BJ3480" s="184" t="str">
        <f t="shared" si="577"/>
        <v/>
      </c>
    </row>
    <row r="3481" spans="57:62" ht="20.100000000000001" customHeight="1" x14ac:dyDescent="0.25">
      <c r="BE3481" s="156">
        <v>2729</v>
      </c>
      <c r="BF3481" s="181">
        <f t="shared" si="578"/>
        <v>17.459199999999122</v>
      </c>
      <c r="BG3481" s="182">
        <f t="shared" si="579"/>
        <v>1.466345149374991E-2</v>
      </c>
      <c r="BH3481" s="183">
        <f t="shared" si="580"/>
        <v>3.5022465723408627E-5</v>
      </c>
      <c r="BI3481" s="184">
        <f t="shared" si="581"/>
        <v>3.5022465723408627E-5</v>
      </c>
      <c r="BJ3481" s="184" t="str">
        <f t="shared" si="577"/>
        <v/>
      </c>
    </row>
    <row r="3482" spans="57:62" ht="20.100000000000001" customHeight="1" x14ac:dyDescent="0.25">
      <c r="BE3482" s="156">
        <v>2730</v>
      </c>
      <c r="BF3482" s="181">
        <f t="shared" si="578"/>
        <v>17.465599999999121</v>
      </c>
      <c r="BG3482" s="182">
        <f t="shared" si="579"/>
        <v>1.4628429028026501E-2</v>
      </c>
      <c r="BH3482" s="183">
        <f t="shared" si="580"/>
        <v>3.4942568716984576E-5</v>
      </c>
      <c r="BI3482" s="184">
        <f t="shared" si="581"/>
        <v>3.4942568716984576E-5</v>
      </c>
      <c r="BJ3482" s="184" t="str">
        <f t="shared" si="577"/>
        <v/>
      </c>
    </row>
    <row r="3483" spans="57:62" ht="20.100000000000001" customHeight="1" x14ac:dyDescent="0.25">
      <c r="BE3483" s="156">
        <v>2731</v>
      </c>
      <c r="BF3483" s="181">
        <f t="shared" si="578"/>
        <v>17.47199999999912</v>
      </c>
      <c r="BG3483" s="182">
        <f t="shared" si="579"/>
        <v>1.4593486459309517E-2</v>
      </c>
      <c r="BH3483" s="183">
        <f t="shared" si="580"/>
        <v>3.4862842281557088E-5</v>
      </c>
      <c r="BI3483" s="184">
        <f t="shared" si="581"/>
        <v>3.4862842281557088E-5</v>
      </c>
      <c r="BJ3483" s="184" t="str">
        <f t="shared" si="577"/>
        <v/>
      </c>
    </row>
    <row r="3484" spans="57:62" ht="20.100000000000001" customHeight="1" x14ac:dyDescent="0.25">
      <c r="BE3484" s="156">
        <v>2732</v>
      </c>
      <c r="BF3484" s="181">
        <f t="shared" si="578"/>
        <v>17.47839999999912</v>
      </c>
      <c r="BG3484" s="182">
        <f t="shared" si="579"/>
        <v>1.455862361702796E-2</v>
      </c>
      <c r="BH3484" s="183">
        <f t="shared" si="580"/>
        <v>3.4783286089828946E-5</v>
      </c>
      <c r="BI3484" s="184">
        <f t="shared" si="581"/>
        <v>3.4783286089828946E-5</v>
      </c>
      <c r="BJ3484" s="184" t="str">
        <f t="shared" si="577"/>
        <v/>
      </c>
    </row>
    <row r="3485" spans="57:62" ht="20.100000000000001" customHeight="1" x14ac:dyDescent="0.25">
      <c r="BE3485" s="156">
        <v>2733</v>
      </c>
      <c r="BF3485" s="181">
        <f t="shared" si="578"/>
        <v>17.484799999999119</v>
      </c>
      <c r="BG3485" s="182">
        <f t="shared" si="579"/>
        <v>1.4523840330938131E-2</v>
      </c>
      <c r="BH3485" s="183">
        <f t="shared" si="580"/>
        <v>3.470389981518468E-5</v>
      </c>
      <c r="BI3485" s="184">
        <f t="shared" si="581"/>
        <v>3.470389981518468E-5</v>
      </c>
      <c r="BJ3485" s="184" t="str">
        <f t="shared" si="577"/>
        <v/>
      </c>
    </row>
    <row r="3486" spans="57:62" ht="20.100000000000001" customHeight="1" x14ac:dyDescent="0.25">
      <c r="BE3486" s="156">
        <v>2734</v>
      </c>
      <c r="BF3486" s="181">
        <f t="shared" si="578"/>
        <v>17.491199999999118</v>
      </c>
      <c r="BG3486" s="182">
        <f t="shared" si="579"/>
        <v>1.4489136431122946E-2</v>
      </c>
      <c r="BH3486" s="183">
        <f t="shared" si="580"/>
        <v>3.4624683131482398E-5</v>
      </c>
      <c r="BI3486" s="184">
        <f t="shared" si="581"/>
        <v>3.4624683131482398E-5</v>
      </c>
      <c r="BJ3486" s="184" t="str">
        <f t="shared" si="577"/>
        <v/>
      </c>
    </row>
    <row r="3487" spans="57:62" ht="20.100000000000001" customHeight="1" x14ac:dyDescent="0.25">
      <c r="BE3487" s="156">
        <v>2735</v>
      </c>
      <c r="BF3487" s="181">
        <f t="shared" si="578"/>
        <v>17.497599999999117</v>
      </c>
      <c r="BG3487" s="182">
        <f t="shared" si="579"/>
        <v>1.4454511747991464E-2</v>
      </c>
      <c r="BH3487" s="183">
        <f t="shared" si="580"/>
        <v>3.4545635712963582E-5</v>
      </c>
      <c r="BI3487" s="184">
        <f t="shared" si="581"/>
        <v>3.4545635712963582E-5</v>
      </c>
      <c r="BJ3487" s="184" t="str">
        <f t="shared" si="577"/>
        <v/>
      </c>
    </row>
    <row r="3488" spans="57:62" ht="20.100000000000001" customHeight="1" x14ac:dyDescent="0.25">
      <c r="BE3488" s="156">
        <v>2736</v>
      </c>
      <c r="BF3488" s="181">
        <f t="shared" si="578"/>
        <v>17.503999999999117</v>
      </c>
      <c r="BG3488" s="182">
        <f t="shared" si="579"/>
        <v>1.44199661122785E-2</v>
      </c>
      <c r="BH3488" s="183">
        <f t="shared" si="580"/>
        <v>3.4466757234544523E-5</v>
      </c>
      <c r="BI3488" s="184">
        <f t="shared" si="581"/>
        <v>3.4466757234544523E-5</v>
      </c>
      <c r="BJ3488" s="184" t="str">
        <f t="shared" si="577"/>
        <v/>
      </c>
    </row>
    <row r="3489" spans="57:62" ht="20.100000000000001" customHeight="1" x14ac:dyDescent="0.25">
      <c r="BE3489" s="156">
        <v>2737</v>
      </c>
      <c r="BF3489" s="181">
        <f t="shared" si="578"/>
        <v>17.510399999999116</v>
      </c>
      <c r="BG3489" s="182">
        <f t="shared" si="579"/>
        <v>1.4385499355043956E-2</v>
      </c>
      <c r="BH3489" s="183">
        <f t="shared" si="580"/>
        <v>3.4388047371550906E-5</v>
      </c>
      <c r="BI3489" s="184">
        <f t="shared" si="581"/>
        <v>3.4388047371550906E-5</v>
      </c>
      <c r="BJ3489" s="184" t="str">
        <f t="shared" si="577"/>
        <v/>
      </c>
    </row>
    <row r="3490" spans="57:62" ht="20.100000000000001" customHeight="1" x14ac:dyDescent="0.25">
      <c r="BE3490" s="156">
        <v>2738</v>
      </c>
      <c r="BF3490" s="181">
        <f t="shared" si="578"/>
        <v>17.516799999999115</v>
      </c>
      <c r="BG3490" s="182">
        <f t="shared" si="579"/>
        <v>1.4351111307672405E-2</v>
      </c>
      <c r="BH3490" s="183">
        <f t="shared" si="580"/>
        <v>3.4309505799816689E-5</v>
      </c>
      <c r="BI3490" s="184">
        <f t="shared" si="581"/>
        <v>3.4309505799816689E-5</v>
      </c>
      <c r="BJ3490" s="184" t="str">
        <f t="shared" si="577"/>
        <v/>
      </c>
    </row>
    <row r="3491" spans="57:62" ht="20.100000000000001" customHeight="1" x14ac:dyDescent="0.25">
      <c r="BE3491" s="156">
        <v>2739</v>
      </c>
      <c r="BF3491" s="181">
        <f t="shared" si="578"/>
        <v>17.523199999999115</v>
      </c>
      <c r="BG3491" s="182">
        <f t="shared" si="579"/>
        <v>1.4316801801872588E-2</v>
      </c>
      <c r="BH3491" s="183">
        <f t="shared" si="580"/>
        <v>3.423113219571533E-5</v>
      </c>
      <c r="BI3491" s="184">
        <f t="shared" si="581"/>
        <v>3.423113219571533E-5</v>
      </c>
      <c r="BJ3491" s="184" t="str">
        <f t="shared" si="577"/>
        <v/>
      </c>
    </row>
    <row r="3492" spans="57:62" ht="20.100000000000001" customHeight="1" x14ac:dyDescent="0.25">
      <c r="BE3492" s="156">
        <v>2740</v>
      </c>
      <c r="BF3492" s="181">
        <f t="shared" si="578"/>
        <v>17.529599999999114</v>
      </c>
      <c r="BG3492" s="182">
        <f t="shared" si="579"/>
        <v>1.4282570669676873E-2</v>
      </c>
      <c r="BH3492" s="183">
        <f t="shared" si="580"/>
        <v>3.4152926236093867E-5</v>
      </c>
      <c r="BI3492" s="184">
        <f t="shared" si="581"/>
        <v>3.4152926236093867E-5</v>
      </c>
      <c r="BJ3492" s="184" t="str">
        <f t="shared" si="577"/>
        <v/>
      </c>
    </row>
    <row r="3493" spans="57:62" ht="20.100000000000001" customHeight="1" x14ac:dyDescent="0.25">
      <c r="BE3493" s="156">
        <v>2741</v>
      </c>
      <c r="BF3493" s="181">
        <f t="shared" si="578"/>
        <v>17.535999999999113</v>
      </c>
      <c r="BG3493" s="182">
        <f t="shared" si="579"/>
        <v>1.4248417743440779E-2</v>
      </c>
      <c r="BH3493" s="183">
        <f t="shared" si="580"/>
        <v>3.4074887598316284E-5</v>
      </c>
      <c r="BI3493" s="184">
        <f t="shared" si="581"/>
        <v>3.4074887598316284E-5</v>
      </c>
      <c r="BJ3493" s="184" t="str">
        <f t="shared" si="577"/>
        <v/>
      </c>
    </row>
    <row r="3494" spans="57:62" ht="20.100000000000001" customHeight="1" x14ac:dyDescent="0.25">
      <c r="BE3494" s="156">
        <v>2742</v>
      </c>
      <c r="BF3494" s="181">
        <f t="shared" si="578"/>
        <v>17.542399999999112</v>
      </c>
      <c r="BG3494" s="182">
        <f t="shared" si="579"/>
        <v>1.4214342855842462E-2</v>
      </c>
      <c r="BH3494" s="183">
        <f t="shared" si="580"/>
        <v>3.3997015960268717E-5</v>
      </c>
      <c r="BI3494" s="184">
        <f t="shared" si="581"/>
        <v>3.3997015960268717E-5</v>
      </c>
      <c r="BJ3494" s="184" t="str">
        <f t="shared" si="577"/>
        <v/>
      </c>
    </row>
    <row r="3495" spans="57:62" ht="20.100000000000001" customHeight="1" x14ac:dyDescent="0.25">
      <c r="BE3495" s="156">
        <v>2743</v>
      </c>
      <c r="BF3495" s="181">
        <f t="shared" si="578"/>
        <v>17.548799999999112</v>
      </c>
      <c r="BG3495" s="182">
        <f t="shared" si="579"/>
        <v>1.4180345839882194E-2</v>
      </c>
      <c r="BH3495" s="183">
        <f t="shared" si="580"/>
        <v>3.3919311000333435E-5</v>
      </c>
      <c r="BI3495" s="184">
        <f t="shared" si="581"/>
        <v>3.3919311000333435E-5</v>
      </c>
      <c r="BJ3495" s="184" t="str">
        <f t="shared" si="577"/>
        <v/>
      </c>
    </row>
    <row r="3496" spans="57:62" ht="20.100000000000001" customHeight="1" x14ac:dyDescent="0.25">
      <c r="BE3496" s="156">
        <v>2744</v>
      </c>
      <c r="BF3496" s="181">
        <f t="shared" si="578"/>
        <v>17.555199999999111</v>
      </c>
      <c r="BG3496" s="182">
        <f t="shared" si="579"/>
        <v>1.414642652888186E-2</v>
      </c>
      <c r="BH3496" s="183">
        <f t="shared" si="580"/>
        <v>3.3841772397348938E-5</v>
      </c>
      <c r="BI3496" s="184">
        <f t="shared" si="581"/>
        <v>3.3841772397348938E-5</v>
      </c>
      <c r="BJ3496" s="184" t="str">
        <f t="shared" si="577"/>
        <v/>
      </c>
    </row>
    <row r="3497" spans="57:62" ht="20.100000000000001" customHeight="1" x14ac:dyDescent="0.25">
      <c r="BE3497" s="156">
        <v>2745</v>
      </c>
      <c r="BF3497" s="181">
        <f t="shared" si="578"/>
        <v>17.56159999999911</v>
      </c>
      <c r="BG3497" s="182">
        <f t="shared" si="579"/>
        <v>1.4112584756484511E-2</v>
      </c>
      <c r="BH3497" s="183">
        <f t="shared" si="580"/>
        <v>3.3764399830720979E-5</v>
      </c>
      <c r="BI3497" s="184">
        <f t="shared" si="581"/>
        <v>3.3764399830720979E-5</v>
      </c>
      <c r="BJ3497" s="184" t="str">
        <f t="shared" si="577"/>
        <v/>
      </c>
    </row>
    <row r="3498" spans="57:62" ht="20.100000000000001" customHeight="1" x14ac:dyDescent="0.25">
      <c r="BE3498" s="156">
        <v>2746</v>
      </c>
      <c r="BF3498" s="181">
        <f t="shared" si="578"/>
        <v>17.56799999999911</v>
      </c>
      <c r="BG3498" s="182">
        <f t="shared" si="579"/>
        <v>1.407882035665379E-2</v>
      </c>
      <c r="BH3498" s="183">
        <f t="shared" si="580"/>
        <v>3.3687192980327157E-5</v>
      </c>
      <c r="BI3498" s="184">
        <f t="shared" si="581"/>
        <v>3.3687192980327157E-5</v>
      </c>
      <c r="BJ3498" s="184" t="str">
        <f t="shared" si="577"/>
        <v/>
      </c>
    </row>
    <row r="3499" spans="57:62" ht="20.100000000000001" customHeight="1" x14ac:dyDescent="0.25">
      <c r="BE3499" s="156">
        <v>2747</v>
      </c>
      <c r="BF3499" s="181">
        <f t="shared" si="578"/>
        <v>17.574399999999109</v>
      </c>
      <c r="BG3499" s="182">
        <f t="shared" si="579"/>
        <v>1.4045133163673463E-2</v>
      </c>
      <c r="BH3499" s="183">
        <f t="shared" si="580"/>
        <v>3.3610151526541204E-5</v>
      </c>
      <c r="BI3499" s="184">
        <f t="shared" si="581"/>
        <v>3.3610151526541204E-5</v>
      </c>
      <c r="BJ3499" s="184" t="str">
        <f t="shared" si="577"/>
        <v/>
      </c>
    </row>
    <row r="3500" spans="57:62" ht="20.100000000000001" customHeight="1" x14ac:dyDescent="0.25">
      <c r="BE3500" s="156">
        <v>2748</v>
      </c>
      <c r="BF3500" s="181">
        <f t="shared" si="578"/>
        <v>17.580799999999108</v>
      </c>
      <c r="BG3500" s="182">
        <f t="shared" si="579"/>
        <v>1.4011523012146922E-2</v>
      </c>
      <c r="BH3500" s="183">
        <f t="shared" si="580"/>
        <v>3.3533275150300634E-5</v>
      </c>
      <c r="BI3500" s="184">
        <f t="shared" si="581"/>
        <v>3.3533275150300634E-5</v>
      </c>
      <c r="BJ3500" s="184" t="str">
        <f t="shared" si="577"/>
        <v/>
      </c>
    </row>
    <row r="3501" spans="57:62" ht="20.100000000000001" customHeight="1" x14ac:dyDescent="0.25">
      <c r="BE3501" s="156">
        <v>2749</v>
      </c>
      <c r="BF3501" s="181">
        <f t="shared" si="578"/>
        <v>17.587199999999108</v>
      </c>
      <c r="BG3501" s="182">
        <f t="shared" si="579"/>
        <v>1.3977989736996621E-2</v>
      </c>
      <c r="BH3501" s="183">
        <f t="shared" si="580"/>
        <v>3.3456563532895112E-5</v>
      </c>
      <c r="BI3501" s="184">
        <f t="shared" si="581"/>
        <v>3.3456563532895112E-5</v>
      </c>
      <c r="BJ3501" s="184" t="str">
        <f t="shared" si="577"/>
        <v/>
      </c>
    </row>
    <row r="3502" spans="57:62" ht="20.100000000000001" customHeight="1" x14ac:dyDescent="0.25">
      <c r="BE3502" s="156">
        <v>2750</v>
      </c>
      <c r="BF3502" s="181">
        <f t="shared" si="578"/>
        <v>17.593599999999107</v>
      </c>
      <c r="BG3502" s="182">
        <f t="shared" si="579"/>
        <v>1.3944533173463726E-2</v>
      </c>
      <c r="BH3502" s="183">
        <f t="shared" si="580"/>
        <v>3.3380016356289108E-5</v>
      </c>
      <c r="BI3502" s="184">
        <f t="shared" si="581"/>
        <v>3.3380016356289108E-5</v>
      </c>
      <c r="BJ3502" s="184" t="str">
        <f t="shared" si="577"/>
        <v/>
      </c>
    </row>
    <row r="3503" spans="57:62" ht="20.100000000000001" customHeight="1" x14ac:dyDescent="0.25">
      <c r="BE3503" s="156">
        <v>2751</v>
      </c>
      <c r="BF3503" s="181">
        <f t="shared" si="578"/>
        <v>17.599999999999106</v>
      </c>
      <c r="BG3503" s="182">
        <f t="shared" si="579"/>
        <v>1.3911153157107437E-2</v>
      </c>
      <c r="BH3503" s="183">
        <f t="shared" si="580"/>
        <v>3.3303633302865163E-5</v>
      </c>
      <c r="BI3503" s="184">
        <f t="shared" si="581"/>
        <v>3.3303633302865163E-5</v>
      </c>
      <c r="BJ3503" s="184" t="str">
        <f t="shared" si="577"/>
        <v/>
      </c>
    </row>
    <row r="3504" spans="57:62" ht="20.100000000000001" customHeight="1" x14ac:dyDescent="0.25">
      <c r="BE3504" s="156">
        <v>2752</v>
      </c>
      <c r="BF3504" s="181">
        <f t="shared" si="578"/>
        <v>17.606399999999105</v>
      </c>
      <c r="BG3504" s="182">
        <f t="shared" si="579"/>
        <v>1.3877849523804572E-2</v>
      </c>
      <c r="BH3504" s="183">
        <f t="shared" si="580"/>
        <v>3.3227414055486335E-5</v>
      </c>
      <c r="BI3504" s="184">
        <f t="shared" si="581"/>
        <v>3.3227414055486335E-5</v>
      </c>
      <c r="BJ3504" s="184" t="str">
        <f t="shared" si="577"/>
        <v/>
      </c>
    </row>
    <row r="3505" spans="57:62" ht="20.100000000000001" customHeight="1" x14ac:dyDescent="0.25">
      <c r="BE3505" s="156">
        <v>2753</v>
      </c>
      <c r="BF3505" s="181">
        <f t="shared" si="578"/>
        <v>17.612799999999105</v>
      </c>
      <c r="BG3505" s="182">
        <f t="shared" si="579"/>
        <v>1.3844622109749086E-2</v>
      </c>
      <c r="BH3505" s="183">
        <f t="shared" si="580"/>
        <v>3.3151358297570793E-5</v>
      </c>
      <c r="BI3505" s="184">
        <f t="shared" si="581"/>
        <v>3.3151358297570793E-5</v>
      </c>
      <c r="BJ3505" s="184" t="str">
        <f t="shared" ref="BJ3505:BJ3568" si="582">IF($BG3505&lt;(1-$BC$765),$BH3505,"")</f>
        <v/>
      </c>
    </row>
    <row r="3506" spans="57:62" ht="20.100000000000001" customHeight="1" x14ac:dyDescent="0.25">
      <c r="BE3506" s="156">
        <v>2754</v>
      </c>
      <c r="BF3506" s="181">
        <f t="shared" ref="BF3506:BF3569" si="583">BF3505+$BI$750</f>
        <v>17.619199999999104</v>
      </c>
      <c r="BG3506" s="182">
        <f t="shared" ref="BG3506:BG3569" si="584">_xlfn.CHISQ.DIST.RT(BF3506,7)</f>
        <v>1.3811470751451515E-2</v>
      </c>
      <c r="BH3506" s="183">
        <f t="shared" ref="BH3506:BH3569" si="585">BG3506-BG3507</f>
        <v>3.3075465713003349E-5</v>
      </c>
      <c r="BI3506" s="184">
        <f t="shared" ref="BI3506:BI3569" si="586">IF(BG3506&lt;(1-$BC$757),BH3506,"")</f>
        <v>3.3075465713003349E-5</v>
      </c>
      <c r="BJ3506" s="184" t="str">
        <f t="shared" si="582"/>
        <v/>
      </c>
    </row>
    <row r="3507" spans="57:62" ht="20.100000000000001" customHeight="1" x14ac:dyDescent="0.25">
      <c r="BE3507" s="156">
        <v>2755</v>
      </c>
      <c r="BF3507" s="181">
        <f t="shared" si="583"/>
        <v>17.625599999999103</v>
      </c>
      <c r="BG3507" s="182">
        <f t="shared" si="584"/>
        <v>1.3778395285738512E-2</v>
      </c>
      <c r="BH3507" s="183">
        <f t="shared" si="585"/>
        <v>3.2999735986111167E-5</v>
      </c>
      <c r="BI3507" s="184">
        <f t="shared" si="586"/>
        <v>3.2999735986111167E-5</v>
      </c>
      <c r="BJ3507" s="184" t="str">
        <f t="shared" si="582"/>
        <v/>
      </c>
    </row>
    <row r="3508" spans="57:62" ht="20.100000000000001" customHeight="1" x14ac:dyDescent="0.25">
      <c r="BE3508" s="156">
        <v>2756</v>
      </c>
      <c r="BF3508" s="181">
        <f t="shared" si="583"/>
        <v>17.631999999999103</v>
      </c>
      <c r="BG3508" s="182">
        <f t="shared" si="584"/>
        <v>1.37453955497524E-2</v>
      </c>
      <c r="BH3508" s="183">
        <f t="shared" si="585"/>
        <v>3.2924168801873668E-5</v>
      </c>
      <c r="BI3508" s="184">
        <f t="shared" si="586"/>
        <v>3.2924168801873668E-5</v>
      </c>
      <c r="BJ3508" s="184" t="str">
        <f t="shared" si="582"/>
        <v/>
      </c>
    </row>
    <row r="3509" spans="57:62" ht="20.100000000000001" customHeight="1" x14ac:dyDescent="0.25">
      <c r="BE3509" s="156">
        <v>2757</v>
      </c>
      <c r="BF3509" s="181">
        <f t="shared" si="583"/>
        <v>17.638399999999102</v>
      </c>
      <c r="BG3509" s="182">
        <f t="shared" si="584"/>
        <v>1.3712471380950527E-2</v>
      </c>
      <c r="BH3509" s="183">
        <f t="shared" si="585"/>
        <v>3.284876384560334E-5</v>
      </c>
      <c r="BI3509" s="184">
        <f t="shared" si="586"/>
        <v>3.284876384560334E-5</v>
      </c>
      <c r="BJ3509" s="184" t="str">
        <f t="shared" si="582"/>
        <v/>
      </c>
    </row>
    <row r="3510" spans="57:62" ht="20.100000000000001" customHeight="1" x14ac:dyDescent="0.25">
      <c r="BE3510" s="156">
        <v>2758</v>
      </c>
      <c r="BF3510" s="181">
        <f t="shared" si="583"/>
        <v>17.644799999999101</v>
      </c>
      <c r="BG3510" s="182">
        <f t="shared" si="584"/>
        <v>1.3679622617104923E-2</v>
      </c>
      <c r="BH3510" s="183">
        <f t="shared" si="585"/>
        <v>3.2773520803251049E-5</v>
      </c>
      <c r="BI3510" s="184">
        <f t="shared" si="586"/>
        <v>3.2773520803251049E-5</v>
      </c>
      <c r="BJ3510" s="184" t="str">
        <f t="shared" si="582"/>
        <v/>
      </c>
    </row>
    <row r="3511" spans="57:62" ht="20.100000000000001" customHeight="1" x14ac:dyDescent="0.25">
      <c r="BE3511" s="156">
        <v>2759</v>
      </c>
      <c r="BF3511" s="181">
        <f t="shared" si="583"/>
        <v>17.6511999999991</v>
      </c>
      <c r="BG3511" s="182">
        <f t="shared" si="584"/>
        <v>1.3646849096301672E-2</v>
      </c>
      <c r="BH3511" s="183">
        <f t="shared" si="585"/>
        <v>3.2698439361097259E-5</v>
      </c>
      <c r="BI3511" s="184">
        <f t="shared" si="586"/>
        <v>3.2698439361097259E-5</v>
      </c>
      <c r="BJ3511" s="184" t="str">
        <f t="shared" si="582"/>
        <v/>
      </c>
    </row>
    <row r="3512" spans="57:62" ht="20.100000000000001" customHeight="1" x14ac:dyDescent="0.25">
      <c r="BE3512" s="156">
        <v>2760</v>
      </c>
      <c r="BF3512" s="181">
        <f t="shared" si="583"/>
        <v>17.6575999999991</v>
      </c>
      <c r="BG3512" s="182">
        <f t="shared" si="584"/>
        <v>1.3614150656940575E-2</v>
      </c>
      <c r="BH3512" s="183">
        <f t="shared" si="585"/>
        <v>3.2623519206140608E-5</v>
      </c>
      <c r="BI3512" s="184">
        <f t="shared" si="586"/>
        <v>3.2623519206140608E-5</v>
      </c>
      <c r="BJ3512" s="184" t="str">
        <f t="shared" si="582"/>
        <v/>
      </c>
    </row>
    <row r="3513" spans="57:62" ht="20.100000000000001" customHeight="1" x14ac:dyDescent="0.25">
      <c r="BE3513" s="156">
        <v>2761</v>
      </c>
      <c r="BF3513" s="181">
        <f t="shared" si="583"/>
        <v>17.663999999999099</v>
      </c>
      <c r="BG3513" s="182">
        <f t="shared" si="584"/>
        <v>1.3581527137734434E-2</v>
      </c>
      <c r="BH3513" s="183">
        <f t="shared" si="585"/>
        <v>3.2548760025633006E-5</v>
      </c>
      <c r="BI3513" s="184">
        <f t="shared" si="586"/>
        <v>3.2548760025633006E-5</v>
      </c>
      <c r="BJ3513" s="184" t="str">
        <f t="shared" si="582"/>
        <v/>
      </c>
    </row>
    <row r="3514" spans="57:62" ht="20.100000000000001" customHeight="1" x14ac:dyDescent="0.25">
      <c r="BE3514" s="156">
        <v>2762</v>
      </c>
      <c r="BF3514" s="181">
        <f t="shared" si="583"/>
        <v>17.670399999999098</v>
      </c>
      <c r="BG3514" s="182">
        <f t="shared" si="584"/>
        <v>1.3548978377708801E-2</v>
      </c>
      <c r="BH3514" s="183">
        <f t="shared" si="585"/>
        <v>3.2474161507563618E-5</v>
      </c>
      <c r="BI3514" s="184">
        <f t="shared" si="586"/>
        <v>3.2474161507563618E-5</v>
      </c>
      <c r="BJ3514" s="184" t="str">
        <f t="shared" si="582"/>
        <v/>
      </c>
    </row>
    <row r="3515" spans="57:62" ht="20.100000000000001" customHeight="1" x14ac:dyDescent="0.25">
      <c r="BE3515" s="156">
        <v>2763</v>
      </c>
      <c r="BF3515" s="181">
        <f t="shared" si="583"/>
        <v>17.676799999999098</v>
      </c>
      <c r="BG3515" s="182">
        <f t="shared" si="584"/>
        <v>1.3516504216201238E-2</v>
      </c>
      <c r="BH3515" s="183">
        <f t="shared" si="585"/>
        <v>3.2399723340190492E-5</v>
      </c>
      <c r="BI3515" s="184">
        <f t="shared" si="586"/>
        <v>3.2399723340190492E-5</v>
      </c>
      <c r="BJ3515" s="184" t="str">
        <f t="shared" si="582"/>
        <v/>
      </c>
    </row>
    <row r="3516" spans="57:62" ht="20.100000000000001" customHeight="1" x14ac:dyDescent="0.25">
      <c r="BE3516" s="156">
        <v>2764</v>
      </c>
      <c r="BF3516" s="181">
        <f t="shared" si="583"/>
        <v>17.683199999999097</v>
      </c>
      <c r="BG3516" s="182">
        <f t="shared" si="584"/>
        <v>1.3484104492861047E-2</v>
      </c>
      <c r="BH3516" s="183">
        <f t="shared" si="585"/>
        <v>3.2325445212436077E-5</v>
      </c>
      <c r="BI3516" s="184">
        <f t="shared" si="586"/>
        <v>3.2325445212436077E-5</v>
      </c>
      <c r="BJ3516" s="184" t="str">
        <f t="shared" si="582"/>
        <v/>
      </c>
    </row>
    <row r="3517" spans="57:62" ht="20.100000000000001" customHeight="1" x14ac:dyDescent="0.25">
      <c r="BE3517" s="156">
        <v>2765</v>
      </c>
      <c r="BF3517" s="181">
        <f t="shared" si="583"/>
        <v>17.689599999999096</v>
      </c>
      <c r="BG3517" s="182">
        <f t="shared" si="584"/>
        <v>1.3451779047648611E-2</v>
      </c>
      <c r="BH3517" s="183">
        <f t="shared" si="585"/>
        <v>3.2251326813635683E-5</v>
      </c>
      <c r="BI3517" s="184">
        <f t="shared" si="586"/>
        <v>3.2251326813635683E-5</v>
      </c>
      <c r="BJ3517" s="184" t="str">
        <f t="shared" si="582"/>
        <v/>
      </c>
    </row>
    <row r="3518" spans="57:62" ht="20.100000000000001" customHeight="1" x14ac:dyDescent="0.25">
      <c r="BE3518" s="156">
        <v>2766</v>
      </c>
      <c r="BF3518" s="181">
        <f t="shared" si="583"/>
        <v>17.695999999999096</v>
      </c>
      <c r="BG3518" s="182">
        <f t="shared" si="584"/>
        <v>1.3419527720834976E-2</v>
      </c>
      <c r="BH3518" s="183">
        <f t="shared" si="585"/>
        <v>3.2177367833646775E-5</v>
      </c>
      <c r="BI3518" s="184">
        <f t="shared" si="586"/>
        <v>3.2177367833646775E-5</v>
      </c>
      <c r="BJ3518" s="184" t="str">
        <f t="shared" si="582"/>
        <v/>
      </c>
    </row>
    <row r="3519" spans="57:62" ht="20.100000000000001" customHeight="1" x14ac:dyDescent="0.25">
      <c r="BE3519" s="156">
        <v>2767</v>
      </c>
      <c r="BF3519" s="181">
        <f t="shared" si="583"/>
        <v>17.702399999999095</v>
      </c>
      <c r="BG3519" s="182">
        <f t="shared" si="584"/>
        <v>1.3387350353001329E-2</v>
      </c>
      <c r="BH3519" s="183">
        <f t="shared" si="585"/>
        <v>3.2103567962821211E-5</v>
      </c>
      <c r="BI3519" s="184">
        <f t="shared" si="586"/>
        <v>3.2103567962821211E-5</v>
      </c>
      <c r="BJ3519" s="184" t="str">
        <f t="shared" si="582"/>
        <v/>
      </c>
    </row>
    <row r="3520" spans="57:62" ht="20.100000000000001" customHeight="1" x14ac:dyDescent="0.25">
      <c r="BE3520" s="156">
        <v>2768</v>
      </c>
      <c r="BF3520" s="181">
        <f t="shared" si="583"/>
        <v>17.708799999999094</v>
      </c>
      <c r="BG3520" s="182">
        <f t="shared" si="584"/>
        <v>1.3355246785038508E-2</v>
      </c>
      <c r="BH3520" s="183">
        <f t="shared" si="585"/>
        <v>3.2029926891998309E-5</v>
      </c>
      <c r="BI3520" s="184">
        <f t="shared" si="586"/>
        <v>3.2029926891998309E-5</v>
      </c>
      <c r="BJ3520" s="184" t="str">
        <f t="shared" si="582"/>
        <v/>
      </c>
    </row>
    <row r="3521" spans="57:62" ht="20.100000000000001" customHeight="1" x14ac:dyDescent="0.25">
      <c r="BE3521" s="156">
        <v>2769</v>
      </c>
      <c r="BF3521" s="181">
        <f t="shared" si="583"/>
        <v>17.715199999999093</v>
      </c>
      <c r="BG3521" s="182">
        <f t="shared" si="584"/>
        <v>1.3323216858146509E-2</v>
      </c>
      <c r="BH3521" s="183">
        <f t="shared" si="585"/>
        <v>3.1956444312459739E-5</v>
      </c>
      <c r="BI3521" s="184">
        <f t="shared" si="586"/>
        <v>3.1956444312459739E-5</v>
      </c>
      <c r="BJ3521" s="184" t="str">
        <f t="shared" si="582"/>
        <v/>
      </c>
    </row>
    <row r="3522" spans="57:62" ht="20.100000000000001" customHeight="1" x14ac:dyDescent="0.25">
      <c r="BE3522" s="156">
        <v>2770</v>
      </c>
      <c r="BF3522" s="181">
        <f t="shared" si="583"/>
        <v>17.721599999999093</v>
      </c>
      <c r="BG3522" s="182">
        <f t="shared" si="584"/>
        <v>1.329126041383405E-2</v>
      </c>
      <c r="BH3522" s="183">
        <f t="shared" si="585"/>
        <v>3.1883119916115144E-5</v>
      </c>
      <c r="BI3522" s="184">
        <f t="shared" si="586"/>
        <v>3.1883119916115144E-5</v>
      </c>
      <c r="BJ3522" s="184" t="str">
        <f t="shared" si="582"/>
        <v/>
      </c>
    </row>
    <row r="3523" spans="57:62" ht="20.100000000000001" customHeight="1" x14ac:dyDescent="0.25">
      <c r="BE3523" s="156">
        <v>2771</v>
      </c>
      <c r="BF3523" s="181">
        <f t="shared" si="583"/>
        <v>17.727999999999092</v>
      </c>
      <c r="BG3523" s="182">
        <f t="shared" si="584"/>
        <v>1.3259377293917934E-2</v>
      </c>
      <c r="BH3523" s="183">
        <f t="shared" si="585"/>
        <v>3.1809953395193352E-5</v>
      </c>
      <c r="BI3523" s="184">
        <f t="shared" si="586"/>
        <v>3.1809953395193352E-5</v>
      </c>
      <c r="BJ3523" s="184" t="str">
        <f t="shared" si="582"/>
        <v/>
      </c>
    </row>
    <row r="3524" spans="57:62" ht="20.100000000000001" customHeight="1" x14ac:dyDescent="0.25">
      <c r="BE3524" s="156">
        <v>2772</v>
      </c>
      <c r="BF3524" s="181">
        <f t="shared" si="583"/>
        <v>17.734399999999091</v>
      </c>
      <c r="BG3524" s="182">
        <f t="shared" si="584"/>
        <v>1.3227567340522741E-2</v>
      </c>
      <c r="BH3524" s="183">
        <f t="shared" si="585"/>
        <v>3.1736944442571982E-5</v>
      </c>
      <c r="BI3524" s="184">
        <f t="shared" si="586"/>
        <v>3.1736944442571982E-5</v>
      </c>
      <c r="BJ3524" s="184" t="str">
        <f t="shared" si="582"/>
        <v/>
      </c>
    </row>
    <row r="3525" spans="57:62" ht="20.100000000000001" customHeight="1" x14ac:dyDescent="0.25">
      <c r="BE3525" s="156">
        <v>2773</v>
      </c>
      <c r="BF3525" s="181">
        <f t="shared" si="583"/>
        <v>17.740799999999091</v>
      </c>
      <c r="BG3525" s="182">
        <f t="shared" si="584"/>
        <v>1.3195830396080169E-2</v>
      </c>
      <c r="BH3525" s="183">
        <f t="shared" si="585"/>
        <v>3.1664092751527637E-5</v>
      </c>
      <c r="BI3525" s="184">
        <f t="shared" si="586"/>
        <v>3.1664092751527637E-5</v>
      </c>
      <c r="BJ3525" s="184" t="str">
        <f t="shared" si="582"/>
        <v/>
      </c>
    </row>
    <row r="3526" spans="57:62" ht="20.100000000000001" customHeight="1" x14ac:dyDescent="0.25">
      <c r="BE3526" s="156">
        <v>2774</v>
      </c>
      <c r="BF3526" s="181">
        <f t="shared" si="583"/>
        <v>17.74719999999909</v>
      </c>
      <c r="BG3526" s="182">
        <f t="shared" si="584"/>
        <v>1.3164166303328641E-2</v>
      </c>
      <c r="BH3526" s="183">
        <f t="shared" si="585"/>
        <v>3.1591398015846928E-5</v>
      </c>
      <c r="BI3526" s="184">
        <f t="shared" si="586"/>
        <v>3.1591398015846928E-5</v>
      </c>
      <c r="BJ3526" s="184" t="str">
        <f t="shared" si="582"/>
        <v/>
      </c>
    </row>
    <row r="3527" spans="57:62" ht="20.100000000000001" customHeight="1" x14ac:dyDescent="0.25">
      <c r="BE3527" s="156">
        <v>2775</v>
      </c>
      <c r="BF3527" s="181">
        <f t="shared" si="583"/>
        <v>17.753599999999089</v>
      </c>
      <c r="BG3527" s="182">
        <f t="shared" si="584"/>
        <v>1.3132574905312795E-2</v>
      </c>
      <c r="BH3527" s="183">
        <f t="shared" si="585"/>
        <v>3.1518859929796986E-5</v>
      </c>
      <c r="BI3527" s="184">
        <f t="shared" si="586"/>
        <v>3.1518859929796986E-5</v>
      </c>
      <c r="BJ3527" s="184" t="str">
        <f t="shared" si="582"/>
        <v/>
      </c>
    </row>
    <row r="3528" spans="57:62" ht="20.100000000000001" customHeight="1" x14ac:dyDescent="0.25">
      <c r="BE3528" s="156">
        <v>2776</v>
      </c>
      <c r="BF3528" s="181">
        <f t="shared" si="583"/>
        <v>17.759999999999089</v>
      </c>
      <c r="BG3528" s="182">
        <f t="shared" si="584"/>
        <v>1.3101056045382998E-2</v>
      </c>
      <c r="BH3528" s="183">
        <f t="shared" si="585"/>
        <v>3.1446478188186175E-5</v>
      </c>
      <c r="BI3528" s="184">
        <f t="shared" si="586"/>
        <v>3.1446478188186175E-5</v>
      </c>
      <c r="BJ3528" s="184" t="str">
        <f t="shared" si="582"/>
        <v/>
      </c>
    </row>
    <row r="3529" spans="57:62" ht="20.100000000000001" customHeight="1" x14ac:dyDescent="0.25">
      <c r="BE3529" s="156">
        <v>2777</v>
      </c>
      <c r="BF3529" s="181">
        <f t="shared" si="583"/>
        <v>17.766399999999088</v>
      </c>
      <c r="BG3529" s="182">
        <f t="shared" si="584"/>
        <v>1.3069609567194811E-2</v>
      </c>
      <c r="BH3529" s="183">
        <f t="shared" si="585"/>
        <v>3.1374252486244397E-5</v>
      </c>
      <c r="BI3529" s="184">
        <f t="shared" si="586"/>
        <v>3.1374252486244397E-5</v>
      </c>
      <c r="BJ3529" s="184" t="str">
        <f t="shared" si="582"/>
        <v/>
      </c>
    </row>
    <row r="3530" spans="57:62" ht="20.100000000000001" customHeight="1" x14ac:dyDescent="0.25">
      <c r="BE3530" s="156">
        <v>2778</v>
      </c>
      <c r="BF3530" s="181">
        <f t="shared" si="583"/>
        <v>17.772799999999087</v>
      </c>
      <c r="BG3530" s="182">
        <f t="shared" si="584"/>
        <v>1.3038235314708567E-2</v>
      </c>
      <c r="BH3530" s="183">
        <f t="shared" si="585"/>
        <v>3.130218251976187E-5</v>
      </c>
      <c r="BI3530" s="184">
        <f t="shared" si="586"/>
        <v>3.130218251976187E-5</v>
      </c>
      <c r="BJ3530" s="184" t="str">
        <f t="shared" si="582"/>
        <v/>
      </c>
    </row>
    <row r="3531" spans="57:62" ht="20.100000000000001" customHeight="1" x14ac:dyDescent="0.25">
      <c r="BE3531" s="156">
        <v>2779</v>
      </c>
      <c r="BF3531" s="181">
        <f t="shared" si="583"/>
        <v>17.779199999999086</v>
      </c>
      <c r="BG3531" s="182">
        <f t="shared" si="584"/>
        <v>1.3006933132188805E-2</v>
      </c>
      <c r="BH3531" s="183">
        <f t="shared" si="585"/>
        <v>3.1230267984952084E-5</v>
      </c>
      <c r="BI3531" s="184">
        <f t="shared" si="586"/>
        <v>3.1230267984952084E-5</v>
      </c>
      <c r="BJ3531" s="184" t="str">
        <f t="shared" si="582"/>
        <v/>
      </c>
    </row>
    <row r="3532" spans="57:62" ht="20.100000000000001" customHeight="1" x14ac:dyDescent="0.25">
      <c r="BE3532" s="156">
        <v>2780</v>
      </c>
      <c r="BF3532" s="181">
        <f t="shared" si="583"/>
        <v>17.785599999999086</v>
      </c>
      <c r="BG3532" s="182">
        <f t="shared" si="584"/>
        <v>1.2975702864203853E-2</v>
      </c>
      <c r="BH3532" s="183">
        <f t="shared" si="585"/>
        <v>3.1158508578538538E-5</v>
      </c>
      <c r="BI3532" s="184">
        <f t="shared" si="586"/>
        <v>3.1158508578538538E-5</v>
      </c>
      <c r="BJ3532" s="184" t="str">
        <f t="shared" si="582"/>
        <v/>
      </c>
    </row>
    <row r="3533" spans="57:62" ht="20.100000000000001" customHeight="1" x14ac:dyDescent="0.25">
      <c r="BE3533" s="156">
        <v>2781</v>
      </c>
      <c r="BF3533" s="181">
        <f t="shared" si="583"/>
        <v>17.791999999999085</v>
      </c>
      <c r="BG3533" s="182">
        <f t="shared" si="584"/>
        <v>1.2944544355625314E-2</v>
      </c>
      <c r="BH3533" s="183">
        <f t="shared" si="585"/>
        <v>3.1086903997756474E-5</v>
      </c>
      <c r="BI3533" s="184">
        <f t="shared" si="586"/>
        <v>3.1086903997756474E-5</v>
      </c>
      <c r="BJ3533" s="184" t="str">
        <f t="shared" si="582"/>
        <v/>
      </c>
    </row>
    <row r="3534" spans="57:62" ht="20.100000000000001" customHeight="1" x14ac:dyDescent="0.25">
      <c r="BE3534" s="156">
        <v>2782</v>
      </c>
      <c r="BF3534" s="181">
        <f t="shared" si="583"/>
        <v>17.798399999999084</v>
      </c>
      <c r="BG3534" s="182">
        <f t="shared" si="584"/>
        <v>1.2913457451627558E-2</v>
      </c>
      <c r="BH3534" s="183">
        <f t="shared" si="585"/>
        <v>3.1015453940323387E-5</v>
      </c>
      <c r="BI3534" s="184">
        <f t="shared" si="586"/>
        <v>3.1015453940323387E-5</v>
      </c>
      <c r="BJ3534" s="184" t="str">
        <f t="shared" si="582"/>
        <v/>
      </c>
    </row>
    <row r="3535" spans="57:62" ht="20.100000000000001" customHeight="1" x14ac:dyDescent="0.25">
      <c r="BE3535" s="156">
        <v>2783</v>
      </c>
      <c r="BF3535" s="181">
        <f t="shared" si="583"/>
        <v>17.804799999999084</v>
      </c>
      <c r="BG3535" s="182">
        <f t="shared" si="584"/>
        <v>1.2882441997687235E-2</v>
      </c>
      <c r="BH3535" s="183">
        <f t="shared" si="585"/>
        <v>3.094415810438178E-5</v>
      </c>
      <c r="BI3535" s="184">
        <f t="shared" si="586"/>
        <v>3.094415810438178E-5</v>
      </c>
      <c r="BJ3535" s="184" t="str">
        <f t="shared" si="582"/>
        <v/>
      </c>
    </row>
    <row r="3536" spans="57:62" ht="20.100000000000001" customHeight="1" x14ac:dyDescent="0.25">
      <c r="BE3536" s="156">
        <v>2784</v>
      </c>
      <c r="BF3536" s="181">
        <f t="shared" si="583"/>
        <v>17.811199999999083</v>
      </c>
      <c r="BG3536" s="182">
        <f t="shared" si="584"/>
        <v>1.2851497839582853E-2</v>
      </c>
      <c r="BH3536" s="183">
        <f t="shared" si="585"/>
        <v>3.087301618868131E-5</v>
      </c>
      <c r="BI3536" s="184">
        <f t="shared" si="586"/>
        <v>3.087301618868131E-5</v>
      </c>
      <c r="BJ3536" s="184" t="str">
        <f t="shared" si="582"/>
        <v/>
      </c>
    </row>
    <row r="3537" spans="57:62" ht="20.100000000000001" customHeight="1" x14ac:dyDescent="0.25">
      <c r="BE3537" s="156">
        <v>2785</v>
      </c>
      <c r="BF3537" s="181">
        <f t="shared" si="583"/>
        <v>17.817599999999082</v>
      </c>
      <c r="BG3537" s="182">
        <f t="shared" si="584"/>
        <v>1.2820624823394172E-2</v>
      </c>
      <c r="BH3537" s="183">
        <f t="shared" si="585"/>
        <v>3.0802027892344597E-5</v>
      </c>
      <c r="BI3537" s="184">
        <f t="shared" si="586"/>
        <v>3.0802027892344597E-5</v>
      </c>
      <c r="BJ3537" s="184" t="str">
        <f t="shared" si="582"/>
        <v/>
      </c>
    </row>
    <row r="3538" spans="57:62" ht="20.100000000000001" customHeight="1" x14ac:dyDescent="0.25">
      <c r="BE3538" s="156">
        <v>2786</v>
      </c>
      <c r="BF3538" s="181">
        <f t="shared" si="583"/>
        <v>17.823999999999081</v>
      </c>
      <c r="BG3538" s="182">
        <f t="shared" si="584"/>
        <v>1.2789822795501827E-2</v>
      </c>
      <c r="BH3538" s="183">
        <f t="shared" si="585"/>
        <v>3.0731192915033761E-5</v>
      </c>
      <c r="BI3538" s="184">
        <f t="shared" si="586"/>
        <v>3.0731192915033761E-5</v>
      </c>
      <c r="BJ3538" s="184" t="str">
        <f t="shared" si="582"/>
        <v/>
      </c>
    </row>
    <row r="3539" spans="57:62" ht="20.100000000000001" customHeight="1" x14ac:dyDescent="0.25">
      <c r="BE3539" s="156">
        <v>2787</v>
      </c>
      <c r="BF3539" s="181">
        <f t="shared" si="583"/>
        <v>17.830399999999081</v>
      </c>
      <c r="BG3539" s="182">
        <f t="shared" si="584"/>
        <v>1.2759091602586793E-2</v>
      </c>
      <c r="BH3539" s="183">
        <f t="shared" si="585"/>
        <v>3.06605109568793E-5</v>
      </c>
      <c r="BI3539" s="184">
        <f t="shared" si="586"/>
        <v>3.06605109568793E-5</v>
      </c>
      <c r="BJ3539" s="184" t="str">
        <f t="shared" si="582"/>
        <v/>
      </c>
    </row>
    <row r="3540" spans="57:62" ht="20.100000000000001" customHeight="1" x14ac:dyDescent="0.25">
      <c r="BE3540" s="156">
        <v>2788</v>
      </c>
      <c r="BF3540" s="181">
        <f t="shared" si="583"/>
        <v>17.83679999999908</v>
      </c>
      <c r="BG3540" s="182">
        <f t="shared" si="584"/>
        <v>1.2728431091629914E-2</v>
      </c>
      <c r="BH3540" s="183">
        <f t="shared" si="585"/>
        <v>3.0589981718518247E-5</v>
      </c>
      <c r="BI3540" s="184">
        <f t="shared" si="586"/>
        <v>3.0589981718518247E-5</v>
      </c>
      <c r="BJ3540" s="184" t="str">
        <f t="shared" si="582"/>
        <v/>
      </c>
    </row>
    <row r="3541" spans="57:62" ht="20.100000000000001" customHeight="1" x14ac:dyDescent="0.25">
      <c r="BE3541" s="156">
        <v>2789</v>
      </c>
      <c r="BF3541" s="181">
        <f t="shared" si="583"/>
        <v>17.843199999999079</v>
      </c>
      <c r="BG3541" s="182">
        <f t="shared" si="584"/>
        <v>1.2697841109911396E-2</v>
      </c>
      <c r="BH3541" s="183">
        <f t="shared" si="585"/>
        <v>3.0519604901068156E-5</v>
      </c>
      <c r="BI3541" s="184">
        <f t="shared" si="586"/>
        <v>3.0519604901068156E-5</v>
      </c>
      <c r="BJ3541" s="184" t="str">
        <f t="shared" si="582"/>
        <v/>
      </c>
    </row>
    <row r="3542" spans="57:62" ht="20.100000000000001" customHeight="1" x14ac:dyDescent="0.25">
      <c r="BE3542" s="156">
        <v>2790</v>
      </c>
      <c r="BF3542" s="181">
        <f t="shared" si="583"/>
        <v>17.849599999999079</v>
      </c>
      <c r="BG3542" s="182">
        <f t="shared" si="584"/>
        <v>1.2667321505010327E-2</v>
      </c>
      <c r="BH3542" s="183">
        <f t="shared" si="585"/>
        <v>3.0449380206080262E-5</v>
      </c>
      <c r="BI3542" s="184">
        <f t="shared" si="586"/>
        <v>3.0449380206080262E-5</v>
      </c>
      <c r="BJ3542" s="184" t="str">
        <f t="shared" si="582"/>
        <v/>
      </c>
    </row>
    <row r="3543" spans="57:62" ht="20.100000000000001" customHeight="1" x14ac:dyDescent="0.25">
      <c r="BE3543" s="156">
        <v>2791</v>
      </c>
      <c r="BF3543" s="181">
        <f t="shared" si="583"/>
        <v>17.855999999999078</v>
      </c>
      <c r="BG3543" s="182">
        <f t="shared" si="584"/>
        <v>1.2636872124804247E-2</v>
      </c>
      <c r="BH3543" s="183">
        <f t="shared" si="585"/>
        <v>3.0379307335707748E-5</v>
      </c>
      <c r="BI3543" s="184">
        <f t="shared" si="586"/>
        <v>3.0379307335707748E-5</v>
      </c>
      <c r="BJ3543" s="184" t="str">
        <f t="shared" si="582"/>
        <v/>
      </c>
    </row>
    <row r="3544" spans="57:62" ht="20.100000000000001" customHeight="1" x14ac:dyDescent="0.25">
      <c r="BE3544" s="156">
        <v>2792</v>
      </c>
      <c r="BF3544" s="181">
        <f t="shared" si="583"/>
        <v>17.862399999999077</v>
      </c>
      <c r="BG3544" s="182">
        <f t="shared" si="584"/>
        <v>1.2606492817468539E-2</v>
      </c>
      <c r="BH3544" s="183">
        <f t="shared" si="585"/>
        <v>3.0309385992405638E-5</v>
      </c>
      <c r="BI3544" s="184">
        <f t="shared" si="586"/>
        <v>3.0309385992405638E-5</v>
      </c>
      <c r="BJ3544" s="184" t="str">
        <f t="shared" si="582"/>
        <v/>
      </c>
    </row>
    <row r="3545" spans="57:62" ht="20.100000000000001" customHeight="1" x14ac:dyDescent="0.25">
      <c r="BE3545" s="156">
        <v>2793</v>
      </c>
      <c r="BF3545" s="181">
        <f t="shared" si="583"/>
        <v>17.868799999999077</v>
      </c>
      <c r="BG3545" s="182">
        <f t="shared" si="584"/>
        <v>1.2576183431476134E-2</v>
      </c>
      <c r="BH3545" s="183">
        <f t="shared" si="585"/>
        <v>3.0239615879328052E-5</v>
      </c>
      <c r="BI3545" s="184">
        <f t="shared" si="586"/>
        <v>3.0239615879328052E-5</v>
      </c>
      <c r="BJ3545" s="184" t="str">
        <f t="shared" si="582"/>
        <v/>
      </c>
    </row>
    <row r="3546" spans="57:62" ht="20.100000000000001" customHeight="1" x14ac:dyDescent="0.25">
      <c r="BE3546" s="156">
        <v>2794</v>
      </c>
      <c r="BF3546" s="181">
        <f t="shared" si="583"/>
        <v>17.875199999999076</v>
      </c>
      <c r="BG3546" s="182">
        <f t="shared" si="584"/>
        <v>1.2545943815596806E-2</v>
      </c>
      <c r="BH3546" s="183">
        <f t="shared" si="585"/>
        <v>3.0169996699929216E-5</v>
      </c>
      <c r="BI3546" s="184">
        <f t="shared" si="586"/>
        <v>3.0169996699929216E-5</v>
      </c>
      <c r="BJ3546" s="184" t="str">
        <f t="shared" si="582"/>
        <v/>
      </c>
    </row>
    <row r="3547" spans="57:62" ht="20.100000000000001" customHeight="1" x14ac:dyDescent="0.25">
      <c r="BE3547" s="156">
        <v>2795</v>
      </c>
      <c r="BF3547" s="181">
        <f t="shared" si="583"/>
        <v>17.881599999999075</v>
      </c>
      <c r="BG3547" s="182">
        <f t="shared" si="584"/>
        <v>1.2515773818896877E-2</v>
      </c>
      <c r="BH3547" s="183">
        <f t="shared" si="585"/>
        <v>3.0100528158214998E-5</v>
      </c>
      <c r="BI3547" s="184">
        <f t="shared" si="586"/>
        <v>3.0100528158214998E-5</v>
      </c>
      <c r="BJ3547" s="184" t="str">
        <f t="shared" si="582"/>
        <v/>
      </c>
    </row>
    <row r="3548" spans="57:62" ht="20.100000000000001" customHeight="1" x14ac:dyDescent="0.25">
      <c r="BE3548" s="156">
        <v>2796</v>
      </c>
      <c r="BF3548" s="181">
        <f t="shared" si="583"/>
        <v>17.887999999999074</v>
      </c>
      <c r="BG3548" s="182">
        <f t="shared" si="584"/>
        <v>1.2485673290738662E-2</v>
      </c>
      <c r="BH3548" s="183">
        <f t="shared" si="585"/>
        <v>3.0031209958706478E-5</v>
      </c>
      <c r="BI3548" s="184">
        <f t="shared" si="586"/>
        <v>3.0031209958706478E-5</v>
      </c>
      <c r="BJ3548" s="184" t="str">
        <f t="shared" si="582"/>
        <v/>
      </c>
    </row>
    <row r="3549" spans="57:62" ht="20.100000000000001" customHeight="1" x14ac:dyDescent="0.25">
      <c r="BE3549" s="156">
        <v>2797</v>
      </c>
      <c r="BF3549" s="181">
        <f t="shared" si="583"/>
        <v>17.894399999999074</v>
      </c>
      <c r="BG3549" s="182">
        <f t="shared" si="584"/>
        <v>1.2455642080779955E-2</v>
      </c>
      <c r="BH3549" s="183">
        <f t="shared" si="585"/>
        <v>2.9962041806349746E-5</v>
      </c>
      <c r="BI3549" s="184">
        <f t="shared" si="586"/>
        <v>2.9962041806349746E-5</v>
      </c>
      <c r="BJ3549" s="184" t="str">
        <f t="shared" si="582"/>
        <v/>
      </c>
    </row>
    <row r="3550" spans="57:62" ht="20.100000000000001" customHeight="1" x14ac:dyDescent="0.25">
      <c r="BE3550" s="156">
        <v>2798</v>
      </c>
      <c r="BF3550" s="181">
        <f t="shared" si="583"/>
        <v>17.900799999999073</v>
      </c>
      <c r="BG3550" s="182">
        <f t="shared" si="584"/>
        <v>1.2425680038973605E-2</v>
      </c>
      <c r="BH3550" s="183">
        <f t="shared" si="585"/>
        <v>2.9893023406637326E-5</v>
      </c>
      <c r="BI3550" s="184">
        <f t="shared" si="586"/>
        <v>2.9893023406637326E-5</v>
      </c>
      <c r="BJ3550" s="184" t="str">
        <f t="shared" si="582"/>
        <v/>
      </c>
    </row>
    <row r="3551" spans="57:62" ht="20.100000000000001" customHeight="1" x14ac:dyDescent="0.25">
      <c r="BE3551" s="156">
        <v>2799</v>
      </c>
      <c r="BF3551" s="181">
        <f t="shared" si="583"/>
        <v>17.907199999999072</v>
      </c>
      <c r="BG3551" s="182">
        <f t="shared" si="584"/>
        <v>1.2395787015566968E-2</v>
      </c>
      <c r="BH3551" s="183">
        <f t="shared" si="585"/>
        <v>2.9824154465478078E-5</v>
      </c>
      <c r="BI3551" s="184">
        <f t="shared" si="586"/>
        <v>2.9824154465478078E-5</v>
      </c>
      <c r="BJ3551" s="184" t="str">
        <f t="shared" si="582"/>
        <v/>
      </c>
    </row>
    <row r="3552" spans="57:62" ht="20.100000000000001" customHeight="1" x14ac:dyDescent="0.25">
      <c r="BE3552" s="156">
        <v>2800</v>
      </c>
      <c r="BF3552" s="181">
        <f t="shared" si="583"/>
        <v>17.913599999999072</v>
      </c>
      <c r="BG3552" s="182">
        <f t="shared" si="584"/>
        <v>1.236596286110149E-2</v>
      </c>
      <c r="BH3552" s="183">
        <f t="shared" si="585"/>
        <v>2.9755434689242299E-5</v>
      </c>
      <c r="BI3552" s="184">
        <f t="shared" si="586"/>
        <v>2.9755434689242299E-5</v>
      </c>
      <c r="BJ3552" s="184" t="str">
        <f t="shared" si="582"/>
        <v/>
      </c>
    </row>
    <row r="3553" spans="57:62" ht="20.100000000000001" customHeight="1" x14ac:dyDescent="0.25">
      <c r="BE3553" s="156">
        <v>2801</v>
      </c>
      <c r="BF3553" s="181">
        <f t="shared" si="583"/>
        <v>17.919999999999071</v>
      </c>
      <c r="BG3553" s="182">
        <f t="shared" si="584"/>
        <v>1.2336207426412248E-2</v>
      </c>
      <c r="BH3553" s="183">
        <f t="shared" si="585"/>
        <v>2.9686863784872744E-5</v>
      </c>
      <c r="BI3553" s="184">
        <f t="shared" si="586"/>
        <v>2.9686863784872744E-5</v>
      </c>
      <c r="BJ3553" s="184" t="str">
        <f t="shared" si="582"/>
        <v/>
      </c>
    </row>
    <row r="3554" spans="57:62" ht="20.100000000000001" customHeight="1" x14ac:dyDescent="0.25">
      <c r="BE3554" s="156">
        <v>2802</v>
      </c>
      <c r="BF3554" s="181">
        <f t="shared" si="583"/>
        <v>17.92639999999907</v>
      </c>
      <c r="BG3554" s="182">
        <f t="shared" si="584"/>
        <v>1.2306520562627375E-2</v>
      </c>
      <c r="BH3554" s="183">
        <f t="shared" si="585"/>
        <v>2.9618441459747583E-5</v>
      </c>
      <c r="BI3554" s="184">
        <f t="shared" si="586"/>
        <v>2.9618441459747583E-5</v>
      </c>
      <c r="BJ3554" s="184" t="str">
        <f t="shared" si="582"/>
        <v/>
      </c>
    </row>
    <row r="3555" spans="57:62" ht="20.100000000000001" customHeight="1" x14ac:dyDescent="0.25">
      <c r="BE3555" s="156">
        <v>2803</v>
      </c>
      <c r="BF3555" s="181">
        <f t="shared" si="583"/>
        <v>17.932799999999069</v>
      </c>
      <c r="BG3555" s="182">
        <f t="shared" si="584"/>
        <v>1.2276902121167627E-2</v>
      </c>
      <c r="BH3555" s="183">
        <f t="shared" si="585"/>
        <v>2.9550167421664789E-5</v>
      </c>
      <c r="BI3555" s="184">
        <f t="shared" si="586"/>
        <v>2.9550167421664789E-5</v>
      </c>
      <c r="BJ3555" s="184" t="str">
        <f t="shared" si="582"/>
        <v/>
      </c>
    </row>
    <row r="3556" spans="57:62" ht="20.100000000000001" customHeight="1" x14ac:dyDescent="0.25">
      <c r="BE3556" s="156">
        <v>2804</v>
      </c>
      <c r="BF3556" s="181">
        <f t="shared" si="583"/>
        <v>17.939199999999069</v>
      </c>
      <c r="BG3556" s="182">
        <f t="shared" si="584"/>
        <v>1.2247351953745962E-2</v>
      </c>
      <c r="BH3556" s="183">
        <f t="shared" si="585"/>
        <v>2.9482041378973978E-5</v>
      </c>
      <c r="BI3556" s="184">
        <f t="shared" si="586"/>
        <v>2.9482041378973978E-5</v>
      </c>
      <c r="BJ3556" s="184" t="str">
        <f t="shared" si="582"/>
        <v/>
      </c>
    </row>
    <row r="3557" spans="57:62" ht="20.100000000000001" customHeight="1" x14ac:dyDescent="0.25">
      <c r="BE3557" s="156">
        <v>2805</v>
      </c>
      <c r="BF3557" s="181">
        <f t="shared" si="583"/>
        <v>17.945599999999068</v>
      </c>
      <c r="BG3557" s="182">
        <f t="shared" si="584"/>
        <v>1.2217869912366989E-2</v>
      </c>
      <c r="BH3557" s="183">
        <f t="shared" si="585"/>
        <v>2.9414063040513957E-5</v>
      </c>
      <c r="BI3557" s="184">
        <f t="shared" si="586"/>
        <v>2.9414063040513957E-5</v>
      </c>
      <c r="BJ3557" s="184" t="str">
        <f t="shared" si="582"/>
        <v/>
      </c>
    </row>
    <row r="3558" spans="57:62" ht="20.100000000000001" customHeight="1" x14ac:dyDescent="0.25">
      <c r="BE3558" s="156">
        <v>2806</v>
      </c>
      <c r="BF3558" s="181">
        <f t="shared" si="583"/>
        <v>17.951999999999067</v>
      </c>
      <c r="BG3558" s="182">
        <f t="shared" si="584"/>
        <v>1.2188455849326475E-2</v>
      </c>
      <c r="BH3558" s="183">
        <f t="shared" si="585"/>
        <v>2.9346232115513848E-5</v>
      </c>
      <c r="BI3558" s="184">
        <f t="shared" si="586"/>
        <v>2.9346232115513848E-5</v>
      </c>
      <c r="BJ3558" s="184" t="str">
        <f t="shared" si="582"/>
        <v/>
      </c>
    </row>
    <row r="3559" spans="57:62" ht="20.100000000000001" customHeight="1" x14ac:dyDescent="0.25">
      <c r="BE3559" s="156">
        <v>2807</v>
      </c>
      <c r="BF3559" s="181">
        <f t="shared" si="583"/>
        <v>17.958399999999067</v>
      </c>
      <c r="BG3559" s="182">
        <f t="shared" si="584"/>
        <v>1.2159109617210961E-2</v>
      </c>
      <c r="BH3559" s="183">
        <f t="shared" si="585"/>
        <v>2.9278548313745739E-5</v>
      </c>
      <c r="BI3559" s="184">
        <f t="shared" si="586"/>
        <v>2.9278548313745739E-5</v>
      </c>
      <c r="BJ3559" s="184" t="str">
        <f t="shared" si="582"/>
        <v/>
      </c>
    </row>
    <row r="3560" spans="57:62" ht="20.100000000000001" customHeight="1" x14ac:dyDescent="0.25">
      <c r="BE3560" s="156">
        <v>2808</v>
      </c>
      <c r="BF3560" s="181">
        <f t="shared" si="583"/>
        <v>17.964799999999066</v>
      </c>
      <c r="BG3560" s="182">
        <f t="shared" si="584"/>
        <v>1.2129831068897215E-2</v>
      </c>
      <c r="BH3560" s="183">
        <f t="shared" si="585"/>
        <v>2.9211011345484789E-5</v>
      </c>
      <c r="BI3560" s="184">
        <f t="shared" si="586"/>
        <v>2.9211011345484789E-5</v>
      </c>
      <c r="BJ3560" s="184" t="str">
        <f t="shared" si="582"/>
        <v/>
      </c>
    </row>
    <row r="3561" spans="57:62" ht="20.100000000000001" customHeight="1" x14ac:dyDescent="0.25">
      <c r="BE3561" s="156">
        <v>2809</v>
      </c>
      <c r="BF3561" s="181">
        <f t="shared" si="583"/>
        <v>17.971199999999065</v>
      </c>
      <c r="BG3561" s="182">
        <f t="shared" si="584"/>
        <v>1.210062005755173E-2</v>
      </c>
      <c r="BH3561" s="183">
        <f t="shared" si="585"/>
        <v>2.9143620921406876E-5</v>
      </c>
      <c r="BI3561" s="184">
        <f t="shared" si="586"/>
        <v>2.9143620921406876E-5</v>
      </c>
      <c r="BJ3561" s="184" t="str">
        <f t="shared" si="582"/>
        <v/>
      </c>
    </row>
    <row r="3562" spans="57:62" ht="20.100000000000001" customHeight="1" x14ac:dyDescent="0.25">
      <c r="BE3562" s="156">
        <v>2810</v>
      </c>
      <c r="BF3562" s="181">
        <f t="shared" si="583"/>
        <v>17.977599999999065</v>
      </c>
      <c r="BG3562" s="182">
        <f t="shared" si="584"/>
        <v>1.2071476436630323E-2</v>
      </c>
      <c r="BH3562" s="183">
        <f t="shared" si="585"/>
        <v>2.9076376752657992E-5</v>
      </c>
      <c r="BI3562" s="184">
        <f t="shared" si="586"/>
        <v>2.9076376752657992E-5</v>
      </c>
      <c r="BJ3562" s="184" t="str">
        <f t="shared" si="582"/>
        <v/>
      </c>
    </row>
    <row r="3563" spans="57:62" ht="20.100000000000001" customHeight="1" x14ac:dyDescent="0.25">
      <c r="BE3563" s="156">
        <v>2811</v>
      </c>
      <c r="BF3563" s="181">
        <f t="shared" si="583"/>
        <v>17.983999999999064</v>
      </c>
      <c r="BG3563" s="182">
        <f t="shared" si="584"/>
        <v>1.2042400059877665E-2</v>
      </c>
      <c r="BH3563" s="183">
        <f t="shared" si="585"/>
        <v>2.9009278550999953E-5</v>
      </c>
      <c r="BI3563" s="184">
        <f t="shared" si="586"/>
        <v>2.9009278550999953E-5</v>
      </c>
      <c r="BJ3563" s="184" t="str">
        <f t="shared" si="582"/>
        <v/>
      </c>
    </row>
    <row r="3564" spans="57:62" ht="20.100000000000001" customHeight="1" x14ac:dyDescent="0.25">
      <c r="BE3564" s="156">
        <v>2812</v>
      </c>
      <c r="BF3564" s="181">
        <f t="shared" si="583"/>
        <v>17.990399999999063</v>
      </c>
      <c r="BG3564" s="182">
        <f t="shared" si="584"/>
        <v>1.2013390781326665E-2</v>
      </c>
      <c r="BH3564" s="183">
        <f t="shared" si="585"/>
        <v>2.894232602844958E-5</v>
      </c>
      <c r="BI3564" s="184">
        <f t="shared" si="586"/>
        <v>2.894232602844958E-5</v>
      </c>
      <c r="BJ3564" s="184" t="str">
        <f t="shared" si="582"/>
        <v/>
      </c>
    </row>
    <row r="3565" spans="57:62" ht="20.100000000000001" customHeight="1" x14ac:dyDescent="0.25">
      <c r="BE3565" s="156">
        <v>2813</v>
      </c>
      <c r="BF3565" s="181">
        <f t="shared" si="583"/>
        <v>17.996799999999062</v>
      </c>
      <c r="BG3565" s="182">
        <f t="shared" si="584"/>
        <v>1.1984448455298216E-2</v>
      </c>
      <c r="BH3565" s="183">
        <f t="shared" si="585"/>
        <v>2.8875518897726257E-5</v>
      </c>
      <c r="BI3565" s="184">
        <f t="shared" si="586"/>
        <v>2.8875518897726257E-5</v>
      </c>
      <c r="BJ3565" s="184" t="str">
        <f t="shared" si="582"/>
        <v/>
      </c>
    </row>
    <row r="3566" spans="57:62" ht="20.100000000000001" customHeight="1" x14ac:dyDescent="0.25">
      <c r="BE3566" s="156">
        <v>2814</v>
      </c>
      <c r="BF3566" s="181">
        <f t="shared" si="583"/>
        <v>18.003199999999062</v>
      </c>
      <c r="BG3566" s="182">
        <f t="shared" si="584"/>
        <v>1.195557293640049E-2</v>
      </c>
      <c r="BH3566" s="183">
        <f t="shared" si="585"/>
        <v>2.8808856871828659E-5</v>
      </c>
      <c r="BI3566" s="184">
        <f t="shared" si="586"/>
        <v>2.8808856871828659E-5</v>
      </c>
      <c r="BJ3566" s="184" t="str">
        <f t="shared" si="582"/>
        <v/>
      </c>
    </row>
    <row r="3567" spans="57:62" ht="20.100000000000001" customHeight="1" x14ac:dyDescent="0.25">
      <c r="BE3567" s="156">
        <v>2815</v>
      </c>
      <c r="BF3567" s="181">
        <f t="shared" si="583"/>
        <v>18.009599999999061</v>
      </c>
      <c r="BG3567" s="182">
        <f t="shared" si="584"/>
        <v>1.1926764079528661E-2</v>
      </c>
      <c r="BH3567" s="183">
        <f t="shared" si="585"/>
        <v>2.8742339664364347E-5</v>
      </c>
      <c r="BI3567" s="184">
        <f t="shared" si="586"/>
        <v>2.8742339664364347E-5</v>
      </c>
      <c r="BJ3567" s="184" t="str">
        <f t="shared" si="582"/>
        <v/>
      </c>
    </row>
    <row r="3568" spans="57:62" ht="20.100000000000001" customHeight="1" x14ac:dyDescent="0.25">
      <c r="BE3568" s="156">
        <v>2816</v>
      </c>
      <c r="BF3568" s="181">
        <f t="shared" si="583"/>
        <v>18.01599999999906</v>
      </c>
      <c r="BG3568" s="182">
        <f t="shared" si="584"/>
        <v>1.1898021739864297E-2</v>
      </c>
      <c r="BH3568" s="183">
        <f t="shared" si="585"/>
        <v>2.867596698931732E-5</v>
      </c>
      <c r="BI3568" s="184">
        <f t="shared" si="586"/>
        <v>2.867596698931732E-5</v>
      </c>
      <c r="BJ3568" s="184" t="str">
        <f t="shared" si="582"/>
        <v/>
      </c>
    </row>
    <row r="3569" spans="57:62" ht="20.100000000000001" customHeight="1" x14ac:dyDescent="0.25">
      <c r="BE3569" s="156">
        <v>2817</v>
      </c>
      <c r="BF3569" s="181">
        <f t="shared" si="583"/>
        <v>18.02239999999906</v>
      </c>
      <c r="BG3569" s="182">
        <f t="shared" si="584"/>
        <v>1.1869345772874979E-2</v>
      </c>
      <c r="BH3569" s="183">
        <f t="shared" si="585"/>
        <v>2.8609738561245768E-5</v>
      </c>
      <c r="BI3569" s="184">
        <f t="shared" si="586"/>
        <v>2.8609738561245768E-5</v>
      </c>
      <c r="BJ3569" s="184" t="str">
        <f t="shared" ref="BJ3569:BJ3632" si="587">IF($BG3569&lt;(1-$BC$765),$BH3569,"")</f>
        <v/>
      </c>
    </row>
    <row r="3570" spans="57:62" ht="20.100000000000001" customHeight="1" x14ac:dyDescent="0.25">
      <c r="BE3570" s="156">
        <v>2818</v>
      </c>
      <c r="BF3570" s="181">
        <f t="shared" ref="BF3570:BF3633" si="588">BF3569+$BI$750</f>
        <v>18.028799999999059</v>
      </c>
      <c r="BG3570" s="182">
        <f t="shared" ref="BG3570:BG3633" si="589">_xlfn.CHISQ.DIST.RT(BF3570,7)</f>
        <v>1.1840736034313733E-2</v>
      </c>
      <c r="BH3570" s="183">
        <f t="shared" ref="BH3570:BH3633" si="590">BG3570-BG3571</f>
        <v>2.8543654095075643E-5</v>
      </c>
      <c r="BI3570" s="184">
        <f t="shared" ref="BI3570:BI3633" si="591">IF(BG3570&lt;(1-$BC$757),BH3570,"")</f>
        <v>2.8543654095075643E-5</v>
      </c>
      <c r="BJ3570" s="184" t="str">
        <f t="shared" si="587"/>
        <v/>
      </c>
    </row>
    <row r="3571" spans="57:62" ht="20.100000000000001" customHeight="1" x14ac:dyDescent="0.25">
      <c r="BE3571" s="156">
        <v>2819</v>
      </c>
      <c r="BF3571" s="181">
        <f t="shared" si="588"/>
        <v>18.035199999999058</v>
      </c>
      <c r="BG3571" s="182">
        <f t="shared" si="589"/>
        <v>1.1812192380218658E-2</v>
      </c>
      <c r="BH3571" s="183">
        <f t="shared" si="590"/>
        <v>2.8477713306244642E-5</v>
      </c>
      <c r="BI3571" s="184">
        <f t="shared" si="591"/>
        <v>2.8477713306244642E-5</v>
      </c>
      <c r="BJ3571" s="184" t="str">
        <f t="shared" si="587"/>
        <v/>
      </c>
    </row>
    <row r="3572" spans="57:62" ht="20.100000000000001" customHeight="1" x14ac:dyDescent="0.25">
      <c r="BE3572" s="156">
        <v>2820</v>
      </c>
      <c r="BF3572" s="181">
        <f t="shared" si="588"/>
        <v>18.041599999999058</v>
      </c>
      <c r="BG3572" s="182">
        <f t="shared" si="589"/>
        <v>1.1783714666912413E-2</v>
      </c>
      <c r="BH3572" s="183">
        <f t="shared" si="590"/>
        <v>2.8411915910717817E-5</v>
      </c>
      <c r="BI3572" s="184">
        <f t="shared" si="591"/>
        <v>2.8411915910717817E-5</v>
      </c>
      <c r="BJ3572" s="184" t="str">
        <f t="shared" si="587"/>
        <v/>
      </c>
    </row>
    <row r="3573" spans="57:62" ht="20.100000000000001" customHeight="1" x14ac:dyDescent="0.25">
      <c r="BE3573" s="156">
        <v>2821</v>
      </c>
      <c r="BF3573" s="181">
        <f t="shared" si="588"/>
        <v>18.047999999999057</v>
      </c>
      <c r="BG3573" s="182">
        <f t="shared" si="589"/>
        <v>1.1755302751001695E-2</v>
      </c>
      <c r="BH3573" s="183">
        <f t="shared" si="590"/>
        <v>2.8346261624815836E-5</v>
      </c>
      <c r="BI3573" s="184">
        <f t="shared" si="591"/>
        <v>2.8346261624815836E-5</v>
      </c>
      <c r="BJ3573" s="184" t="str">
        <f t="shared" si="587"/>
        <v/>
      </c>
    </row>
    <row r="3574" spans="57:62" ht="20.100000000000001" customHeight="1" x14ac:dyDescent="0.25">
      <c r="BE3574" s="156">
        <v>2822</v>
      </c>
      <c r="BF3574" s="181">
        <f t="shared" si="588"/>
        <v>18.054399999999056</v>
      </c>
      <c r="BG3574" s="182">
        <f t="shared" si="589"/>
        <v>1.1726956489376879E-2</v>
      </c>
      <c r="BH3574" s="183">
        <f t="shared" si="590"/>
        <v>2.8280750165433563E-5</v>
      </c>
      <c r="BI3574" s="184">
        <f t="shared" si="591"/>
        <v>2.8280750165433563E-5</v>
      </c>
      <c r="BJ3574" s="184" t="str">
        <f t="shared" si="587"/>
        <v/>
      </c>
    </row>
    <row r="3575" spans="57:62" ht="20.100000000000001" customHeight="1" x14ac:dyDescent="0.25">
      <c r="BE3575" s="156">
        <v>2823</v>
      </c>
      <c r="BF3575" s="181">
        <f t="shared" si="588"/>
        <v>18.060799999999055</v>
      </c>
      <c r="BG3575" s="182">
        <f t="shared" si="589"/>
        <v>1.1698675739211446E-2</v>
      </c>
      <c r="BH3575" s="183">
        <f t="shared" si="590"/>
        <v>2.82153812498874E-5</v>
      </c>
      <c r="BI3575" s="184">
        <f t="shared" si="591"/>
        <v>2.82153812498874E-5</v>
      </c>
      <c r="BJ3575" s="184" t="str">
        <f t="shared" si="587"/>
        <v/>
      </c>
    </row>
    <row r="3576" spans="57:62" ht="20.100000000000001" customHeight="1" x14ac:dyDescent="0.25">
      <c r="BE3576" s="156">
        <v>2824</v>
      </c>
      <c r="BF3576" s="181">
        <f t="shared" si="588"/>
        <v>18.067199999999055</v>
      </c>
      <c r="BG3576" s="182">
        <f t="shared" si="589"/>
        <v>1.1670460357961559E-2</v>
      </c>
      <c r="BH3576" s="183">
        <f t="shared" si="590"/>
        <v>2.8150154595970797E-5</v>
      </c>
      <c r="BI3576" s="184">
        <f t="shared" si="591"/>
        <v>2.8150154595970797E-5</v>
      </c>
      <c r="BJ3576" s="184" t="str">
        <f t="shared" si="587"/>
        <v/>
      </c>
    </row>
    <row r="3577" spans="57:62" ht="20.100000000000001" customHeight="1" x14ac:dyDescent="0.25">
      <c r="BE3577" s="156">
        <v>2825</v>
      </c>
      <c r="BF3577" s="181">
        <f t="shared" si="588"/>
        <v>18.073599999999054</v>
      </c>
      <c r="BG3577" s="182">
        <f t="shared" si="589"/>
        <v>1.1642310203365588E-2</v>
      </c>
      <c r="BH3577" s="183">
        <f t="shared" si="590"/>
        <v>2.8085069921935171E-5</v>
      </c>
      <c r="BI3577" s="184">
        <f t="shared" si="591"/>
        <v>2.8085069921935171E-5</v>
      </c>
      <c r="BJ3577" s="184" t="str">
        <f t="shared" si="587"/>
        <v/>
      </c>
    </row>
    <row r="3578" spans="57:62" ht="20.100000000000001" customHeight="1" x14ac:dyDescent="0.25">
      <c r="BE3578" s="156">
        <v>2826</v>
      </c>
      <c r="BF3578" s="181">
        <f t="shared" si="588"/>
        <v>18.079999999999053</v>
      </c>
      <c r="BG3578" s="182">
        <f t="shared" si="589"/>
        <v>1.1614225133443653E-2</v>
      </c>
      <c r="BH3578" s="183">
        <f t="shared" si="590"/>
        <v>2.8020126946522866E-5</v>
      </c>
      <c r="BI3578" s="184">
        <f t="shared" si="591"/>
        <v>2.8020126946522866E-5</v>
      </c>
      <c r="BJ3578" s="184" t="str">
        <f t="shared" si="587"/>
        <v/>
      </c>
    </row>
    <row r="3579" spans="57:62" ht="20.100000000000001" customHeight="1" x14ac:dyDescent="0.25">
      <c r="BE3579" s="156">
        <v>2827</v>
      </c>
      <c r="BF3579" s="181">
        <f t="shared" si="588"/>
        <v>18.086399999999053</v>
      </c>
      <c r="BG3579" s="182">
        <f t="shared" si="589"/>
        <v>1.158620500649713E-2</v>
      </c>
      <c r="BH3579" s="183">
        <f t="shared" si="590"/>
        <v>2.7955325388908173E-5</v>
      </c>
      <c r="BI3579" s="184">
        <f t="shared" si="591"/>
        <v>2.7955325388908173E-5</v>
      </c>
      <c r="BJ3579" s="184" t="str">
        <f t="shared" si="587"/>
        <v/>
      </c>
    </row>
    <row r="3580" spans="57:62" ht="20.100000000000001" customHeight="1" x14ac:dyDescent="0.25">
      <c r="BE3580" s="156">
        <v>2828</v>
      </c>
      <c r="BF3580" s="181">
        <f t="shared" si="588"/>
        <v>18.092799999999052</v>
      </c>
      <c r="BG3580" s="182">
        <f t="shared" si="589"/>
        <v>1.1558249681108222E-2</v>
      </c>
      <c r="BH3580" s="183">
        <f t="shared" si="590"/>
        <v>2.789066496873896E-5</v>
      </c>
      <c r="BI3580" s="184">
        <f t="shared" si="591"/>
        <v>2.789066496873896E-5</v>
      </c>
      <c r="BJ3580" s="184" t="str">
        <f t="shared" si="587"/>
        <v/>
      </c>
    </row>
    <row r="3581" spans="57:62" ht="20.100000000000001" customHeight="1" x14ac:dyDescent="0.25">
      <c r="BE3581" s="156">
        <v>2829</v>
      </c>
      <c r="BF3581" s="181">
        <f t="shared" si="588"/>
        <v>18.099199999999051</v>
      </c>
      <c r="BG3581" s="182">
        <f t="shared" si="589"/>
        <v>1.1530359016139483E-2</v>
      </c>
      <c r="BH3581" s="183">
        <f t="shared" si="590"/>
        <v>2.7826145406232086E-5</v>
      </c>
      <c r="BI3581" s="184">
        <f t="shared" si="591"/>
        <v>2.7826145406232086E-5</v>
      </c>
      <c r="BJ3581" s="184" t="str">
        <f t="shared" si="587"/>
        <v/>
      </c>
    </row>
    <row r="3582" spans="57:62" ht="20.100000000000001" customHeight="1" x14ac:dyDescent="0.25">
      <c r="BE3582" s="156">
        <v>2830</v>
      </c>
      <c r="BF3582" s="181">
        <f t="shared" si="588"/>
        <v>18.10559999999905</v>
      </c>
      <c r="BG3582" s="182">
        <f t="shared" si="589"/>
        <v>1.150253287073325E-2</v>
      </c>
      <c r="BH3582" s="183">
        <f t="shared" si="590"/>
        <v>2.7761766421890641E-5</v>
      </c>
      <c r="BI3582" s="184">
        <f t="shared" si="591"/>
        <v>2.7761766421890641E-5</v>
      </c>
      <c r="BJ3582" s="184" t="str">
        <f t="shared" si="587"/>
        <v/>
      </c>
    </row>
    <row r="3583" spans="57:62" ht="20.100000000000001" customHeight="1" x14ac:dyDescent="0.25">
      <c r="BE3583" s="156">
        <v>2831</v>
      </c>
      <c r="BF3583" s="181">
        <f t="shared" si="588"/>
        <v>18.11199999999905</v>
      </c>
      <c r="BG3583" s="182">
        <f t="shared" si="589"/>
        <v>1.147477110431136E-2</v>
      </c>
      <c r="BH3583" s="183">
        <f t="shared" si="590"/>
        <v>2.7697527736814456E-5</v>
      </c>
      <c r="BI3583" s="184">
        <f t="shared" si="591"/>
        <v>2.7697527736814456E-5</v>
      </c>
      <c r="BJ3583" s="184" t="str">
        <f t="shared" si="587"/>
        <v/>
      </c>
    </row>
    <row r="3584" spans="57:62" ht="20.100000000000001" customHeight="1" x14ac:dyDescent="0.25">
      <c r="BE3584" s="156">
        <v>2832</v>
      </c>
      <c r="BF3584" s="181">
        <f t="shared" si="588"/>
        <v>18.118399999999049</v>
      </c>
      <c r="BG3584" s="182">
        <f t="shared" si="589"/>
        <v>1.1447073576574545E-2</v>
      </c>
      <c r="BH3584" s="183">
        <f t="shared" si="590"/>
        <v>2.7633429072511026E-5</v>
      </c>
      <c r="BI3584" s="184">
        <f t="shared" si="591"/>
        <v>2.7633429072511026E-5</v>
      </c>
      <c r="BJ3584" s="184" t="str">
        <f t="shared" si="587"/>
        <v/>
      </c>
    </row>
    <row r="3585" spans="57:62" ht="20.100000000000001" customHeight="1" x14ac:dyDescent="0.25">
      <c r="BE3585" s="156">
        <v>2833</v>
      </c>
      <c r="BF3585" s="181">
        <f t="shared" si="588"/>
        <v>18.124799999999048</v>
      </c>
      <c r="BG3585" s="182">
        <f t="shared" si="589"/>
        <v>1.1419440147502034E-2</v>
      </c>
      <c r="BH3585" s="183">
        <f t="shared" si="590"/>
        <v>2.7569470150980505E-5</v>
      </c>
      <c r="BI3585" s="184">
        <f t="shared" si="591"/>
        <v>2.7569470150980505E-5</v>
      </c>
      <c r="BJ3585" s="184" t="str">
        <f t="shared" si="587"/>
        <v/>
      </c>
    </row>
    <row r="3586" spans="57:62" ht="20.100000000000001" customHeight="1" x14ac:dyDescent="0.25">
      <c r="BE3586" s="156">
        <v>2834</v>
      </c>
      <c r="BF3586" s="181">
        <f t="shared" si="588"/>
        <v>18.131199999999048</v>
      </c>
      <c r="BG3586" s="182">
        <f t="shared" si="589"/>
        <v>1.1391870677351054E-2</v>
      </c>
      <c r="BH3586" s="183">
        <f t="shared" si="590"/>
        <v>2.750565069470183E-5</v>
      </c>
      <c r="BI3586" s="184">
        <f t="shared" si="591"/>
        <v>2.750565069470183E-5</v>
      </c>
      <c r="BJ3586" s="184" t="str">
        <f t="shared" si="587"/>
        <v/>
      </c>
    </row>
    <row r="3587" spans="57:62" ht="20.100000000000001" customHeight="1" x14ac:dyDescent="0.25">
      <c r="BE3587" s="156">
        <v>2835</v>
      </c>
      <c r="BF3587" s="181">
        <f t="shared" si="588"/>
        <v>18.137599999999047</v>
      </c>
      <c r="BG3587" s="182">
        <f t="shared" si="589"/>
        <v>1.1364365026656352E-2</v>
      </c>
      <c r="BH3587" s="183">
        <f t="shared" si="590"/>
        <v>2.7441970426559867E-5</v>
      </c>
      <c r="BI3587" s="184">
        <f t="shared" si="591"/>
        <v>2.7441970426559867E-5</v>
      </c>
      <c r="BJ3587" s="184" t="str">
        <f t="shared" si="587"/>
        <v/>
      </c>
    </row>
    <row r="3588" spans="57:62" ht="20.100000000000001" customHeight="1" x14ac:dyDescent="0.25">
      <c r="BE3588" s="156">
        <v>2836</v>
      </c>
      <c r="BF3588" s="181">
        <f t="shared" si="588"/>
        <v>18.143999999999046</v>
      </c>
      <c r="BG3588" s="182">
        <f t="shared" si="589"/>
        <v>1.1336923056229792E-2</v>
      </c>
      <c r="BH3588" s="183">
        <f t="shared" si="590"/>
        <v>2.7378429069956425E-5</v>
      </c>
      <c r="BI3588" s="184">
        <f t="shared" si="591"/>
        <v>2.7378429069956425E-5</v>
      </c>
      <c r="BJ3588" s="184" t="str">
        <f t="shared" si="587"/>
        <v/>
      </c>
    </row>
    <row r="3589" spans="57:62" ht="20.100000000000001" customHeight="1" x14ac:dyDescent="0.25">
      <c r="BE3589" s="156">
        <v>2837</v>
      </c>
      <c r="BF3589" s="181">
        <f t="shared" si="588"/>
        <v>18.150399999999046</v>
      </c>
      <c r="BG3589" s="182">
        <f t="shared" si="589"/>
        <v>1.1309544627159836E-2</v>
      </c>
      <c r="BH3589" s="183">
        <f t="shared" si="590"/>
        <v>2.7315026348721794E-5</v>
      </c>
      <c r="BI3589" s="184">
        <f t="shared" si="591"/>
        <v>2.7315026348721794E-5</v>
      </c>
      <c r="BJ3589" s="184" t="str">
        <f t="shared" si="587"/>
        <v/>
      </c>
    </row>
    <row r="3590" spans="57:62" ht="20.100000000000001" customHeight="1" x14ac:dyDescent="0.25">
      <c r="BE3590" s="156">
        <v>2838</v>
      </c>
      <c r="BF3590" s="181">
        <f t="shared" si="588"/>
        <v>18.156799999999045</v>
      </c>
      <c r="BG3590" s="182">
        <f t="shared" si="589"/>
        <v>1.1282229600811114E-2</v>
      </c>
      <c r="BH3590" s="183">
        <f t="shared" si="590"/>
        <v>2.7251761987182391E-5</v>
      </c>
      <c r="BI3590" s="184">
        <f t="shared" si="591"/>
        <v>2.7251761987182391E-5</v>
      </c>
      <c r="BJ3590" s="184" t="str">
        <f t="shared" si="587"/>
        <v/>
      </c>
    </row>
    <row r="3591" spans="57:62" ht="20.100000000000001" customHeight="1" x14ac:dyDescent="0.25">
      <c r="BE3591" s="156">
        <v>2839</v>
      </c>
      <c r="BF3591" s="181">
        <f t="shared" si="588"/>
        <v>18.163199999999044</v>
      </c>
      <c r="BG3591" s="182">
        <f t="shared" si="589"/>
        <v>1.1254977838823932E-2</v>
      </c>
      <c r="BH3591" s="183">
        <f t="shared" si="590"/>
        <v>2.7188635710070561E-5</v>
      </c>
      <c r="BI3591" s="184">
        <f t="shared" si="591"/>
        <v>2.7188635710070561E-5</v>
      </c>
      <c r="BJ3591" s="184" t="str">
        <f t="shared" si="587"/>
        <v/>
      </c>
    </row>
    <row r="3592" spans="57:62" ht="20.100000000000001" customHeight="1" x14ac:dyDescent="0.25">
      <c r="BE3592" s="156">
        <v>2840</v>
      </c>
      <c r="BF3592" s="181">
        <f t="shared" si="588"/>
        <v>18.169599999999043</v>
      </c>
      <c r="BG3592" s="182">
        <f t="shared" si="589"/>
        <v>1.1227789203113861E-2</v>
      </c>
      <c r="BH3592" s="183">
        <f t="shared" si="590"/>
        <v>2.7125647242649473E-5</v>
      </c>
      <c r="BI3592" s="184">
        <f t="shared" si="591"/>
        <v>2.7125647242649473E-5</v>
      </c>
      <c r="BJ3592" s="184" t="str">
        <f t="shared" si="587"/>
        <v/>
      </c>
    </row>
    <row r="3593" spans="57:62" ht="20.100000000000001" customHeight="1" x14ac:dyDescent="0.25">
      <c r="BE3593" s="156">
        <v>2841</v>
      </c>
      <c r="BF3593" s="181">
        <f t="shared" si="588"/>
        <v>18.175999999999043</v>
      </c>
      <c r="BG3593" s="182">
        <f t="shared" si="589"/>
        <v>1.1200663555871211E-2</v>
      </c>
      <c r="BH3593" s="183">
        <f t="shared" si="590"/>
        <v>2.7062796310612508E-5</v>
      </c>
      <c r="BI3593" s="184">
        <f t="shared" si="591"/>
        <v>2.7062796310612508E-5</v>
      </c>
      <c r="BJ3593" s="184" t="str">
        <f t="shared" si="587"/>
        <v/>
      </c>
    </row>
    <row r="3594" spans="57:62" ht="20.100000000000001" customHeight="1" x14ac:dyDescent="0.25">
      <c r="BE3594" s="156">
        <v>2842</v>
      </c>
      <c r="BF3594" s="181">
        <f t="shared" si="588"/>
        <v>18.182399999999042</v>
      </c>
      <c r="BG3594" s="182">
        <f t="shared" si="589"/>
        <v>1.1173600759560599E-2</v>
      </c>
      <c r="BH3594" s="183">
        <f t="shared" si="590"/>
        <v>2.7000082640078055E-5</v>
      </c>
      <c r="BI3594" s="184">
        <f t="shared" si="591"/>
        <v>2.7000082640078055E-5</v>
      </c>
      <c r="BJ3594" s="184" t="str">
        <f t="shared" si="587"/>
        <v/>
      </c>
    </row>
    <row r="3595" spans="57:62" ht="20.100000000000001" customHeight="1" x14ac:dyDescent="0.25">
      <c r="BE3595" s="156">
        <v>2843</v>
      </c>
      <c r="BF3595" s="181">
        <f t="shared" si="588"/>
        <v>18.188799999999041</v>
      </c>
      <c r="BG3595" s="182">
        <f t="shared" si="589"/>
        <v>1.1146600676920521E-2</v>
      </c>
      <c r="BH3595" s="183">
        <f t="shared" si="590"/>
        <v>2.6937505957697061E-5</v>
      </c>
      <c r="BI3595" s="184">
        <f t="shared" si="591"/>
        <v>2.6937505957697061E-5</v>
      </c>
      <c r="BJ3595" s="184" t="str">
        <f t="shared" si="587"/>
        <v/>
      </c>
    </row>
    <row r="3596" spans="57:62" ht="20.100000000000001" customHeight="1" x14ac:dyDescent="0.25">
      <c r="BE3596" s="156">
        <v>2844</v>
      </c>
      <c r="BF3596" s="181">
        <f t="shared" si="588"/>
        <v>18.195199999999041</v>
      </c>
      <c r="BG3596" s="182">
        <f t="shared" si="589"/>
        <v>1.1119663170962824E-2</v>
      </c>
      <c r="BH3596" s="183">
        <f t="shared" si="590"/>
        <v>2.6875065990509053E-5</v>
      </c>
      <c r="BI3596" s="184">
        <f t="shared" si="591"/>
        <v>2.6875065990509053E-5</v>
      </c>
      <c r="BJ3596" s="184" t="str">
        <f t="shared" si="587"/>
        <v/>
      </c>
    </row>
    <row r="3597" spans="57:62" ht="20.100000000000001" customHeight="1" x14ac:dyDescent="0.25">
      <c r="BE3597" s="156">
        <v>2845</v>
      </c>
      <c r="BF3597" s="181">
        <f t="shared" si="588"/>
        <v>18.20159999999904</v>
      </c>
      <c r="BG3597" s="182">
        <f t="shared" si="589"/>
        <v>1.1092788104972315E-2</v>
      </c>
      <c r="BH3597" s="183">
        <f t="shared" si="590"/>
        <v>2.681276246603928E-5</v>
      </c>
      <c r="BI3597" s="184">
        <f t="shared" si="591"/>
        <v>2.681276246603928E-5</v>
      </c>
      <c r="BJ3597" s="184" t="str">
        <f t="shared" si="587"/>
        <v/>
      </c>
    </row>
    <row r="3598" spans="57:62" ht="20.100000000000001" customHeight="1" x14ac:dyDescent="0.25">
      <c r="BE3598" s="156">
        <v>2846</v>
      </c>
      <c r="BF3598" s="181">
        <f t="shared" si="588"/>
        <v>18.207999999999039</v>
      </c>
      <c r="BG3598" s="182">
        <f t="shared" si="589"/>
        <v>1.1065975342506276E-2</v>
      </c>
      <c r="BH3598" s="183">
        <f t="shared" si="590"/>
        <v>2.6750595112323E-5</v>
      </c>
      <c r="BI3598" s="184">
        <f t="shared" si="591"/>
        <v>2.6750595112323E-5</v>
      </c>
      <c r="BJ3598" s="184" t="str">
        <f t="shared" si="587"/>
        <v/>
      </c>
    </row>
    <row r="3599" spans="57:62" ht="20.100000000000001" customHeight="1" x14ac:dyDescent="0.25">
      <c r="BE3599" s="156">
        <v>2847</v>
      </c>
      <c r="BF3599" s="181">
        <f t="shared" si="588"/>
        <v>18.214399999999038</v>
      </c>
      <c r="BG3599" s="182">
        <f t="shared" si="589"/>
        <v>1.1039224747393953E-2</v>
      </c>
      <c r="BH3599" s="183">
        <f t="shared" si="590"/>
        <v>2.6688563657744149E-5</v>
      </c>
      <c r="BI3599" s="184">
        <f t="shared" si="591"/>
        <v>2.6688563657744149E-5</v>
      </c>
      <c r="BJ3599" s="184" t="str">
        <f t="shared" si="587"/>
        <v/>
      </c>
    </row>
    <row r="3600" spans="57:62" ht="20.100000000000001" customHeight="1" x14ac:dyDescent="0.25">
      <c r="BE3600" s="156">
        <v>2848</v>
      </c>
      <c r="BF3600" s="181">
        <f t="shared" si="588"/>
        <v>18.220799999999038</v>
      </c>
      <c r="BG3600" s="182">
        <f t="shared" si="589"/>
        <v>1.1012536183736208E-2</v>
      </c>
      <c r="BH3600" s="183">
        <f t="shared" si="590"/>
        <v>2.6626667831255654E-5</v>
      </c>
      <c r="BI3600" s="184">
        <f t="shared" si="591"/>
        <v>2.6626667831255654E-5</v>
      </c>
      <c r="BJ3600" s="184" t="str">
        <f t="shared" si="587"/>
        <v/>
      </c>
    </row>
    <row r="3601" spans="57:62" ht="20.100000000000001" customHeight="1" x14ac:dyDescent="0.25">
      <c r="BE3601" s="156">
        <v>2849</v>
      </c>
      <c r="BF3601" s="181">
        <f t="shared" si="588"/>
        <v>18.227199999999037</v>
      </c>
      <c r="BG3601" s="182">
        <f t="shared" si="589"/>
        <v>1.0985909515904953E-2</v>
      </c>
      <c r="BH3601" s="183">
        <f t="shared" si="590"/>
        <v>2.656490736216259E-5</v>
      </c>
      <c r="BI3601" s="184">
        <f t="shared" si="591"/>
        <v>2.656490736216259E-5</v>
      </c>
      <c r="BJ3601" s="184" t="str">
        <f t="shared" si="587"/>
        <v/>
      </c>
    </row>
    <row r="3602" spans="57:62" ht="20.100000000000001" customHeight="1" x14ac:dyDescent="0.25">
      <c r="BE3602" s="156">
        <v>2850</v>
      </c>
      <c r="BF3602" s="181">
        <f t="shared" si="588"/>
        <v>18.233599999999036</v>
      </c>
      <c r="BG3602" s="182">
        <f t="shared" si="589"/>
        <v>1.095934460854279E-2</v>
      </c>
      <c r="BH3602" s="183">
        <f t="shared" si="590"/>
        <v>2.6503281980345961E-5</v>
      </c>
      <c r="BI3602" s="184">
        <f t="shared" si="591"/>
        <v>2.6503281980345961E-5</v>
      </c>
      <c r="BJ3602" s="184" t="str">
        <f t="shared" si="587"/>
        <v/>
      </c>
    </row>
    <row r="3603" spans="57:62" ht="20.100000000000001" customHeight="1" x14ac:dyDescent="0.25">
      <c r="BE3603" s="156">
        <v>2851</v>
      </c>
      <c r="BF3603" s="181">
        <f t="shared" si="588"/>
        <v>18.239999999999036</v>
      </c>
      <c r="BG3603" s="182">
        <f t="shared" si="589"/>
        <v>1.0932841326562444E-2</v>
      </c>
      <c r="BH3603" s="183">
        <f t="shared" si="590"/>
        <v>2.6441791416016366E-5</v>
      </c>
      <c r="BI3603" s="184">
        <f t="shared" si="591"/>
        <v>2.6441791416016366E-5</v>
      </c>
      <c r="BJ3603" s="184" t="str">
        <f t="shared" si="587"/>
        <v/>
      </c>
    </row>
    <row r="3604" spans="57:62" ht="20.100000000000001" customHeight="1" x14ac:dyDescent="0.25">
      <c r="BE3604" s="156">
        <v>2852</v>
      </c>
      <c r="BF3604" s="181">
        <f t="shared" si="588"/>
        <v>18.246399999999035</v>
      </c>
      <c r="BG3604" s="182">
        <f t="shared" si="589"/>
        <v>1.0906399535146428E-2</v>
      </c>
      <c r="BH3604" s="183">
        <f t="shared" si="590"/>
        <v>2.6380435399970745E-5</v>
      </c>
      <c r="BI3604" s="184">
        <f t="shared" si="591"/>
        <v>2.6380435399970745E-5</v>
      </c>
      <c r="BJ3604" s="184" t="str">
        <f t="shared" si="587"/>
        <v/>
      </c>
    </row>
    <row r="3605" spans="57:62" ht="20.100000000000001" customHeight="1" x14ac:dyDescent="0.25">
      <c r="BE3605" s="156">
        <v>2853</v>
      </c>
      <c r="BF3605" s="181">
        <f t="shared" si="588"/>
        <v>18.252799999999034</v>
      </c>
      <c r="BG3605" s="182">
        <f t="shared" si="589"/>
        <v>1.0880019099746457E-2</v>
      </c>
      <c r="BH3605" s="183">
        <f t="shared" si="590"/>
        <v>2.6319213663311344E-5</v>
      </c>
      <c r="BI3605" s="184">
        <f t="shared" si="591"/>
        <v>2.6319213663311344E-5</v>
      </c>
      <c r="BJ3605" s="184" t="str">
        <f t="shared" si="587"/>
        <v/>
      </c>
    </row>
    <row r="3606" spans="57:62" ht="20.100000000000001" customHeight="1" x14ac:dyDescent="0.25">
      <c r="BE3606" s="156">
        <v>2854</v>
      </c>
      <c r="BF3606" s="181">
        <f t="shared" si="588"/>
        <v>18.259199999999034</v>
      </c>
      <c r="BG3606" s="182">
        <f t="shared" si="589"/>
        <v>1.0853699886083146E-2</v>
      </c>
      <c r="BH3606" s="183">
        <f t="shared" si="590"/>
        <v>2.6258125937740628E-5</v>
      </c>
      <c r="BI3606" s="184">
        <f t="shared" si="591"/>
        <v>2.6258125937740628E-5</v>
      </c>
      <c r="BJ3606" s="184" t="str">
        <f t="shared" si="587"/>
        <v/>
      </c>
    </row>
    <row r="3607" spans="57:62" ht="20.100000000000001" customHeight="1" x14ac:dyDescent="0.25">
      <c r="BE3607" s="156">
        <v>2855</v>
      </c>
      <c r="BF3607" s="181">
        <f t="shared" si="588"/>
        <v>18.265599999999033</v>
      </c>
      <c r="BG3607" s="182">
        <f t="shared" si="589"/>
        <v>1.0827441760145405E-2</v>
      </c>
      <c r="BH3607" s="183">
        <f t="shared" si="590"/>
        <v>2.6197171955313209E-5</v>
      </c>
      <c r="BI3607" s="184">
        <f t="shared" si="591"/>
        <v>2.6197171955313209E-5</v>
      </c>
      <c r="BJ3607" s="184" t="str">
        <f t="shared" si="587"/>
        <v/>
      </c>
    </row>
    <row r="3608" spans="57:62" ht="20.100000000000001" customHeight="1" x14ac:dyDescent="0.25">
      <c r="BE3608" s="156">
        <v>2856</v>
      </c>
      <c r="BF3608" s="181">
        <f t="shared" si="588"/>
        <v>18.271999999999032</v>
      </c>
      <c r="BG3608" s="182">
        <f t="shared" si="589"/>
        <v>1.0801244588190092E-2</v>
      </c>
      <c r="BH3608" s="183">
        <f t="shared" si="590"/>
        <v>2.6136351448586767E-5</v>
      </c>
      <c r="BI3608" s="184">
        <f t="shared" si="591"/>
        <v>2.6136351448586767E-5</v>
      </c>
      <c r="BJ3608" s="184" t="str">
        <f t="shared" si="587"/>
        <v/>
      </c>
    </row>
    <row r="3609" spans="57:62" ht="20.100000000000001" customHeight="1" x14ac:dyDescent="0.25">
      <c r="BE3609" s="156">
        <v>2857</v>
      </c>
      <c r="BF3609" s="181">
        <f t="shared" si="588"/>
        <v>18.278399999999031</v>
      </c>
      <c r="BG3609" s="182">
        <f t="shared" si="589"/>
        <v>1.0775108236741505E-2</v>
      </c>
      <c r="BH3609" s="183">
        <f t="shared" si="590"/>
        <v>2.6075664150554401E-5</v>
      </c>
      <c r="BI3609" s="184">
        <f t="shared" si="591"/>
        <v>2.6075664150554401E-5</v>
      </c>
      <c r="BJ3609" s="184" t="str">
        <f t="shared" si="587"/>
        <v/>
      </c>
    </row>
    <row r="3610" spans="57:62" ht="20.100000000000001" customHeight="1" x14ac:dyDescent="0.25">
      <c r="BE3610" s="156">
        <v>2858</v>
      </c>
      <c r="BF3610" s="181">
        <f t="shared" si="588"/>
        <v>18.284799999999031</v>
      </c>
      <c r="BG3610" s="182">
        <f t="shared" si="589"/>
        <v>1.0749032572590951E-2</v>
      </c>
      <c r="BH3610" s="183">
        <f t="shared" si="590"/>
        <v>2.6015109794655031E-5</v>
      </c>
      <c r="BI3610" s="184">
        <f t="shared" si="591"/>
        <v>2.6015109794655031E-5</v>
      </c>
      <c r="BJ3610" s="184" t="str">
        <f t="shared" si="587"/>
        <v/>
      </c>
    </row>
    <row r="3611" spans="57:62" ht="20.100000000000001" customHeight="1" x14ac:dyDescent="0.25">
      <c r="BE3611" s="156">
        <v>2859</v>
      </c>
      <c r="BF3611" s="181">
        <f t="shared" si="588"/>
        <v>18.29119999999903</v>
      </c>
      <c r="BG3611" s="182">
        <f t="shared" si="589"/>
        <v>1.0723017462796296E-2</v>
      </c>
      <c r="BH3611" s="183">
        <f t="shared" si="590"/>
        <v>2.5954688114858404E-5</v>
      </c>
      <c r="BI3611" s="184">
        <f t="shared" si="591"/>
        <v>2.5954688114858404E-5</v>
      </c>
      <c r="BJ3611" s="184" t="str">
        <f t="shared" si="587"/>
        <v/>
      </c>
    </row>
    <row r="3612" spans="57:62" ht="20.100000000000001" customHeight="1" x14ac:dyDescent="0.25">
      <c r="BE3612" s="156">
        <v>2860</v>
      </c>
      <c r="BF3612" s="181">
        <f t="shared" si="588"/>
        <v>18.297599999999029</v>
      </c>
      <c r="BG3612" s="182">
        <f t="shared" si="589"/>
        <v>1.0697062774681437E-2</v>
      </c>
      <c r="BH3612" s="183">
        <f t="shared" si="590"/>
        <v>2.5894398845401415E-5</v>
      </c>
      <c r="BI3612" s="184">
        <f t="shared" si="591"/>
        <v>2.5894398845401415E-5</v>
      </c>
      <c r="BJ3612" s="184" t="str">
        <f t="shared" si="587"/>
        <v/>
      </c>
    </row>
    <row r="3613" spans="57:62" ht="20.100000000000001" customHeight="1" x14ac:dyDescent="0.25">
      <c r="BE3613" s="156">
        <v>2861</v>
      </c>
      <c r="BF3613" s="181">
        <f t="shared" si="588"/>
        <v>18.303999999999029</v>
      </c>
      <c r="BG3613" s="182">
        <f t="shared" si="589"/>
        <v>1.0671168375836036E-2</v>
      </c>
      <c r="BH3613" s="183">
        <f t="shared" si="590"/>
        <v>2.5834241721195764E-5</v>
      </c>
      <c r="BI3613" s="184">
        <f t="shared" si="591"/>
        <v>2.5834241721195764E-5</v>
      </c>
      <c r="BJ3613" s="184" t="str">
        <f t="shared" si="587"/>
        <v/>
      </c>
    </row>
    <row r="3614" spans="57:62" ht="20.100000000000001" customHeight="1" x14ac:dyDescent="0.25">
      <c r="BE3614" s="156">
        <v>2862</v>
      </c>
      <c r="BF3614" s="181">
        <f t="shared" si="588"/>
        <v>18.310399999999028</v>
      </c>
      <c r="BG3614" s="182">
        <f t="shared" si="589"/>
        <v>1.064533413411484E-2</v>
      </c>
      <c r="BH3614" s="183">
        <f t="shared" si="590"/>
        <v>2.5774216477444586E-5</v>
      </c>
      <c r="BI3614" s="184">
        <f t="shared" si="591"/>
        <v>2.5774216477444586E-5</v>
      </c>
      <c r="BJ3614" s="184" t="str">
        <f t="shared" si="587"/>
        <v/>
      </c>
    </row>
    <row r="3615" spans="57:62" ht="20.100000000000001" customHeight="1" x14ac:dyDescent="0.25">
      <c r="BE3615" s="156">
        <v>2863</v>
      </c>
      <c r="BF3615" s="181">
        <f t="shared" si="588"/>
        <v>18.316799999999027</v>
      </c>
      <c r="BG3615" s="182">
        <f t="shared" si="589"/>
        <v>1.0619559917637396E-2</v>
      </c>
      <c r="BH3615" s="183">
        <f t="shared" si="590"/>
        <v>2.5714322849878374E-5</v>
      </c>
      <c r="BI3615" s="184">
        <f t="shared" si="591"/>
        <v>2.5714322849878374E-5</v>
      </c>
      <c r="BJ3615" s="184" t="str">
        <f t="shared" si="587"/>
        <v/>
      </c>
    </row>
    <row r="3616" spans="57:62" ht="20.100000000000001" customHeight="1" x14ac:dyDescent="0.25">
      <c r="BE3616" s="156">
        <v>2864</v>
      </c>
      <c r="BF3616" s="181">
        <f t="shared" si="588"/>
        <v>18.323199999999026</v>
      </c>
      <c r="BG3616" s="182">
        <f t="shared" si="589"/>
        <v>1.0593845594787517E-2</v>
      </c>
      <c r="BH3616" s="183">
        <f t="shared" si="590"/>
        <v>2.5654560574607521E-5</v>
      </c>
      <c r="BI3616" s="184">
        <f t="shared" si="591"/>
        <v>2.5654560574607521E-5</v>
      </c>
      <c r="BJ3616" s="184" t="str">
        <f t="shared" si="587"/>
        <v/>
      </c>
    </row>
    <row r="3617" spans="57:62" ht="20.100000000000001" customHeight="1" x14ac:dyDescent="0.25">
      <c r="BE3617" s="156">
        <v>2865</v>
      </c>
      <c r="BF3617" s="181">
        <f t="shared" si="588"/>
        <v>18.329599999999026</v>
      </c>
      <c r="BG3617" s="182">
        <f t="shared" si="589"/>
        <v>1.056819103421291E-2</v>
      </c>
      <c r="BH3617" s="183">
        <f t="shared" si="590"/>
        <v>2.5594929388268045E-5</v>
      </c>
      <c r="BI3617" s="184">
        <f t="shared" si="591"/>
        <v>2.5594929388268045E-5</v>
      </c>
      <c r="BJ3617" s="184" t="str">
        <f t="shared" si="587"/>
        <v/>
      </c>
    </row>
    <row r="3618" spans="57:62" ht="20.100000000000001" customHeight="1" x14ac:dyDescent="0.25">
      <c r="BE3618" s="156">
        <v>2866</v>
      </c>
      <c r="BF3618" s="181">
        <f t="shared" si="588"/>
        <v>18.335999999999025</v>
      </c>
      <c r="BG3618" s="182">
        <f t="shared" si="589"/>
        <v>1.0542596104824642E-2</v>
      </c>
      <c r="BH3618" s="183">
        <f t="shared" si="590"/>
        <v>2.5535429027929643E-5</v>
      </c>
      <c r="BI3618" s="184">
        <f t="shared" si="591"/>
        <v>2.5535429027929643E-5</v>
      </c>
      <c r="BJ3618" s="184" t="str">
        <f t="shared" si="587"/>
        <v/>
      </c>
    </row>
    <row r="3619" spans="57:62" ht="20.100000000000001" customHeight="1" x14ac:dyDescent="0.25">
      <c r="BE3619" s="156">
        <v>2867</v>
      </c>
      <c r="BF3619" s="181">
        <f t="shared" si="588"/>
        <v>18.342399999999024</v>
      </c>
      <c r="BG3619" s="182">
        <f t="shared" si="589"/>
        <v>1.0517060675796712E-2</v>
      </c>
      <c r="BH3619" s="183">
        <f t="shared" si="590"/>
        <v>2.5476059231085285E-5</v>
      </c>
      <c r="BI3619" s="184">
        <f t="shared" si="591"/>
        <v>2.5476059231085285E-5</v>
      </c>
      <c r="BJ3619" s="184" t="str">
        <f t="shared" si="587"/>
        <v/>
      </c>
    </row>
    <row r="3620" spans="57:62" ht="20.100000000000001" customHeight="1" x14ac:dyDescent="0.25">
      <c r="BE3620" s="156">
        <v>2868</v>
      </c>
      <c r="BF3620" s="181">
        <f t="shared" si="588"/>
        <v>18.348799999999024</v>
      </c>
      <c r="BG3620" s="182">
        <f t="shared" si="589"/>
        <v>1.0491584616565627E-2</v>
      </c>
      <c r="BH3620" s="183">
        <f t="shared" si="590"/>
        <v>2.5416819735644275E-5</v>
      </c>
      <c r="BI3620" s="184">
        <f t="shared" si="591"/>
        <v>2.5416819735644275E-5</v>
      </c>
      <c r="BJ3620" s="184" t="str">
        <f t="shared" si="587"/>
        <v/>
      </c>
    </row>
    <row r="3621" spans="57:62" ht="20.100000000000001" customHeight="1" x14ac:dyDescent="0.25">
      <c r="BE3621" s="156">
        <v>2869</v>
      </c>
      <c r="BF3621" s="181">
        <f t="shared" si="588"/>
        <v>18.355199999999023</v>
      </c>
      <c r="BG3621" s="182">
        <f t="shared" si="589"/>
        <v>1.0466167796829982E-2</v>
      </c>
      <c r="BH3621" s="183">
        <f t="shared" si="590"/>
        <v>2.5357710280043272E-5</v>
      </c>
      <c r="BI3621" s="184">
        <f t="shared" si="591"/>
        <v>2.5357710280043272E-5</v>
      </c>
      <c r="BJ3621" s="184" t="str">
        <f t="shared" si="587"/>
        <v/>
      </c>
    </row>
    <row r="3622" spans="57:62" ht="20.100000000000001" customHeight="1" x14ac:dyDescent="0.25">
      <c r="BE3622" s="156">
        <v>2870</v>
      </c>
      <c r="BF3622" s="181">
        <f t="shared" si="588"/>
        <v>18.361599999999022</v>
      </c>
      <c r="BG3622" s="182">
        <f t="shared" si="589"/>
        <v>1.0440810086549939E-2</v>
      </c>
      <c r="BH3622" s="183">
        <f t="shared" si="590"/>
        <v>2.52987306031318E-5</v>
      </c>
      <c r="BI3622" s="184">
        <f t="shared" si="591"/>
        <v>2.52987306031318E-5</v>
      </c>
      <c r="BJ3622" s="184" t="str">
        <f t="shared" si="587"/>
        <v/>
      </c>
    </row>
    <row r="3623" spans="57:62" ht="20.100000000000001" customHeight="1" x14ac:dyDescent="0.25">
      <c r="BE3623" s="156">
        <v>2871</v>
      </c>
      <c r="BF3623" s="181">
        <f t="shared" si="588"/>
        <v>18.367999999999022</v>
      </c>
      <c r="BG3623" s="182">
        <f t="shared" si="589"/>
        <v>1.0415511355946807E-2</v>
      </c>
      <c r="BH3623" s="183">
        <f t="shared" si="590"/>
        <v>2.5239880444144491E-5</v>
      </c>
      <c r="BI3623" s="184">
        <f t="shared" si="591"/>
        <v>2.5239880444144491E-5</v>
      </c>
      <c r="BJ3623" s="184" t="str">
        <f t="shared" si="587"/>
        <v/>
      </c>
    </row>
    <row r="3624" spans="57:62" ht="20.100000000000001" customHeight="1" x14ac:dyDescent="0.25">
      <c r="BE3624" s="156">
        <v>2872</v>
      </c>
      <c r="BF3624" s="181">
        <f t="shared" si="588"/>
        <v>18.374399999999021</v>
      </c>
      <c r="BG3624" s="182">
        <f t="shared" si="589"/>
        <v>1.0390271475502663E-2</v>
      </c>
      <c r="BH3624" s="183">
        <f t="shared" si="590"/>
        <v>2.5181159542888437E-5</v>
      </c>
      <c r="BI3624" s="184">
        <f t="shared" si="591"/>
        <v>2.5181159542888437E-5</v>
      </c>
      <c r="BJ3624" s="184" t="str">
        <f t="shared" si="587"/>
        <v/>
      </c>
    </row>
    <row r="3625" spans="57:62" ht="20.100000000000001" customHeight="1" x14ac:dyDescent="0.25">
      <c r="BE3625" s="156">
        <v>2873</v>
      </c>
      <c r="BF3625" s="181">
        <f t="shared" si="588"/>
        <v>18.38079999999902</v>
      </c>
      <c r="BG3625" s="182">
        <f t="shared" si="589"/>
        <v>1.0365090315959774E-2</v>
      </c>
      <c r="BH3625" s="183">
        <f t="shared" si="590"/>
        <v>2.5122567639498591E-5</v>
      </c>
      <c r="BI3625" s="184">
        <f t="shared" si="591"/>
        <v>2.5122567639498591E-5</v>
      </c>
      <c r="BJ3625" s="184" t="str">
        <f t="shared" si="587"/>
        <v/>
      </c>
    </row>
    <row r="3626" spans="57:62" ht="20.100000000000001" customHeight="1" x14ac:dyDescent="0.25">
      <c r="BE3626" s="156">
        <v>2874</v>
      </c>
      <c r="BF3626" s="181">
        <f t="shared" si="588"/>
        <v>18.387199999999019</v>
      </c>
      <c r="BG3626" s="182">
        <f t="shared" si="589"/>
        <v>1.0339967748320276E-2</v>
      </c>
      <c r="BH3626" s="183">
        <f t="shared" si="590"/>
        <v>2.5064104474604304E-5</v>
      </c>
      <c r="BI3626" s="184">
        <f t="shared" si="591"/>
        <v>2.5064104474604304E-5</v>
      </c>
      <c r="BJ3626" s="184" t="str">
        <f t="shared" si="587"/>
        <v/>
      </c>
    </row>
    <row r="3627" spans="57:62" ht="20.100000000000001" customHeight="1" x14ac:dyDescent="0.25">
      <c r="BE3627" s="156">
        <v>2875</v>
      </c>
      <c r="BF3627" s="181">
        <f t="shared" si="588"/>
        <v>18.393599999999019</v>
      </c>
      <c r="BG3627" s="182">
        <f t="shared" si="589"/>
        <v>1.0314903643845671E-2</v>
      </c>
      <c r="BH3627" s="183">
        <f t="shared" si="590"/>
        <v>2.5005769789256463E-5</v>
      </c>
      <c r="BI3627" s="184">
        <f t="shared" si="591"/>
        <v>2.5005769789256463E-5</v>
      </c>
      <c r="BJ3627" s="184" t="str">
        <f t="shared" si="587"/>
        <v/>
      </c>
    </row>
    <row r="3628" spans="57:62" ht="20.100000000000001" customHeight="1" x14ac:dyDescent="0.25">
      <c r="BE3628" s="156">
        <v>2876</v>
      </c>
      <c r="BF3628" s="181">
        <f t="shared" si="588"/>
        <v>18.399999999999018</v>
      </c>
      <c r="BG3628" s="182">
        <f t="shared" si="589"/>
        <v>1.0289897874056415E-2</v>
      </c>
      <c r="BH3628" s="183">
        <f t="shared" si="590"/>
        <v>2.4947563325019434E-5</v>
      </c>
      <c r="BI3628" s="184">
        <f t="shared" si="591"/>
        <v>2.4947563325019434E-5</v>
      </c>
      <c r="BJ3628" s="184" t="str">
        <f t="shared" si="587"/>
        <v/>
      </c>
    </row>
    <row r="3629" spans="57:62" ht="20.100000000000001" customHeight="1" x14ac:dyDescent="0.25">
      <c r="BE3629" s="156">
        <v>2877</v>
      </c>
      <c r="BF3629" s="181">
        <f t="shared" si="588"/>
        <v>18.406399999999017</v>
      </c>
      <c r="BG3629" s="182">
        <f t="shared" si="589"/>
        <v>1.0264950310731396E-2</v>
      </c>
      <c r="BH3629" s="183">
        <f t="shared" si="590"/>
        <v>2.4889484823806263E-5</v>
      </c>
      <c r="BI3629" s="184">
        <f t="shared" si="591"/>
        <v>2.4889484823806263E-5</v>
      </c>
      <c r="BJ3629" s="184" t="str">
        <f t="shared" si="587"/>
        <v/>
      </c>
    </row>
    <row r="3630" spans="57:62" ht="20.100000000000001" customHeight="1" x14ac:dyDescent="0.25">
      <c r="BE3630" s="156">
        <v>2878</v>
      </c>
      <c r="BF3630" s="181">
        <f t="shared" si="588"/>
        <v>18.412799999999017</v>
      </c>
      <c r="BG3630" s="182">
        <f t="shared" si="589"/>
        <v>1.0240060825907589E-2</v>
      </c>
      <c r="BH3630" s="183">
        <f t="shared" si="590"/>
        <v>2.4831534028020921E-5</v>
      </c>
      <c r="BI3630" s="184">
        <f t="shared" si="591"/>
        <v>2.4831534028020921E-5</v>
      </c>
      <c r="BJ3630" s="184" t="str">
        <f t="shared" si="587"/>
        <v/>
      </c>
    </row>
    <row r="3631" spans="57:62" ht="20.100000000000001" customHeight="1" x14ac:dyDescent="0.25">
      <c r="BE3631" s="156">
        <v>2879</v>
      </c>
      <c r="BF3631" s="181">
        <f t="shared" si="588"/>
        <v>18.419199999999016</v>
      </c>
      <c r="BG3631" s="182">
        <f t="shared" si="589"/>
        <v>1.0215229291879568E-2</v>
      </c>
      <c r="BH3631" s="183">
        <f t="shared" si="590"/>
        <v>2.4773710680504532E-5</v>
      </c>
      <c r="BI3631" s="184">
        <f t="shared" si="591"/>
        <v>2.4773710680504532E-5</v>
      </c>
      <c r="BJ3631" s="184" t="str">
        <f t="shared" si="587"/>
        <v/>
      </c>
    </row>
    <row r="3632" spans="57:62" ht="20.100000000000001" customHeight="1" x14ac:dyDescent="0.25">
      <c r="BE3632" s="156">
        <v>2880</v>
      </c>
      <c r="BF3632" s="181">
        <f t="shared" si="588"/>
        <v>18.425599999999015</v>
      </c>
      <c r="BG3632" s="182">
        <f t="shared" si="589"/>
        <v>1.0190455581199064E-2</v>
      </c>
      <c r="BH3632" s="183">
        <f t="shared" si="590"/>
        <v>2.4716014524545776E-5</v>
      </c>
      <c r="BI3632" s="184">
        <f t="shared" si="591"/>
        <v>2.4716014524545776E-5</v>
      </c>
      <c r="BJ3632" s="184" t="str">
        <f t="shared" si="587"/>
        <v/>
      </c>
    </row>
    <row r="3633" spans="57:62" ht="20.100000000000001" customHeight="1" x14ac:dyDescent="0.25">
      <c r="BE3633" s="156">
        <v>2881</v>
      </c>
      <c r="BF3633" s="181">
        <f t="shared" si="588"/>
        <v>18.431999999999015</v>
      </c>
      <c r="BG3633" s="182">
        <f t="shared" si="589"/>
        <v>1.0165739566674518E-2</v>
      </c>
      <c r="BH3633" s="183">
        <f t="shared" si="590"/>
        <v>2.4658445303860077E-5</v>
      </c>
      <c r="BI3633" s="184">
        <f t="shared" si="591"/>
        <v>2.4658445303860077E-5</v>
      </c>
      <c r="BJ3633" s="184" t="str">
        <f t="shared" ref="BJ3633:BJ3696" si="592">IF($BG3633&lt;(1-$BC$765),$BH3633,"")</f>
        <v/>
      </c>
    </row>
    <row r="3634" spans="57:62" ht="20.100000000000001" customHeight="1" x14ac:dyDescent="0.25">
      <c r="BE3634" s="156">
        <v>2882</v>
      </c>
      <c r="BF3634" s="181">
        <f t="shared" ref="BF3634:BF3697" si="593">BF3633+$BI$750</f>
        <v>18.438399999999014</v>
      </c>
      <c r="BG3634" s="182">
        <f t="shared" ref="BG3634:BG3697" si="594">_xlfn.CHISQ.DIST.RT(BF3634,7)</f>
        <v>1.0141081121370658E-2</v>
      </c>
      <c r="BH3634" s="183">
        <f t="shared" ref="BH3634:BH3697" si="595">BG3634-BG3635</f>
        <v>2.460100276261909E-5</v>
      </c>
      <c r="BI3634" s="184">
        <f t="shared" ref="BI3634:BI3697" si="596">IF(BG3634&lt;(1-$BC$757),BH3634,"")</f>
        <v>2.460100276261909E-5</v>
      </c>
      <c r="BJ3634" s="184" t="str">
        <f t="shared" si="592"/>
        <v/>
      </c>
    </row>
    <row r="3635" spans="57:62" ht="20.100000000000001" customHeight="1" x14ac:dyDescent="0.25">
      <c r="BE3635" s="156">
        <v>2883</v>
      </c>
      <c r="BF3635" s="181">
        <f t="shared" si="593"/>
        <v>18.444799999999013</v>
      </c>
      <c r="BG3635" s="182">
        <f t="shared" si="594"/>
        <v>1.0116480118608039E-2</v>
      </c>
      <c r="BH3635" s="183">
        <f t="shared" si="595"/>
        <v>2.4543686645429885E-5</v>
      </c>
      <c r="BI3635" s="184">
        <f t="shared" si="596"/>
        <v>2.4543686645429885E-5</v>
      </c>
      <c r="BJ3635" s="184" t="str">
        <f t="shared" si="592"/>
        <v/>
      </c>
    </row>
    <row r="3636" spans="57:62" ht="20.100000000000001" customHeight="1" x14ac:dyDescent="0.25">
      <c r="BE3636" s="156">
        <v>2884</v>
      </c>
      <c r="BF3636" s="181">
        <f t="shared" si="593"/>
        <v>18.451199999999012</v>
      </c>
      <c r="BG3636" s="182">
        <f t="shared" si="594"/>
        <v>1.0091936431962609E-2</v>
      </c>
      <c r="BH3636" s="183">
        <f t="shared" si="595"/>
        <v>2.4486496697308929E-5</v>
      </c>
      <c r="BI3636" s="184">
        <f t="shared" si="596"/>
        <v>2.4486496697308929E-5</v>
      </c>
      <c r="BJ3636" s="184" t="str">
        <f t="shared" si="592"/>
        <v/>
      </c>
    </row>
    <row r="3637" spans="57:62" ht="20.100000000000001" customHeight="1" x14ac:dyDescent="0.25">
      <c r="BE3637" s="156">
        <v>2885</v>
      </c>
      <c r="BF3637" s="181">
        <f t="shared" si="593"/>
        <v>18.457599999999012</v>
      </c>
      <c r="BG3637" s="182">
        <f t="shared" si="594"/>
        <v>1.00674499352653E-2</v>
      </c>
      <c r="BH3637" s="183">
        <f t="shared" si="595"/>
        <v>2.4429432663753206E-5</v>
      </c>
      <c r="BI3637" s="184">
        <f t="shared" si="596"/>
        <v>2.4429432663753206E-5</v>
      </c>
      <c r="BJ3637" s="184" t="str">
        <f t="shared" si="592"/>
        <v/>
      </c>
    </row>
    <row r="3638" spans="57:62" ht="20.100000000000001" customHeight="1" x14ac:dyDescent="0.25">
      <c r="BE3638" s="156">
        <v>2886</v>
      </c>
      <c r="BF3638" s="181">
        <f t="shared" si="593"/>
        <v>18.463999999999011</v>
      </c>
      <c r="BG3638" s="182">
        <f t="shared" si="594"/>
        <v>1.0043020502601547E-2</v>
      </c>
      <c r="BH3638" s="183">
        <f t="shared" si="595"/>
        <v>2.4372494290731544E-5</v>
      </c>
      <c r="BI3638" s="184">
        <f t="shared" si="596"/>
        <v>2.4372494290731544E-5</v>
      </c>
      <c r="BJ3638" s="184" t="str">
        <f t="shared" si="592"/>
        <v/>
      </c>
    </row>
    <row r="3639" spans="57:62" ht="20.100000000000001" customHeight="1" x14ac:dyDescent="0.25">
      <c r="BE3639" s="156">
        <v>2887</v>
      </c>
      <c r="BF3639" s="181">
        <f t="shared" si="593"/>
        <v>18.47039999999901</v>
      </c>
      <c r="BG3639" s="182">
        <f t="shared" si="594"/>
        <v>1.0018648008310815E-2</v>
      </c>
      <c r="BH3639" s="183">
        <f t="shared" si="595"/>
        <v>2.4315681324500737E-5</v>
      </c>
      <c r="BI3639" s="184">
        <f t="shared" si="596"/>
        <v>2.4315681324500737E-5</v>
      </c>
      <c r="BJ3639" s="184" t="str">
        <f t="shared" si="592"/>
        <v/>
      </c>
    </row>
    <row r="3640" spans="57:62" ht="20.100000000000001" customHeight="1" x14ac:dyDescent="0.25">
      <c r="BE3640" s="156">
        <v>2888</v>
      </c>
      <c r="BF3640" s="181">
        <f t="shared" si="593"/>
        <v>18.47679999999901</v>
      </c>
      <c r="BG3640" s="182">
        <f t="shared" si="594"/>
        <v>9.9943323269863146E-3</v>
      </c>
      <c r="BH3640" s="183">
        <f t="shared" si="595"/>
        <v>2.4258993511947283E-5</v>
      </c>
      <c r="BI3640" s="184">
        <f t="shared" si="596"/>
        <v>2.4258993511947283E-5</v>
      </c>
      <c r="BJ3640" s="184" t="str">
        <f t="shared" si="592"/>
        <v/>
      </c>
    </row>
    <row r="3641" spans="57:62" ht="20.100000000000001" customHeight="1" x14ac:dyDescent="0.25">
      <c r="BE3641" s="156">
        <v>2889</v>
      </c>
      <c r="BF3641" s="181">
        <f t="shared" si="593"/>
        <v>18.483199999999009</v>
      </c>
      <c r="BG3641" s="182">
        <f t="shared" si="594"/>
        <v>9.9700733334743673E-3</v>
      </c>
      <c r="BH3641" s="183">
        <f t="shared" si="595"/>
        <v>2.4202430600266459E-5</v>
      </c>
      <c r="BI3641" s="184">
        <f t="shared" si="596"/>
        <v>2.4202430600266459E-5</v>
      </c>
      <c r="BJ3641" s="184" t="str">
        <f t="shared" si="592"/>
        <v/>
      </c>
    </row>
    <row r="3642" spans="57:62" ht="20.100000000000001" customHeight="1" x14ac:dyDescent="0.25">
      <c r="BE3642" s="156">
        <v>2890</v>
      </c>
      <c r="BF3642" s="181">
        <f t="shared" si="593"/>
        <v>18.489599999999008</v>
      </c>
      <c r="BG3642" s="182">
        <f t="shared" si="594"/>
        <v>9.9458709028741009E-3</v>
      </c>
      <c r="BH3642" s="183">
        <f t="shared" si="595"/>
        <v>2.4145992337153144E-5</v>
      </c>
      <c r="BI3642" s="184">
        <f t="shared" si="596"/>
        <v>2.4145992337153144E-5</v>
      </c>
      <c r="BJ3642" s="184" t="str">
        <f t="shared" si="592"/>
        <v/>
      </c>
    </row>
    <row r="3643" spans="57:62" ht="20.100000000000001" customHeight="1" x14ac:dyDescent="0.25">
      <c r="BE3643" s="156">
        <v>2891</v>
      </c>
      <c r="BF3643" s="181">
        <f t="shared" si="593"/>
        <v>18.495999999999007</v>
      </c>
      <c r="BG3643" s="182">
        <f t="shared" si="594"/>
        <v>9.9217249105369477E-3</v>
      </c>
      <c r="BH3643" s="183">
        <f t="shared" si="595"/>
        <v>2.4089678470675183E-5</v>
      </c>
      <c r="BI3643" s="184">
        <f t="shared" si="596"/>
        <v>2.4089678470675183E-5</v>
      </c>
      <c r="BJ3643" s="184" t="str">
        <f t="shared" si="592"/>
        <v/>
      </c>
    </row>
    <row r="3644" spans="57:62" ht="20.100000000000001" customHeight="1" x14ac:dyDescent="0.25">
      <c r="BE3644" s="156">
        <v>2892</v>
      </c>
      <c r="BF3644" s="181">
        <f t="shared" si="593"/>
        <v>18.502399999999007</v>
      </c>
      <c r="BG3644" s="182">
        <f t="shared" si="594"/>
        <v>9.8976352320662726E-3</v>
      </c>
      <c r="BH3644" s="183">
        <f t="shared" si="595"/>
        <v>2.403348874939655E-5</v>
      </c>
      <c r="BI3644" s="184">
        <f t="shared" si="596"/>
        <v>2.403348874939655E-5</v>
      </c>
      <c r="BJ3644" s="184" t="str">
        <f t="shared" si="592"/>
        <v/>
      </c>
    </row>
    <row r="3645" spans="57:62" ht="20.100000000000001" customHeight="1" x14ac:dyDescent="0.25">
      <c r="BE3645" s="156">
        <v>2893</v>
      </c>
      <c r="BF3645" s="181">
        <f t="shared" si="593"/>
        <v>18.508799999999006</v>
      </c>
      <c r="BG3645" s="182">
        <f t="shared" si="594"/>
        <v>9.873601743316876E-3</v>
      </c>
      <c r="BH3645" s="183">
        <f t="shared" si="595"/>
        <v>2.3977422922295821E-5</v>
      </c>
      <c r="BI3645" s="184">
        <f t="shared" si="596"/>
        <v>2.3977422922295821E-5</v>
      </c>
      <c r="BJ3645" s="184" t="str">
        <f t="shared" si="592"/>
        <v/>
      </c>
    </row>
    <row r="3646" spans="57:62" ht="20.100000000000001" customHeight="1" x14ac:dyDescent="0.25">
      <c r="BE3646" s="156">
        <v>2894</v>
      </c>
      <c r="BF3646" s="181">
        <f t="shared" si="593"/>
        <v>18.515199999999005</v>
      </c>
      <c r="BG3646" s="182">
        <f t="shared" si="594"/>
        <v>9.8496243203945802E-3</v>
      </c>
      <c r="BH3646" s="183">
        <f t="shared" si="595"/>
        <v>2.3921480738799128E-5</v>
      </c>
      <c r="BI3646" s="184">
        <f t="shared" si="596"/>
        <v>2.3921480738799128E-5</v>
      </c>
      <c r="BJ3646" s="184" t="str">
        <f t="shared" si="592"/>
        <v/>
      </c>
    </row>
    <row r="3647" spans="57:62" ht="20.100000000000001" customHeight="1" x14ac:dyDescent="0.25">
      <c r="BE3647" s="156">
        <v>2895</v>
      </c>
      <c r="BF3647" s="181">
        <f t="shared" si="593"/>
        <v>18.521599999999005</v>
      </c>
      <c r="BG3647" s="182">
        <f t="shared" si="594"/>
        <v>9.8257028396557811E-3</v>
      </c>
      <c r="BH3647" s="183">
        <f t="shared" si="595"/>
        <v>2.3865661948733324E-5</v>
      </c>
      <c r="BI3647" s="184">
        <f t="shared" si="596"/>
        <v>2.3865661948733324E-5</v>
      </c>
      <c r="BJ3647" s="184" t="str">
        <f t="shared" si="592"/>
        <v/>
      </c>
    </row>
    <row r="3648" spans="57:62" ht="20.100000000000001" customHeight="1" x14ac:dyDescent="0.25">
      <c r="BE3648" s="156">
        <v>2896</v>
      </c>
      <c r="BF3648" s="181">
        <f t="shared" si="593"/>
        <v>18.527999999999004</v>
      </c>
      <c r="BG3648" s="182">
        <f t="shared" si="594"/>
        <v>9.8018371777070477E-3</v>
      </c>
      <c r="BH3648" s="183">
        <f t="shared" si="595"/>
        <v>2.3809966302367619E-5</v>
      </c>
      <c r="BI3648" s="184">
        <f t="shared" si="596"/>
        <v>2.3809966302367619E-5</v>
      </c>
      <c r="BJ3648" s="184" t="str">
        <f t="shared" si="592"/>
        <v/>
      </c>
    </row>
    <row r="3649" spans="57:62" ht="20.100000000000001" customHeight="1" x14ac:dyDescent="0.25">
      <c r="BE3649" s="156">
        <v>2897</v>
      </c>
      <c r="BF3649" s="181">
        <f t="shared" si="593"/>
        <v>18.534399999999003</v>
      </c>
      <c r="BG3649" s="182">
        <f t="shared" si="594"/>
        <v>9.7780272114046801E-3</v>
      </c>
      <c r="BH3649" s="183">
        <f t="shared" si="595"/>
        <v>2.3754393550448269E-5</v>
      </c>
      <c r="BI3649" s="184">
        <f t="shared" si="596"/>
        <v>2.3754393550448269E-5</v>
      </c>
      <c r="BJ3649" s="184" t="str">
        <f t="shared" si="592"/>
        <v/>
      </c>
    </row>
    <row r="3650" spans="57:62" ht="20.100000000000001" customHeight="1" x14ac:dyDescent="0.25">
      <c r="BE3650" s="156">
        <v>2898</v>
      </c>
      <c r="BF3650" s="181">
        <f t="shared" si="593"/>
        <v>18.540799999999003</v>
      </c>
      <c r="BG3650" s="182">
        <f t="shared" si="594"/>
        <v>9.7542728178542319E-3</v>
      </c>
      <c r="BH3650" s="183">
        <f t="shared" si="595"/>
        <v>2.3698943444084089E-5</v>
      </c>
      <c r="BI3650" s="184">
        <f t="shared" si="596"/>
        <v>2.3698943444084089E-5</v>
      </c>
      <c r="BJ3650" s="184" t="str">
        <f t="shared" si="592"/>
        <v/>
      </c>
    </row>
    <row r="3651" spans="57:62" ht="20.100000000000001" customHeight="1" x14ac:dyDescent="0.25">
      <c r="BE3651" s="156">
        <v>2899</v>
      </c>
      <c r="BF3651" s="181">
        <f t="shared" si="593"/>
        <v>18.547199999999002</v>
      </c>
      <c r="BG3651" s="182">
        <f t="shared" si="594"/>
        <v>9.7305738744101478E-3</v>
      </c>
      <c r="BH3651" s="183">
        <f t="shared" si="595"/>
        <v>2.364361573487829E-5</v>
      </c>
      <c r="BI3651" s="184">
        <f t="shared" si="596"/>
        <v>2.364361573487829E-5</v>
      </c>
      <c r="BJ3651" s="184" t="str">
        <f t="shared" si="592"/>
        <v/>
      </c>
    </row>
    <row r="3652" spans="57:62" ht="20.100000000000001" customHeight="1" x14ac:dyDescent="0.25">
      <c r="BE3652" s="156">
        <v>2900</v>
      </c>
      <c r="BF3652" s="181">
        <f t="shared" si="593"/>
        <v>18.553599999999001</v>
      </c>
      <c r="BG3652" s="182">
        <f t="shared" si="594"/>
        <v>9.7069302586752695E-3</v>
      </c>
      <c r="BH3652" s="183">
        <f t="shared" si="595"/>
        <v>2.3588410174836538E-5</v>
      </c>
      <c r="BI3652" s="184">
        <f t="shared" si="596"/>
        <v>2.3588410174836538E-5</v>
      </c>
      <c r="BJ3652" s="184" t="str">
        <f t="shared" si="592"/>
        <v/>
      </c>
    </row>
    <row r="3653" spans="57:62" ht="20.100000000000001" customHeight="1" x14ac:dyDescent="0.25">
      <c r="BE3653" s="156">
        <v>2901</v>
      </c>
      <c r="BF3653" s="181">
        <f t="shared" si="593"/>
        <v>18.559999999999</v>
      </c>
      <c r="BG3653" s="182">
        <f t="shared" si="594"/>
        <v>9.6833418485004329E-3</v>
      </c>
      <c r="BH3653" s="183">
        <f t="shared" si="595"/>
        <v>2.3533326516387773E-5</v>
      </c>
      <c r="BI3653" s="184">
        <f t="shared" si="596"/>
        <v>2.3533326516387773E-5</v>
      </c>
      <c r="BJ3653" s="184" t="str">
        <f t="shared" si="592"/>
        <v/>
      </c>
    </row>
    <row r="3654" spans="57:62" ht="20.100000000000001" customHeight="1" x14ac:dyDescent="0.25">
      <c r="BE3654" s="156">
        <v>2902</v>
      </c>
      <c r="BF3654" s="181">
        <f t="shared" si="593"/>
        <v>18.566399999999</v>
      </c>
      <c r="BG3654" s="182">
        <f t="shared" si="594"/>
        <v>9.6598085219840452E-3</v>
      </c>
      <c r="BH3654" s="183">
        <f t="shared" si="595"/>
        <v>2.3478364512396349E-5</v>
      </c>
      <c r="BI3654" s="184">
        <f t="shared" si="596"/>
        <v>2.3478364512396349E-5</v>
      </c>
      <c r="BJ3654" s="184" t="str">
        <f t="shared" si="592"/>
        <v/>
      </c>
    </row>
    <row r="3655" spans="57:62" ht="20.100000000000001" customHeight="1" x14ac:dyDescent="0.25">
      <c r="BE3655" s="156">
        <v>2903</v>
      </c>
      <c r="BF3655" s="181">
        <f t="shared" si="593"/>
        <v>18.572799999998999</v>
      </c>
      <c r="BG3655" s="182">
        <f t="shared" si="594"/>
        <v>9.6363301574716488E-3</v>
      </c>
      <c r="BH3655" s="183">
        <f t="shared" si="595"/>
        <v>2.3423523916214078E-5</v>
      </c>
      <c r="BI3655" s="184">
        <f t="shared" si="596"/>
        <v>2.3423523916214078E-5</v>
      </c>
      <c r="BJ3655" s="184" t="str">
        <f t="shared" si="592"/>
        <v/>
      </c>
    </row>
    <row r="3656" spans="57:62" ht="20.100000000000001" customHeight="1" x14ac:dyDescent="0.25">
      <c r="BE3656" s="156">
        <v>2904</v>
      </c>
      <c r="BF3656" s="181">
        <f t="shared" si="593"/>
        <v>18.579199999998998</v>
      </c>
      <c r="BG3656" s="182">
        <f t="shared" si="594"/>
        <v>9.6129066335554347E-3</v>
      </c>
      <c r="BH3656" s="183">
        <f t="shared" si="595"/>
        <v>2.3368804481498084E-5</v>
      </c>
      <c r="BI3656" s="184">
        <f t="shared" si="596"/>
        <v>2.3368804481498084E-5</v>
      </c>
      <c r="BJ3656" s="184" t="str">
        <f t="shared" si="592"/>
        <v/>
      </c>
    </row>
    <row r="3657" spans="57:62" ht="20.100000000000001" customHeight="1" x14ac:dyDescent="0.25">
      <c r="BE3657" s="156">
        <v>2905</v>
      </c>
      <c r="BF3657" s="181">
        <f t="shared" si="593"/>
        <v>18.585599999998998</v>
      </c>
      <c r="BG3657" s="182">
        <f t="shared" si="594"/>
        <v>9.5895378290739366E-3</v>
      </c>
      <c r="BH3657" s="183">
        <f t="shared" si="595"/>
        <v>2.3314205962434581E-5</v>
      </c>
      <c r="BI3657" s="184">
        <f t="shared" si="596"/>
        <v>2.3314205962434581E-5</v>
      </c>
      <c r="BJ3657" s="184" t="str">
        <f t="shared" si="592"/>
        <v/>
      </c>
    </row>
    <row r="3658" spans="57:62" ht="20.100000000000001" customHeight="1" x14ac:dyDescent="0.25">
      <c r="BE3658" s="156">
        <v>2906</v>
      </c>
      <c r="BF3658" s="181">
        <f t="shared" si="593"/>
        <v>18.591999999998997</v>
      </c>
      <c r="BG3658" s="182">
        <f t="shared" si="594"/>
        <v>9.5662236231115021E-3</v>
      </c>
      <c r="BH3658" s="183">
        <f t="shared" si="595"/>
        <v>2.325972811366428E-5</v>
      </c>
      <c r="BI3658" s="184">
        <f t="shared" si="596"/>
        <v>2.325972811366428E-5</v>
      </c>
      <c r="BJ3658" s="184" t="str">
        <f t="shared" si="592"/>
        <v/>
      </c>
    </row>
    <row r="3659" spans="57:62" ht="20.100000000000001" customHeight="1" x14ac:dyDescent="0.25">
      <c r="BE3659" s="156">
        <v>2907</v>
      </c>
      <c r="BF3659" s="181">
        <f t="shared" si="593"/>
        <v>18.598399999998996</v>
      </c>
      <c r="BG3659" s="182">
        <f t="shared" si="594"/>
        <v>9.5429638949978378E-3</v>
      </c>
      <c r="BH3659" s="183">
        <f t="shared" si="595"/>
        <v>2.3205370690122795E-5</v>
      </c>
      <c r="BI3659" s="184">
        <f t="shared" si="596"/>
        <v>2.3205370690122795E-5</v>
      </c>
      <c r="BJ3659" s="184" t="str">
        <f t="shared" si="592"/>
        <v/>
      </c>
    </row>
    <row r="3660" spans="57:62" ht="20.100000000000001" customHeight="1" x14ac:dyDescent="0.25">
      <c r="BE3660" s="156">
        <v>2908</v>
      </c>
      <c r="BF3660" s="181">
        <f t="shared" si="593"/>
        <v>18.604799999998995</v>
      </c>
      <c r="BG3660" s="182">
        <f t="shared" si="594"/>
        <v>9.519758524307715E-3</v>
      </c>
      <c r="BH3660" s="183">
        <f t="shared" si="595"/>
        <v>2.3151133447276567E-5</v>
      </c>
      <c r="BI3660" s="184">
        <f t="shared" si="596"/>
        <v>2.3151133447276567E-5</v>
      </c>
      <c r="BJ3660" s="184" t="str">
        <f t="shared" si="592"/>
        <v/>
      </c>
    </row>
    <row r="3661" spans="57:62" ht="20.100000000000001" customHeight="1" x14ac:dyDescent="0.25">
      <c r="BE3661" s="156">
        <v>2909</v>
      </c>
      <c r="BF3661" s="181">
        <f t="shared" si="593"/>
        <v>18.611199999998995</v>
      </c>
      <c r="BG3661" s="182">
        <f t="shared" si="594"/>
        <v>9.4966073908604384E-3</v>
      </c>
      <c r="BH3661" s="183">
        <f t="shared" si="595"/>
        <v>2.3097016141044799E-5</v>
      </c>
      <c r="BI3661" s="184">
        <f t="shared" si="596"/>
        <v>2.3097016141044799E-5</v>
      </c>
      <c r="BJ3661" s="184" t="str">
        <f t="shared" si="592"/>
        <v/>
      </c>
    </row>
    <row r="3662" spans="57:62" ht="20.100000000000001" customHeight="1" x14ac:dyDescent="0.25">
      <c r="BE3662" s="156">
        <v>2910</v>
      </c>
      <c r="BF3662" s="181">
        <f t="shared" si="593"/>
        <v>18.617599999998994</v>
      </c>
      <c r="BG3662" s="182">
        <f t="shared" si="594"/>
        <v>9.4735103747193936E-3</v>
      </c>
      <c r="BH3662" s="183">
        <f t="shared" si="595"/>
        <v>2.304301852767629E-5</v>
      </c>
      <c r="BI3662" s="184">
        <f t="shared" si="596"/>
        <v>2.304301852767629E-5</v>
      </c>
      <c r="BJ3662" s="184" t="str">
        <f t="shared" si="592"/>
        <v/>
      </c>
    </row>
    <row r="3663" spans="57:62" ht="20.100000000000001" customHeight="1" x14ac:dyDescent="0.25">
      <c r="BE3663" s="156">
        <v>2911</v>
      </c>
      <c r="BF3663" s="181">
        <f t="shared" si="593"/>
        <v>18.623999999998993</v>
      </c>
      <c r="BG3663" s="182">
        <f t="shared" si="594"/>
        <v>9.4504673561917173E-3</v>
      </c>
      <c r="BH3663" s="183">
        <f t="shared" si="595"/>
        <v>2.2989140363874339E-5</v>
      </c>
      <c r="BI3663" s="184">
        <f t="shared" si="596"/>
        <v>2.2989140363874339E-5</v>
      </c>
      <c r="BJ3663" s="184" t="str">
        <f t="shared" si="592"/>
        <v/>
      </c>
    </row>
    <row r="3664" spans="57:62" ht="20.100000000000001" customHeight="1" x14ac:dyDescent="0.25">
      <c r="BE3664" s="156">
        <v>2912</v>
      </c>
      <c r="BF3664" s="181">
        <f t="shared" si="593"/>
        <v>18.630399999998993</v>
      </c>
      <c r="BG3664" s="182">
        <f t="shared" si="594"/>
        <v>9.427478215827843E-3</v>
      </c>
      <c r="BH3664" s="183">
        <f t="shared" si="595"/>
        <v>2.2935381406853986E-5</v>
      </c>
      <c r="BI3664" s="184">
        <f t="shared" si="596"/>
        <v>2.2935381406853986E-5</v>
      </c>
      <c r="BJ3664" s="184" t="str">
        <f t="shared" si="592"/>
        <v/>
      </c>
    </row>
    <row r="3665" spans="57:62" ht="20.100000000000001" customHeight="1" x14ac:dyDescent="0.25">
      <c r="BE3665" s="156">
        <v>2913</v>
      </c>
      <c r="BF3665" s="181">
        <f t="shared" si="593"/>
        <v>18.636799999998992</v>
      </c>
      <c r="BG3665" s="182">
        <f t="shared" si="594"/>
        <v>9.404542834420989E-3</v>
      </c>
      <c r="BH3665" s="183">
        <f t="shared" si="595"/>
        <v>2.2881741414147727E-5</v>
      </c>
      <c r="BI3665" s="184">
        <f t="shared" si="596"/>
        <v>2.2881741414147727E-5</v>
      </c>
      <c r="BJ3665" s="184" t="str">
        <f t="shared" si="592"/>
        <v/>
      </c>
    </row>
    <row r="3666" spans="57:62" ht="20.100000000000001" customHeight="1" x14ac:dyDescent="0.25">
      <c r="BE3666" s="156">
        <v>2914</v>
      </c>
      <c r="BF3666" s="181">
        <f t="shared" si="593"/>
        <v>18.643199999998991</v>
      </c>
      <c r="BG3666" s="182">
        <f t="shared" si="594"/>
        <v>9.3816610930068413E-3</v>
      </c>
      <c r="BH3666" s="183">
        <f t="shared" si="595"/>
        <v>2.2828220143725209E-5</v>
      </c>
      <c r="BI3666" s="184">
        <f t="shared" si="596"/>
        <v>2.2828220143725209E-5</v>
      </c>
      <c r="BJ3666" s="184" t="str">
        <f t="shared" si="592"/>
        <v/>
      </c>
    </row>
    <row r="3667" spans="57:62" ht="20.100000000000001" customHeight="1" x14ac:dyDescent="0.25">
      <c r="BE3667" s="156">
        <v>2915</v>
      </c>
      <c r="BF3667" s="181">
        <f t="shared" si="593"/>
        <v>18.649599999998991</v>
      </c>
      <c r="BG3667" s="182">
        <f t="shared" si="594"/>
        <v>9.3588328728631161E-3</v>
      </c>
      <c r="BH3667" s="183">
        <f t="shared" si="595"/>
        <v>2.2774817354055676E-5</v>
      </c>
      <c r="BI3667" s="184">
        <f t="shared" si="596"/>
        <v>2.2774817354055676E-5</v>
      </c>
      <c r="BJ3667" s="184" t="str">
        <f t="shared" si="592"/>
        <v/>
      </c>
    </row>
    <row r="3668" spans="57:62" ht="20.100000000000001" customHeight="1" x14ac:dyDescent="0.25">
      <c r="BE3668" s="156">
        <v>2916</v>
      </c>
      <c r="BF3668" s="181">
        <f t="shared" si="593"/>
        <v>18.65599999999899</v>
      </c>
      <c r="BG3668" s="182">
        <f t="shared" si="594"/>
        <v>9.3360580555090604E-3</v>
      </c>
      <c r="BH3668" s="183">
        <f t="shared" si="595"/>
        <v>2.2721532803983077E-5</v>
      </c>
      <c r="BI3668" s="184">
        <f t="shared" si="596"/>
        <v>2.2721532803983077E-5</v>
      </c>
      <c r="BJ3668" s="184" t="str">
        <f t="shared" si="592"/>
        <v/>
      </c>
    </row>
    <row r="3669" spans="57:62" ht="20.100000000000001" customHeight="1" x14ac:dyDescent="0.25">
      <c r="BE3669" s="156">
        <v>2917</v>
      </c>
      <c r="BF3669" s="181">
        <f t="shared" si="593"/>
        <v>18.662399999998989</v>
      </c>
      <c r="BG3669" s="182">
        <f t="shared" si="594"/>
        <v>9.3133365227050773E-3</v>
      </c>
      <c r="BH3669" s="183">
        <f t="shared" si="595"/>
        <v>2.2668366252753813E-5</v>
      </c>
      <c r="BI3669" s="184">
        <f t="shared" si="596"/>
        <v>2.2668366252753813E-5</v>
      </c>
      <c r="BJ3669" s="184" t="str">
        <f t="shared" si="592"/>
        <v/>
      </c>
    </row>
    <row r="3670" spans="57:62" ht="20.100000000000001" customHeight="1" x14ac:dyDescent="0.25">
      <c r="BE3670" s="156">
        <v>2918</v>
      </c>
      <c r="BF3670" s="181">
        <f t="shared" si="593"/>
        <v>18.668799999998988</v>
      </c>
      <c r="BG3670" s="182">
        <f t="shared" si="594"/>
        <v>9.2906681564523235E-3</v>
      </c>
      <c r="BH3670" s="183">
        <f t="shared" si="595"/>
        <v>2.2615317460047968E-5</v>
      </c>
      <c r="BI3670" s="184">
        <f t="shared" si="596"/>
        <v>2.2615317460047968E-5</v>
      </c>
      <c r="BJ3670" s="184" t="str">
        <f t="shared" si="592"/>
        <v/>
      </c>
    </row>
    <row r="3671" spans="57:62" ht="20.100000000000001" customHeight="1" x14ac:dyDescent="0.25">
      <c r="BE3671" s="156">
        <v>2919</v>
      </c>
      <c r="BF3671" s="181">
        <f t="shared" si="593"/>
        <v>18.675199999998988</v>
      </c>
      <c r="BG3671" s="182">
        <f t="shared" si="594"/>
        <v>9.2680528389922755E-3</v>
      </c>
      <c r="BH3671" s="183">
        <f t="shared" si="595"/>
        <v>2.2562386185989713E-5</v>
      </c>
      <c r="BI3671" s="184">
        <f t="shared" si="596"/>
        <v>2.2562386185989713E-5</v>
      </c>
      <c r="BJ3671" s="184" t="str">
        <f t="shared" si="592"/>
        <v/>
      </c>
    </row>
    <row r="3672" spans="57:62" ht="20.100000000000001" customHeight="1" x14ac:dyDescent="0.25">
      <c r="BE3672" s="156">
        <v>2920</v>
      </c>
      <c r="BF3672" s="181">
        <f t="shared" si="593"/>
        <v>18.681599999998987</v>
      </c>
      <c r="BG3672" s="182">
        <f t="shared" si="594"/>
        <v>9.2454904528062858E-3</v>
      </c>
      <c r="BH3672" s="183">
        <f t="shared" si="595"/>
        <v>2.2509572191133434E-5</v>
      </c>
      <c r="BI3672" s="184">
        <f t="shared" si="596"/>
        <v>2.2509572191133434E-5</v>
      </c>
      <c r="BJ3672" s="184" t="str">
        <f t="shared" si="592"/>
        <v/>
      </c>
    </row>
    <row r="3673" spans="57:62" ht="20.100000000000001" customHeight="1" x14ac:dyDescent="0.25">
      <c r="BE3673" s="156">
        <v>2921</v>
      </c>
      <c r="BF3673" s="181">
        <f t="shared" si="593"/>
        <v>18.687999999998986</v>
      </c>
      <c r="BG3673" s="182">
        <f t="shared" si="594"/>
        <v>9.2229808806151524E-3</v>
      </c>
      <c r="BH3673" s="183">
        <f t="shared" si="595"/>
        <v>2.2456875236423826E-5</v>
      </c>
      <c r="BI3673" s="184">
        <f t="shared" si="596"/>
        <v>2.2456875236423826E-5</v>
      </c>
      <c r="BJ3673" s="184" t="str">
        <f t="shared" si="592"/>
        <v/>
      </c>
    </row>
    <row r="3674" spans="57:62" ht="20.100000000000001" customHeight="1" x14ac:dyDescent="0.25">
      <c r="BE3674" s="156">
        <v>2922</v>
      </c>
      <c r="BF3674" s="181">
        <f t="shared" si="593"/>
        <v>18.694399999998986</v>
      </c>
      <c r="BG3674" s="182">
        <f t="shared" si="594"/>
        <v>9.2005240053787286E-3</v>
      </c>
      <c r="BH3674" s="183">
        <f t="shared" si="595"/>
        <v>2.2404295083204573E-5</v>
      </c>
      <c r="BI3674" s="184">
        <f t="shared" si="596"/>
        <v>2.2404295083204573E-5</v>
      </c>
      <c r="BJ3674" s="184" t="str">
        <f t="shared" si="592"/>
        <v/>
      </c>
    </row>
    <row r="3675" spans="57:62" ht="20.100000000000001" customHeight="1" x14ac:dyDescent="0.25">
      <c r="BE3675" s="156">
        <v>2923</v>
      </c>
      <c r="BF3675" s="181">
        <f t="shared" si="593"/>
        <v>18.700799999998985</v>
      </c>
      <c r="BG3675" s="182">
        <f t="shared" si="594"/>
        <v>9.178119710295524E-3</v>
      </c>
      <c r="BH3675" s="183">
        <f t="shared" si="595"/>
        <v>2.2351831493294672E-5</v>
      </c>
      <c r="BI3675" s="184">
        <f t="shared" si="596"/>
        <v>2.2351831493294672E-5</v>
      </c>
      <c r="BJ3675" s="184" t="str">
        <f t="shared" si="592"/>
        <v/>
      </c>
    </row>
    <row r="3676" spans="57:62" ht="20.100000000000001" customHeight="1" x14ac:dyDescent="0.25">
      <c r="BE3676" s="156">
        <v>2924</v>
      </c>
      <c r="BF3676" s="181">
        <f t="shared" si="593"/>
        <v>18.707199999998984</v>
      </c>
      <c r="BG3676" s="182">
        <f t="shared" si="594"/>
        <v>9.1557678788022293E-3</v>
      </c>
      <c r="BH3676" s="183">
        <f t="shared" si="595"/>
        <v>2.2299484228913841E-5</v>
      </c>
      <c r="BI3676" s="184">
        <f t="shared" si="596"/>
        <v>2.2299484228913841E-5</v>
      </c>
      <c r="BJ3676" s="184" t="str">
        <f t="shared" si="592"/>
        <v/>
      </c>
    </row>
    <row r="3677" spans="57:62" ht="20.100000000000001" customHeight="1" x14ac:dyDescent="0.25">
      <c r="BE3677" s="156">
        <v>2925</v>
      </c>
      <c r="BF3677" s="181">
        <f t="shared" si="593"/>
        <v>18.713599999998983</v>
      </c>
      <c r="BG3677" s="182">
        <f t="shared" si="594"/>
        <v>9.1334683945733155E-3</v>
      </c>
      <c r="BH3677" s="183">
        <f t="shared" si="595"/>
        <v>2.2247253052666907E-5</v>
      </c>
      <c r="BI3677" s="184">
        <f t="shared" si="596"/>
        <v>2.2247253052666907E-5</v>
      </c>
      <c r="BJ3677" s="184" t="str">
        <f t="shared" si="592"/>
        <v/>
      </c>
    </row>
    <row r="3678" spans="57:62" ht="20.100000000000001" customHeight="1" x14ac:dyDescent="0.25">
      <c r="BE3678" s="156">
        <v>2926</v>
      </c>
      <c r="BF3678" s="181">
        <f t="shared" si="593"/>
        <v>18.719999999998983</v>
      </c>
      <c r="BG3678" s="182">
        <f t="shared" si="594"/>
        <v>9.1112211415206486E-3</v>
      </c>
      <c r="BH3678" s="183">
        <f t="shared" si="595"/>
        <v>2.219513772765136E-5</v>
      </c>
      <c r="BI3678" s="184">
        <f t="shared" si="596"/>
        <v>2.219513772765136E-5</v>
      </c>
      <c r="BJ3678" s="184" t="str">
        <f t="shared" si="592"/>
        <v/>
      </c>
    </row>
    <row r="3679" spans="57:62" ht="20.100000000000001" customHeight="1" x14ac:dyDescent="0.25">
      <c r="BE3679" s="156">
        <v>2927</v>
      </c>
      <c r="BF3679" s="181">
        <f t="shared" si="593"/>
        <v>18.726399999998982</v>
      </c>
      <c r="BG3679" s="182">
        <f t="shared" si="594"/>
        <v>9.0890260037929972E-3</v>
      </c>
      <c r="BH3679" s="183">
        <f t="shared" si="595"/>
        <v>2.2143138017302957E-5</v>
      </c>
      <c r="BI3679" s="184">
        <f t="shared" si="596"/>
        <v>2.2143138017302957E-5</v>
      </c>
      <c r="BJ3679" s="184" t="str">
        <f t="shared" si="592"/>
        <v/>
      </c>
    </row>
    <row r="3680" spans="57:62" ht="20.100000000000001" customHeight="1" x14ac:dyDescent="0.25">
      <c r="BE3680" s="156">
        <v>2928</v>
      </c>
      <c r="BF3680" s="181">
        <f t="shared" si="593"/>
        <v>18.732799999998981</v>
      </c>
      <c r="BG3680" s="182">
        <f t="shared" si="594"/>
        <v>9.0668828657756943E-3</v>
      </c>
      <c r="BH3680" s="183">
        <f t="shared" si="595"/>
        <v>2.2091253685484202E-5</v>
      </c>
      <c r="BI3680" s="184">
        <f t="shared" si="596"/>
        <v>2.2091253685484202E-5</v>
      </c>
      <c r="BJ3680" s="184" t="str">
        <f t="shared" si="592"/>
        <v/>
      </c>
    </row>
    <row r="3681" spans="57:62" ht="20.100000000000001" customHeight="1" x14ac:dyDescent="0.25">
      <c r="BE3681" s="156">
        <v>2929</v>
      </c>
      <c r="BF3681" s="181">
        <f t="shared" si="593"/>
        <v>18.739199999998981</v>
      </c>
      <c r="BG3681" s="182">
        <f t="shared" si="594"/>
        <v>9.0447916120902101E-3</v>
      </c>
      <c r="BH3681" s="183">
        <f t="shared" si="595"/>
        <v>2.2039484496548523E-5</v>
      </c>
      <c r="BI3681" s="184">
        <f t="shared" si="596"/>
        <v>2.2039484496548523E-5</v>
      </c>
      <c r="BJ3681" s="184" t="str">
        <f t="shared" si="592"/>
        <v/>
      </c>
    </row>
    <row r="3682" spans="57:62" ht="20.100000000000001" customHeight="1" x14ac:dyDescent="0.25">
      <c r="BE3682" s="156">
        <v>2930</v>
      </c>
      <c r="BF3682" s="181">
        <f t="shared" si="593"/>
        <v>18.74559999999898</v>
      </c>
      <c r="BG3682" s="182">
        <f t="shared" si="594"/>
        <v>9.0227521275936615E-3</v>
      </c>
      <c r="BH3682" s="183">
        <f t="shared" si="595"/>
        <v>2.1987830215189352E-5</v>
      </c>
      <c r="BI3682" s="184">
        <f t="shared" si="596"/>
        <v>2.1987830215189352E-5</v>
      </c>
      <c r="BJ3682" s="184" t="str">
        <f t="shared" si="592"/>
        <v/>
      </c>
    </row>
    <row r="3683" spans="57:62" ht="20.100000000000001" customHeight="1" x14ac:dyDescent="0.25">
      <c r="BE3683" s="156">
        <v>2931</v>
      </c>
      <c r="BF3683" s="181">
        <f t="shared" si="593"/>
        <v>18.751999999998979</v>
      </c>
      <c r="BG3683" s="182">
        <f t="shared" si="594"/>
        <v>9.0007642973784722E-3</v>
      </c>
      <c r="BH3683" s="183">
        <f t="shared" si="595"/>
        <v>2.1936290606535541E-5</v>
      </c>
      <c r="BI3683" s="184">
        <f t="shared" si="596"/>
        <v>2.1936290606535541E-5</v>
      </c>
      <c r="BJ3683" s="184" t="str">
        <f t="shared" si="592"/>
        <v/>
      </c>
    </row>
    <row r="3684" spans="57:62" ht="20.100000000000001" customHeight="1" x14ac:dyDescent="0.25">
      <c r="BE3684" s="156">
        <v>2932</v>
      </c>
      <c r="BF3684" s="181">
        <f t="shared" si="593"/>
        <v>18.758399999998979</v>
      </c>
      <c r="BG3684" s="182">
        <f t="shared" si="594"/>
        <v>8.9788280067719366E-3</v>
      </c>
      <c r="BH3684" s="183">
        <f t="shared" si="595"/>
        <v>2.1884865436151354E-5</v>
      </c>
      <c r="BI3684" s="184">
        <f t="shared" si="596"/>
        <v>2.1884865436151354E-5</v>
      </c>
      <c r="BJ3684" s="184" t="str">
        <f t="shared" si="592"/>
        <v/>
      </c>
    </row>
    <row r="3685" spans="57:62" ht="20.100000000000001" customHeight="1" x14ac:dyDescent="0.25">
      <c r="BE3685" s="156">
        <v>2933</v>
      </c>
      <c r="BF3685" s="181">
        <f t="shared" si="593"/>
        <v>18.764799999998978</v>
      </c>
      <c r="BG3685" s="182">
        <f t="shared" si="594"/>
        <v>8.9569431413357853E-3</v>
      </c>
      <c r="BH3685" s="183">
        <f t="shared" si="595"/>
        <v>2.1833554469982697E-5</v>
      </c>
      <c r="BI3685" s="184">
        <f t="shared" si="596"/>
        <v>2.1833554469982697E-5</v>
      </c>
      <c r="BJ3685" s="184" t="str">
        <f t="shared" si="592"/>
        <v/>
      </c>
    </row>
    <row r="3686" spans="57:62" ht="20.100000000000001" customHeight="1" x14ac:dyDescent="0.25">
      <c r="BE3686" s="156">
        <v>2934</v>
      </c>
      <c r="BF3686" s="181">
        <f t="shared" si="593"/>
        <v>18.771199999998977</v>
      </c>
      <c r="BG3686" s="182">
        <f t="shared" si="594"/>
        <v>8.9351095868658026E-3</v>
      </c>
      <c r="BH3686" s="183">
        <f t="shared" si="595"/>
        <v>2.1782357474416092E-5</v>
      </c>
      <c r="BI3686" s="184">
        <f t="shared" si="596"/>
        <v>2.1782357474416092E-5</v>
      </c>
      <c r="BJ3686" s="184" t="str">
        <f t="shared" si="592"/>
        <v/>
      </c>
    </row>
    <row r="3687" spans="57:62" ht="20.100000000000001" customHeight="1" x14ac:dyDescent="0.25">
      <c r="BE3687" s="156">
        <v>2935</v>
      </c>
      <c r="BF3687" s="181">
        <f t="shared" si="593"/>
        <v>18.777599999998976</v>
      </c>
      <c r="BG3687" s="182">
        <f t="shared" si="594"/>
        <v>8.9133272293913865E-3</v>
      </c>
      <c r="BH3687" s="183">
        <f t="shared" si="595"/>
        <v>2.1731274216249194E-5</v>
      </c>
      <c r="BI3687" s="184">
        <f t="shared" si="596"/>
        <v>2.1731274216249194E-5</v>
      </c>
      <c r="BJ3687" s="184" t="str">
        <f t="shared" si="592"/>
        <v/>
      </c>
    </row>
    <row r="3688" spans="57:62" ht="20.100000000000001" customHeight="1" x14ac:dyDescent="0.25">
      <c r="BE3688" s="156">
        <v>2936</v>
      </c>
      <c r="BF3688" s="181">
        <f t="shared" si="593"/>
        <v>18.783999999998976</v>
      </c>
      <c r="BG3688" s="182">
        <f t="shared" si="594"/>
        <v>8.8915959551751373E-3</v>
      </c>
      <c r="BH3688" s="183">
        <f t="shared" si="595"/>
        <v>2.1680304462676908E-5</v>
      </c>
      <c r="BI3688" s="184">
        <f t="shared" si="596"/>
        <v>2.1680304462676908E-5</v>
      </c>
      <c r="BJ3688" s="184" t="str">
        <f t="shared" si="592"/>
        <v/>
      </c>
    </row>
    <row r="3689" spans="57:62" ht="20.100000000000001" customHeight="1" x14ac:dyDescent="0.25">
      <c r="BE3689" s="156">
        <v>2937</v>
      </c>
      <c r="BF3689" s="181">
        <f t="shared" si="593"/>
        <v>18.790399999998975</v>
      </c>
      <c r="BG3689" s="182">
        <f t="shared" si="594"/>
        <v>8.8699156507124604E-3</v>
      </c>
      <c r="BH3689" s="183">
        <f t="shared" si="595"/>
        <v>2.1629447981341698E-5</v>
      </c>
      <c r="BI3689" s="184">
        <f t="shared" si="596"/>
        <v>2.1629447981341698E-5</v>
      </c>
      <c r="BJ3689" s="184" t="str">
        <f t="shared" si="592"/>
        <v/>
      </c>
    </row>
    <row r="3690" spans="57:62" ht="20.100000000000001" customHeight="1" x14ac:dyDescent="0.25">
      <c r="BE3690" s="156">
        <v>2938</v>
      </c>
      <c r="BF3690" s="181">
        <f t="shared" si="593"/>
        <v>18.796799999998974</v>
      </c>
      <c r="BG3690" s="182">
        <f t="shared" si="594"/>
        <v>8.8482862027311187E-3</v>
      </c>
      <c r="BH3690" s="183">
        <f t="shared" si="595"/>
        <v>2.1578704540232974E-5</v>
      </c>
      <c r="BI3690" s="184">
        <f t="shared" si="596"/>
        <v>2.1578704540232974E-5</v>
      </c>
      <c r="BJ3690" s="184" t="str">
        <f t="shared" si="592"/>
        <v/>
      </c>
    </row>
    <row r="3691" spans="57:62" ht="20.100000000000001" customHeight="1" x14ac:dyDescent="0.25">
      <c r="BE3691" s="156">
        <v>2939</v>
      </c>
      <c r="BF3691" s="181">
        <f t="shared" si="593"/>
        <v>18.803199999998974</v>
      </c>
      <c r="BG3691" s="182">
        <f t="shared" si="594"/>
        <v>8.8267074981908857E-3</v>
      </c>
      <c r="BH3691" s="183">
        <f t="shared" si="595"/>
        <v>2.1528073907808518E-5</v>
      </c>
      <c r="BI3691" s="184">
        <f t="shared" si="596"/>
        <v>2.1528073907808518E-5</v>
      </c>
      <c r="BJ3691" s="184" t="str">
        <f t="shared" si="592"/>
        <v/>
      </c>
    </row>
    <row r="3692" spans="57:62" ht="20.100000000000001" customHeight="1" x14ac:dyDescent="0.25">
      <c r="BE3692" s="156">
        <v>2940</v>
      </c>
      <c r="BF3692" s="181">
        <f t="shared" si="593"/>
        <v>18.809599999998973</v>
      </c>
      <c r="BG3692" s="182">
        <f t="shared" si="594"/>
        <v>8.8051794242830772E-3</v>
      </c>
      <c r="BH3692" s="183">
        <f t="shared" si="595"/>
        <v>2.1477555852947652E-5</v>
      </c>
      <c r="BI3692" s="184">
        <f t="shared" si="596"/>
        <v>2.1477555852947652E-5</v>
      </c>
      <c r="BJ3692" s="184" t="str">
        <f t="shared" si="592"/>
        <v/>
      </c>
    </row>
    <row r="3693" spans="57:62" ht="20.100000000000001" customHeight="1" x14ac:dyDescent="0.25">
      <c r="BE3693" s="156">
        <v>2941</v>
      </c>
      <c r="BF3693" s="181">
        <f t="shared" si="593"/>
        <v>18.815999999998972</v>
      </c>
      <c r="BG3693" s="182">
        <f t="shared" si="594"/>
        <v>8.7837018684301296E-3</v>
      </c>
      <c r="BH3693" s="183">
        <f t="shared" si="595"/>
        <v>2.1427150144867971E-5</v>
      </c>
      <c r="BI3693" s="184">
        <f t="shared" si="596"/>
        <v>2.1427150144867971E-5</v>
      </c>
      <c r="BJ3693" s="184" t="str">
        <f t="shared" si="592"/>
        <v/>
      </c>
    </row>
    <row r="3694" spans="57:62" ht="20.100000000000001" customHeight="1" x14ac:dyDescent="0.25">
      <c r="BE3694" s="156">
        <v>2942</v>
      </c>
      <c r="BF3694" s="181">
        <f t="shared" si="593"/>
        <v>18.822399999998972</v>
      </c>
      <c r="BG3694" s="182">
        <f t="shared" si="594"/>
        <v>8.7622747182852616E-3</v>
      </c>
      <c r="BH3694" s="183">
        <f t="shared" si="595"/>
        <v>2.1376856553277993E-5</v>
      </c>
      <c r="BI3694" s="184">
        <f t="shared" si="596"/>
        <v>2.1376856553277993E-5</v>
      </c>
      <c r="BJ3694" s="184" t="str">
        <f t="shared" si="592"/>
        <v/>
      </c>
    </row>
    <row r="3695" spans="57:62" ht="20.100000000000001" customHeight="1" x14ac:dyDescent="0.25">
      <c r="BE3695" s="156">
        <v>2943</v>
      </c>
      <c r="BF3695" s="181">
        <f t="shared" si="593"/>
        <v>18.828799999998971</v>
      </c>
      <c r="BG3695" s="182">
        <f t="shared" si="594"/>
        <v>8.7408978617319836E-3</v>
      </c>
      <c r="BH3695" s="183">
        <f t="shared" si="595"/>
        <v>2.1326674848238386E-5</v>
      </c>
      <c r="BI3695" s="184">
        <f t="shared" si="596"/>
        <v>2.1326674848238386E-5</v>
      </c>
      <c r="BJ3695" s="184" t="str">
        <f t="shared" si="592"/>
        <v/>
      </c>
    </row>
    <row r="3696" spans="57:62" ht="20.100000000000001" customHeight="1" x14ac:dyDescent="0.25">
      <c r="BE3696" s="156">
        <v>2944</v>
      </c>
      <c r="BF3696" s="181">
        <f t="shared" si="593"/>
        <v>18.83519999999897</v>
      </c>
      <c r="BG3696" s="182">
        <f t="shared" si="594"/>
        <v>8.7195711868837452E-3</v>
      </c>
      <c r="BH3696" s="183">
        <f t="shared" si="595"/>
        <v>2.127660480025044E-5</v>
      </c>
      <c r="BI3696" s="184">
        <f t="shared" si="596"/>
        <v>2.127660480025044E-5</v>
      </c>
      <c r="BJ3696" s="184" t="str">
        <f t="shared" si="592"/>
        <v/>
      </c>
    </row>
    <row r="3697" spans="57:62" ht="20.100000000000001" customHeight="1" x14ac:dyDescent="0.25">
      <c r="BE3697" s="156">
        <v>2945</v>
      </c>
      <c r="BF3697" s="181">
        <f t="shared" si="593"/>
        <v>18.841599999998969</v>
      </c>
      <c r="BG3697" s="182">
        <f t="shared" si="594"/>
        <v>8.6982945820834948E-3</v>
      </c>
      <c r="BH3697" s="183">
        <f t="shared" si="595"/>
        <v>2.1226646180195347E-5</v>
      </c>
      <c r="BI3697" s="184">
        <f t="shared" si="596"/>
        <v>2.1226646180195347E-5</v>
      </c>
      <c r="BJ3697" s="184" t="str">
        <f t="shared" ref="BJ3697:BJ3760" si="597">IF($BG3697&lt;(1-$BC$765),$BH3697,"")</f>
        <v/>
      </c>
    </row>
    <row r="3698" spans="57:62" ht="20.100000000000001" customHeight="1" x14ac:dyDescent="0.25">
      <c r="BE3698" s="156">
        <v>2946</v>
      </c>
      <c r="BF3698" s="181">
        <f t="shared" ref="BF3698:BF3761" si="598">BF3697+$BI$750</f>
        <v>18.847999999998969</v>
      </c>
      <c r="BG3698" s="182">
        <f t="shared" ref="BG3698:BG3761" si="599">_xlfn.CHISQ.DIST.RT(BF3698,7)</f>
        <v>8.6770679359032994E-3</v>
      </c>
      <c r="BH3698" s="183">
        <f t="shared" ref="BH3698:BH3761" si="600">BG3698-BG3699</f>
        <v>2.1176798759419205E-5</v>
      </c>
      <c r="BI3698" s="184">
        <f t="shared" ref="BI3698:BI3761" si="601">IF(BG3698&lt;(1-$BC$757),BH3698,"")</f>
        <v>2.1176798759419205E-5</v>
      </c>
      <c r="BJ3698" s="184" t="str">
        <f t="shared" si="597"/>
        <v/>
      </c>
    </row>
    <row r="3699" spans="57:62" ht="20.100000000000001" customHeight="1" x14ac:dyDescent="0.25">
      <c r="BE3699" s="156">
        <v>2947</v>
      </c>
      <c r="BF3699" s="181">
        <f t="shared" si="598"/>
        <v>18.854399999998968</v>
      </c>
      <c r="BG3699" s="182">
        <f t="shared" si="599"/>
        <v>8.6558911371438802E-3</v>
      </c>
      <c r="BH3699" s="183">
        <f t="shared" si="600"/>
        <v>2.1127062309602915E-5</v>
      </c>
      <c r="BI3699" s="184">
        <f t="shared" si="601"/>
        <v>2.1127062309602915E-5</v>
      </c>
      <c r="BJ3699" s="184" t="str">
        <f t="shared" si="597"/>
        <v/>
      </c>
    </row>
    <row r="3700" spans="57:62" ht="20.100000000000001" customHeight="1" x14ac:dyDescent="0.25">
      <c r="BE3700" s="156">
        <v>2948</v>
      </c>
      <c r="BF3700" s="181">
        <f t="shared" si="598"/>
        <v>18.860799999998967</v>
      </c>
      <c r="BG3700" s="182">
        <f t="shared" si="599"/>
        <v>8.6347640748342773E-3</v>
      </c>
      <c r="BH3700" s="183">
        <f t="shared" si="600"/>
        <v>2.1077436602887079E-5</v>
      </c>
      <c r="BI3700" s="184">
        <f t="shared" si="601"/>
        <v>2.1077436602887079E-5</v>
      </c>
      <c r="BJ3700" s="184" t="str">
        <f t="shared" si="597"/>
        <v/>
      </c>
    </row>
    <row r="3701" spans="57:62" ht="20.100000000000001" customHeight="1" x14ac:dyDescent="0.25">
      <c r="BE3701" s="156">
        <v>2949</v>
      </c>
      <c r="BF3701" s="181">
        <f t="shared" si="598"/>
        <v>18.867199999998967</v>
      </c>
      <c r="BG3701" s="182">
        <f t="shared" si="599"/>
        <v>8.6136866382313902E-3</v>
      </c>
      <c r="BH3701" s="183">
        <f t="shared" si="600"/>
        <v>2.1027921411774855E-5</v>
      </c>
      <c r="BI3701" s="184">
        <f t="shared" si="601"/>
        <v>2.1027921411774855E-5</v>
      </c>
      <c r="BJ3701" s="184" t="str">
        <f t="shared" si="597"/>
        <v/>
      </c>
    </row>
    <row r="3702" spans="57:62" ht="20.100000000000001" customHeight="1" x14ac:dyDescent="0.25">
      <c r="BE3702" s="156">
        <v>2950</v>
      </c>
      <c r="BF3702" s="181">
        <f t="shared" si="598"/>
        <v>18.873599999998966</v>
      </c>
      <c r="BG3702" s="182">
        <f t="shared" si="599"/>
        <v>8.5926587168196154E-3</v>
      </c>
      <c r="BH3702" s="183">
        <f t="shared" si="600"/>
        <v>2.097851650923431E-5</v>
      </c>
      <c r="BI3702" s="184">
        <f t="shared" si="601"/>
        <v>2.097851650923431E-5</v>
      </c>
      <c r="BJ3702" s="184" t="str">
        <f t="shared" si="597"/>
        <v/>
      </c>
    </row>
    <row r="3703" spans="57:62" ht="20.100000000000001" customHeight="1" x14ac:dyDescent="0.25">
      <c r="BE3703" s="156">
        <v>2951</v>
      </c>
      <c r="BF3703" s="181">
        <f t="shared" si="598"/>
        <v>18.879999999998965</v>
      </c>
      <c r="BG3703" s="182">
        <f t="shared" si="599"/>
        <v>8.5716802003103811E-3</v>
      </c>
      <c r="BH3703" s="183">
        <f t="shared" si="600"/>
        <v>2.0929221668587392E-5</v>
      </c>
      <c r="BI3703" s="184">
        <f t="shared" si="601"/>
        <v>2.0929221668587392E-5</v>
      </c>
      <c r="BJ3703" s="184" t="str">
        <f t="shared" si="597"/>
        <v/>
      </c>
    </row>
    <row r="3704" spans="57:62" ht="20.100000000000001" customHeight="1" x14ac:dyDescent="0.25">
      <c r="BE3704" s="156">
        <v>2952</v>
      </c>
      <c r="BF3704" s="181">
        <f t="shared" si="598"/>
        <v>18.886399999998964</v>
      </c>
      <c r="BG3704" s="182">
        <f t="shared" si="599"/>
        <v>8.5507509786417937E-3</v>
      </c>
      <c r="BH3704" s="183">
        <f t="shared" si="600"/>
        <v>2.0880036663572382E-5</v>
      </c>
      <c r="BI3704" s="184">
        <f t="shared" si="601"/>
        <v>2.0880036663572382E-5</v>
      </c>
      <c r="BJ3704" s="184" t="str">
        <f t="shared" si="597"/>
        <v/>
      </c>
    </row>
    <row r="3705" spans="57:62" ht="20.100000000000001" customHeight="1" x14ac:dyDescent="0.25">
      <c r="BE3705" s="156">
        <v>2953</v>
      </c>
      <c r="BF3705" s="181">
        <f t="shared" si="598"/>
        <v>18.892799999998964</v>
      </c>
      <c r="BG3705" s="182">
        <f t="shared" si="599"/>
        <v>8.5298709419782213E-3</v>
      </c>
      <c r="BH3705" s="183">
        <f t="shared" si="600"/>
        <v>2.0830961268335224E-5</v>
      </c>
      <c r="BI3705" s="184">
        <f t="shared" si="601"/>
        <v>2.0830961268335224E-5</v>
      </c>
      <c r="BJ3705" s="184" t="str">
        <f t="shared" si="597"/>
        <v/>
      </c>
    </row>
    <row r="3706" spans="57:62" ht="20.100000000000001" customHeight="1" x14ac:dyDescent="0.25">
      <c r="BE3706" s="156">
        <v>2954</v>
      </c>
      <c r="BF3706" s="181">
        <f t="shared" si="598"/>
        <v>18.899199999998963</v>
      </c>
      <c r="BG3706" s="182">
        <f t="shared" si="599"/>
        <v>8.5090399807098861E-3</v>
      </c>
      <c r="BH3706" s="183">
        <f t="shared" si="600"/>
        <v>2.0781995257457275E-5</v>
      </c>
      <c r="BI3706" s="184">
        <f t="shared" si="601"/>
        <v>2.0781995257457275E-5</v>
      </c>
      <c r="BJ3706" s="184" t="str">
        <f t="shared" si="597"/>
        <v/>
      </c>
    </row>
    <row r="3707" spans="57:62" ht="20.100000000000001" customHeight="1" x14ac:dyDescent="0.25">
      <c r="BE3707" s="156">
        <v>2955</v>
      </c>
      <c r="BF3707" s="181">
        <f t="shared" si="598"/>
        <v>18.905599999998962</v>
      </c>
      <c r="BG3707" s="182">
        <f t="shared" si="599"/>
        <v>8.4882579854524288E-3</v>
      </c>
      <c r="BH3707" s="183">
        <f t="shared" si="600"/>
        <v>2.0733138405854695E-5</v>
      </c>
      <c r="BI3707" s="184">
        <f t="shared" si="601"/>
        <v>2.0733138405854695E-5</v>
      </c>
      <c r="BJ3707" s="184" t="str">
        <f t="shared" si="597"/>
        <v/>
      </c>
    </row>
    <row r="3708" spans="57:62" ht="20.100000000000001" customHeight="1" x14ac:dyDescent="0.25">
      <c r="BE3708" s="156">
        <v>2956</v>
      </c>
      <c r="BF3708" s="181">
        <f t="shared" si="598"/>
        <v>18.911999999998962</v>
      </c>
      <c r="BG3708" s="182">
        <f t="shared" si="599"/>
        <v>8.4675248470465741E-3</v>
      </c>
      <c r="BH3708" s="183">
        <f t="shared" si="600"/>
        <v>2.068439048893457E-5</v>
      </c>
      <c r="BI3708" s="184">
        <f t="shared" si="601"/>
        <v>2.068439048893457E-5</v>
      </c>
      <c r="BJ3708" s="184" t="str">
        <f t="shared" si="597"/>
        <v/>
      </c>
    </row>
    <row r="3709" spans="57:62" ht="20.100000000000001" customHeight="1" x14ac:dyDescent="0.25">
      <c r="BE3709" s="156">
        <v>2957</v>
      </c>
      <c r="BF3709" s="181">
        <f t="shared" si="598"/>
        <v>18.918399999998961</v>
      </c>
      <c r="BG3709" s="182">
        <f t="shared" si="599"/>
        <v>8.4468404565576395E-3</v>
      </c>
      <c r="BH3709" s="183">
        <f t="shared" si="600"/>
        <v>2.0635751282393686E-5</v>
      </c>
      <c r="BI3709" s="184">
        <f t="shared" si="601"/>
        <v>2.0635751282393686E-5</v>
      </c>
      <c r="BJ3709" s="184" t="str">
        <f t="shared" si="597"/>
        <v/>
      </c>
    </row>
    <row r="3710" spans="57:62" ht="20.100000000000001" customHeight="1" x14ac:dyDescent="0.25">
      <c r="BE3710" s="156">
        <v>2958</v>
      </c>
      <c r="BF3710" s="181">
        <f t="shared" si="598"/>
        <v>18.92479999999896</v>
      </c>
      <c r="BG3710" s="182">
        <f t="shared" si="599"/>
        <v>8.4262047052752458E-3</v>
      </c>
      <c r="BH3710" s="183">
        <f t="shared" si="600"/>
        <v>2.0587220562445774E-5</v>
      </c>
      <c r="BI3710" s="184">
        <f t="shared" si="601"/>
        <v>2.0587220562445774E-5</v>
      </c>
      <c r="BJ3710" s="184" t="str">
        <f t="shared" si="597"/>
        <v/>
      </c>
    </row>
    <row r="3711" spans="57:62" ht="20.100000000000001" customHeight="1" x14ac:dyDescent="0.25">
      <c r="BE3711" s="156">
        <v>2959</v>
      </c>
      <c r="BF3711" s="181">
        <f t="shared" si="598"/>
        <v>18.93119999999896</v>
      </c>
      <c r="BG3711" s="182">
        <f t="shared" si="599"/>
        <v>8.4056174847128001E-3</v>
      </c>
      <c r="BH3711" s="183">
        <f t="shared" si="600"/>
        <v>2.0538798105642839E-5</v>
      </c>
      <c r="BI3711" s="184">
        <f t="shared" si="601"/>
        <v>2.0538798105642839E-5</v>
      </c>
      <c r="BJ3711" s="184" t="str">
        <f t="shared" si="597"/>
        <v/>
      </c>
    </row>
    <row r="3712" spans="57:62" ht="20.100000000000001" customHeight="1" x14ac:dyDescent="0.25">
      <c r="BE3712" s="156">
        <v>2960</v>
      </c>
      <c r="BF3712" s="181">
        <f t="shared" si="598"/>
        <v>18.937599999998959</v>
      </c>
      <c r="BG3712" s="182">
        <f t="shared" si="599"/>
        <v>8.3850786866071572E-3</v>
      </c>
      <c r="BH3712" s="183">
        <f t="shared" si="600"/>
        <v>2.0490483688944544E-5</v>
      </c>
      <c r="BI3712" s="184">
        <f t="shared" si="601"/>
        <v>2.0490483688944544E-5</v>
      </c>
      <c r="BJ3712" s="184" t="str">
        <f t="shared" si="597"/>
        <v/>
      </c>
    </row>
    <row r="3713" spans="57:62" ht="20.100000000000001" customHeight="1" x14ac:dyDescent="0.25">
      <c r="BE3713" s="156">
        <v>2961</v>
      </c>
      <c r="BF3713" s="181">
        <f t="shared" si="598"/>
        <v>18.943999999998958</v>
      </c>
      <c r="BG3713" s="182">
        <f t="shared" si="599"/>
        <v>8.3645882029182127E-3</v>
      </c>
      <c r="BH3713" s="183">
        <f t="shared" si="600"/>
        <v>2.0442277089706071E-5</v>
      </c>
      <c r="BI3713" s="184">
        <f t="shared" si="601"/>
        <v>2.0442277089706071E-5</v>
      </c>
      <c r="BJ3713" s="184" t="str">
        <f t="shared" si="597"/>
        <v/>
      </c>
    </row>
    <row r="3714" spans="57:62" ht="20.100000000000001" customHeight="1" x14ac:dyDescent="0.25">
      <c r="BE3714" s="156">
        <v>2962</v>
      </c>
      <c r="BF3714" s="181">
        <f t="shared" si="598"/>
        <v>18.950399999998957</v>
      </c>
      <c r="BG3714" s="182">
        <f t="shared" si="599"/>
        <v>8.3441459258285066E-3</v>
      </c>
      <c r="BH3714" s="183">
        <f t="shared" si="600"/>
        <v>2.0394178085688525E-5</v>
      </c>
      <c r="BI3714" s="184">
        <f t="shared" si="601"/>
        <v>2.0394178085688525E-5</v>
      </c>
      <c r="BJ3714" s="184" t="str">
        <f t="shared" si="597"/>
        <v/>
      </c>
    </row>
    <row r="3715" spans="57:62" ht="20.100000000000001" customHeight="1" x14ac:dyDescent="0.25">
      <c r="BE3715" s="156">
        <v>2963</v>
      </c>
      <c r="BF3715" s="181">
        <f t="shared" si="598"/>
        <v>18.956799999998957</v>
      </c>
      <c r="BG3715" s="182">
        <f t="shared" si="599"/>
        <v>8.3237517477428181E-3</v>
      </c>
      <c r="BH3715" s="183">
        <f t="shared" si="600"/>
        <v>2.0346186455097101E-5</v>
      </c>
      <c r="BI3715" s="184">
        <f t="shared" si="601"/>
        <v>2.0346186455097101E-5</v>
      </c>
      <c r="BJ3715" s="184" t="str">
        <f t="shared" si="597"/>
        <v/>
      </c>
    </row>
    <row r="3716" spans="57:62" ht="20.100000000000001" customHeight="1" x14ac:dyDescent="0.25">
      <c r="BE3716" s="156">
        <v>2964</v>
      </c>
      <c r="BF3716" s="181">
        <f t="shared" si="598"/>
        <v>18.963199999998956</v>
      </c>
      <c r="BG3716" s="182">
        <f t="shared" si="599"/>
        <v>8.303405561287721E-3</v>
      </c>
      <c r="BH3716" s="183">
        <f t="shared" si="600"/>
        <v>2.0298301976435368E-5</v>
      </c>
      <c r="BI3716" s="184">
        <f t="shared" si="601"/>
        <v>2.0298301976435368E-5</v>
      </c>
      <c r="BJ3716" s="184" t="str">
        <f t="shared" si="597"/>
        <v/>
      </c>
    </row>
    <row r="3717" spans="57:62" ht="20.100000000000001" customHeight="1" x14ac:dyDescent="0.25">
      <c r="BE3717" s="156">
        <v>2965</v>
      </c>
      <c r="BF3717" s="181">
        <f t="shared" si="598"/>
        <v>18.969599999998955</v>
      </c>
      <c r="BG3717" s="182">
        <f t="shared" si="599"/>
        <v>8.2831072593112856E-3</v>
      </c>
      <c r="BH3717" s="183">
        <f t="shared" si="600"/>
        <v>2.0250524428709962E-5</v>
      </c>
      <c r="BI3717" s="184">
        <f t="shared" si="601"/>
        <v>2.0250524428709962E-5</v>
      </c>
      <c r="BJ3717" s="184" t="str">
        <f t="shared" si="597"/>
        <v/>
      </c>
    </row>
    <row r="3718" spans="57:62" ht="20.100000000000001" customHeight="1" x14ac:dyDescent="0.25">
      <c r="BE3718" s="156">
        <v>2966</v>
      </c>
      <c r="BF3718" s="181">
        <f t="shared" si="598"/>
        <v>18.975999999998955</v>
      </c>
      <c r="BG3718" s="182">
        <f t="shared" si="599"/>
        <v>8.2628567348825756E-3</v>
      </c>
      <c r="BH3718" s="183">
        <f t="shared" si="600"/>
        <v>2.0202853591255385E-5</v>
      </c>
      <c r="BI3718" s="184">
        <f t="shared" si="601"/>
        <v>2.0202853591255385E-5</v>
      </c>
      <c r="BJ3718" s="184" t="str">
        <f t="shared" si="597"/>
        <v/>
      </c>
    </row>
    <row r="3719" spans="57:62" ht="20.100000000000001" customHeight="1" x14ac:dyDescent="0.25">
      <c r="BE3719" s="156">
        <v>2967</v>
      </c>
      <c r="BF3719" s="181">
        <f t="shared" si="598"/>
        <v>18.982399999998954</v>
      </c>
      <c r="BG3719" s="182">
        <f t="shared" si="599"/>
        <v>8.2426538812913203E-3</v>
      </c>
      <c r="BH3719" s="183">
        <f t="shared" si="600"/>
        <v>2.015528924381553E-5</v>
      </c>
      <c r="BI3719" s="184">
        <f t="shared" si="601"/>
        <v>2.015528924381553E-5</v>
      </c>
      <c r="BJ3719" s="184" t="str">
        <f t="shared" si="597"/>
        <v/>
      </c>
    </row>
    <row r="3720" spans="57:62" ht="20.100000000000001" customHeight="1" x14ac:dyDescent="0.25">
      <c r="BE3720" s="156">
        <v>2968</v>
      </c>
      <c r="BF3720" s="181">
        <f t="shared" si="598"/>
        <v>18.988799999998953</v>
      </c>
      <c r="BG3720" s="182">
        <f t="shared" si="599"/>
        <v>8.2224985920475047E-3</v>
      </c>
      <c r="BH3720" s="183">
        <f t="shared" si="600"/>
        <v>2.0107831166559301E-5</v>
      </c>
      <c r="BI3720" s="184">
        <f t="shared" si="601"/>
        <v>2.0107831166559301E-5</v>
      </c>
      <c r="BJ3720" s="184" t="str">
        <f t="shared" si="597"/>
        <v/>
      </c>
    </row>
    <row r="3721" spans="57:62" ht="20.100000000000001" customHeight="1" x14ac:dyDescent="0.25">
      <c r="BE3721" s="156">
        <v>2969</v>
      </c>
      <c r="BF3721" s="181">
        <f t="shared" si="598"/>
        <v>18.995199999998952</v>
      </c>
      <c r="BG3721" s="182">
        <f t="shared" si="599"/>
        <v>8.2023907608809454E-3</v>
      </c>
      <c r="BH3721" s="183">
        <f t="shared" si="600"/>
        <v>2.0060479140038973E-5</v>
      </c>
      <c r="BI3721" s="184">
        <f t="shared" si="601"/>
        <v>2.0060479140038973E-5</v>
      </c>
      <c r="BJ3721" s="184" t="str">
        <f t="shared" si="597"/>
        <v/>
      </c>
    </row>
    <row r="3722" spans="57:62" ht="20.100000000000001" customHeight="1" x14ac:dyDescent="0.25">
      <c r="BE3722" s="156">
        <v>2970</v>
      </c>
      <c r="BF3722" s="181">
        <f t="shared" si="598"/>
        <v>19.001599999998952</v>
      </c>
      <c r="BG3722" s="182">
        <f t="shared" si="599"/>
        <v>8.1823302817409065E-3</v>
      </c>
      <c r="BH3722" s="183">
        <f t="shared" si="600"/>
        <v>2.0013232945188461E-5</v>
      </c>
      <c r="BI3722" s="184">
        <f t="shared" si="601"/>
        <v>2.0013232945188461E-5</v>
      </c>
      <c r="BJ3722" s="184" t="str">
        <f t="shared" si="597"/>
        <v/>
      </c>
    </row>
    <row r="3723" spans="57:62" ht="20.100000000000001" customHeight="1" x14ac:dyDescent="0.25">
      <c r="BE3723" s="156">
        <v>2971</v>
      </c>
      <c r="BF3723" s="181">
        <f t="shared" si="598"/>
        <v>19.007999999998951</v>
      </c>
      <c r="BG3723" s="182">
        <f t="shared" si="599"/>
        <v>8.162317048795718E-3</v>
      </c>
      <c r="BH3723" s="183">
        <f t="shared" si="600"/>
        <v>1.9966092363344137E-5</v>
      </c>
      <c r="BI3723" s="184">
        <f t="shared" si="601"/>
        <v>1.9966092363344137E-5</v>
      </c>
      <c r="BJ3723" s="184" t="str">
        <f t="shared" si="597"/>
        <v/>
      </c>
    </row>
    <row r="3724" spans="57:62" ht="20.100000000000001" customHeight="1" x14ac:dyDescent="0.25">
      <c r="BE3724" s="156">
        <v>2972</v>
      </c>
      <c r="BF3724" s="181">
        <f t="shared" si="598"/>
        <v>19.01439999999895</v>
      </c>
      <c r="BG3724" s="182">
        <f t="shared" si="599"/>
        <v>8.1423509564323739E-3</v>
      </c>
      <c r="BH3724" s="183">
        <f t="shared" si="600"/>
        <v>1.9919057176217073E-5</v>
      </c>
      <c r="BI3724" s="184">
        <f t="shared" si="601"/>
        <v>1.9919057176217073E-5</v>
      </c>
      <c r="BJ3724" s="184" t="str">
        <f t="shared" si="597"/>
        <v/>
      </c>
    </row>
    <row r="3725" spans="57:62" ht="20.100000000000001" customHeight="1" x14ac:dyDescent="0.25">
      <c r="BE3725" s="156">
        <v>2973</v>
      </c>
      <c r="BF3725" s="181">
        <f t="shared" si="598"/>
        <v>19.02079999999895</v>
      </c>
      <c r="BG3725" s="182">
        <f t="shared" si="599"/>
        <v>8.1224318992561568E-3</v>
      </c>
      <c r="BH3725" s="183">
        <f t="shared" si="600"/>
        <v>1.9872127165976305E-5</v>
      </c>
      <c r="BI3725" s="184">
        <f t="shared" si="601"/>
        <v>1.9872127165976305E-5</v>
      </c>
      <c r="BJ3725" s="184" t="str">
        <f t="shared" si="597"/>
        <v/>
      </c>
    </row>
    <row r="3726" spans="57:62" ht="20.100000000000001" customHeight="1" x14ac:dyDescent="0.25">
      <c r="BE3726" s="156">
        <v>2974</v>
      </c>
      <c r="BF3726" s="181">
        <f t="shared" si="598"/>
        <v>19.027199999998949</v>
      </c>
      <c r="BG3726" s="182">
        <f t="shared" si="599"/>
        <v>8.1025597720901805E-3</v>
      </c>
      <c r="BH3726" s="183">
        <f t="shared" si="600"/>
        <v>1.9825302115111798E-5</v>
      </c>
      <c r="BI3726" s="184">
        <f t="shared" si="601"/>
        <v>1.9825302115111798E-5</v>
      </c>
      <c r="BJ3726" s="184" t="str">
        <f t="shared" si="597"/>
        <v/>
      </c>
    </row>
    <row r="3727" spans="57:62" ht="20.100000000000001" customHeight="1" x14ac:dyDescent="0.25">
      <c r="BE3727" s="156">
        <v>2975</v>
      </c>
      <c r="BF3727" s="181">
        <f t="shared" si="598"/>
        <v>19.033599999998948</v>
      </c>
      <c r="BG3727" s="182">
        <f t="shared" si="599"/>
        <v>8.0827344699750687E-3</v>
      </c>
      <c r="BH3727" s="183">
        <f t="shared" si="600"/>
        <v>1.9778581806536785E-5</v>
      </c>
      <c r="BI3727" s="184">
        <f t="shared" si="601"/>
        <v>1.9778581806536785E-5</v>
      </c>
      <c r="BJ3727" s="184" t="str">
        <f t="shared" si="597"/>
        <v/>
      </c>
    </row>
    <row r="3728" spans="57:62" ht="20.100000000000001" customHeight="1" x14ac:dyDescent="0.25">
      <c r="BE3728" s="156">
        <v>2976</v>
      </c>
      <c r="BF3728" s="181">
        <f t="shared" si="598"/>
        <v>19.039999999998948</v>
      </c>
      <c r="BG3728" s="182">
        <f t="shared" si="599"/>
        <v>8.0629558881685319E-3</v>
      </c>
      <c r="BH3728" s="183">
        <f t="shared" si="600"/>
        <v>1.9731966023563488E-5</v>
      </c>
      <c r="BI3728" s="184">
        <f t="shared" si="601"/>
        <v>1.9731966023563488E-5</v>
      </c>
      <c r="BJ3728" s="184" t="str">
        <f t="shared" si="597"/>
        <v/>
      </c>
    </row>
    <row r="3729" spans="57:62" ht="20.100000000000001" customHeight="1" x14ac:dyDescent="0.25">
      <c r="BE3729" s="156">
        <v>2977</v>
      </c>
      <c r="BF3729" s="181">
        <f t="shared" si="598"/>
        <v>19.046399999998947</v>
      </c>
      <c r="BG3729" s="182">
        <f t="shared" si="599"/>
        <v>8.0432239221449684E-3</v>
      </c>
      <c r="BH3729" s="183">
        <f t="shared" si="600"/>
        <v>1.9685454549899645E-5</v>
      </c>
      <c r="BI3729" s="184">
        <f t="shared" si="601"/>
        <v>1.9685454549899645E-5</v>
      </c>
      <c r="BJ3729" s="184" t="str">
        <f t="shared" si="597"/>
        <v/>
      </c>
    </row>
    <row r="3730" spans="57:62" ht="20.100000000000001" customHeight="1" x14ac:dyDescent="0.25">
      <c r="BE3730" s="156">
        <v>2978</v>
      </c>
      <c r="BF3730" s="181">
        <f t="shared" si="598"/>
        <v>19.052799999998946</v>
      </c>
      <c r="BG3730" s="182">
        <f t="shared" si="599"/>
        <v>8.0235384675950688E-3</v>
      </c>
      <c r="BH3730" s="183">
        <f t="shared" si="600"/>
        <v>1.9639047169591264E-5</v>
      </c>
      <c r="BI3730" s="184">
        <f t="shared" si="601"/>
        <v>1.9639047169591264E-5</v>
      </c>
      <c r="BJ3730" s="184" t="str">
        <f t="shared" si="597"/>
        <v/>
      </c>
    </row>
    <row r="3731" spans="57:62" ht="20.100000000000001" customHeight="1" x14ac:dyDescent="0.25">
      <c r="BE3731" s="156">
        <v>2979</v>
      </c>
      <c r="BF3731" s="181">
        <f t="shared" si="598"/>
        <v>19.059199999998945</v>
      </c>
      <c r="BG3731" s="182">
        <f t="shared" si="599"/>
        <v>8.0038994204254775E-3</v>
      </c>
      <c r="BH3731" s="183">
        <f t="shared" si="600"/>
        <v>1.9592743667164875E-5</v>
      </c>
      <c r="BI3731" s="184">
        <f t="shared" si="601"/>
        <v>1.9592743667164875E-5</v>
      </c>
      <c r="BJ3731" s="184" t="str">
        <f t="shared" si="597"/>
        <v/>
      </c>
    </row>
    <row r="3732" spans="57:62" ht="20.100000000000001" customHeight="1" x14ac:dyDescent="0.25">
      <c r="BE3732" s="156">
        <v>2980</v>
      </c>
      <c r="BF3732" s="181">
        <f t="shared" si="598"/>
        <v>19.065599999998945</v>
      </c>
      <c r="BG3732" s="182">
        <f t="shared" si="599"/>
        <v>7.9843066767583126E-3</v>
      </c>
      <c r="BH3732" s="183">
        <f t="shared" si="600"/>
        <v>1.9546543827460988E-5</v>
      </c>
      <c r="BI3732" s="184">
        <f t="shared" si="601"/>
        <v>1.9546543827460988E-5</v>
      </c>
      <c r="BJ3732" s="184" t="str">
        <f t="shared" si="597"/>
        <v/>
      </c>
    </row>
    <row r="3733" spans="57:62" ht="20.100000000000001" customHeight="1" x14ac:dyDescent="0.25">
      <c r="BE3733" s="156">
        <v>2981</v>
      </c>
      <c r="BF3733" s="181">
        <f t="shared" si="598"/>
        <v>19.071999999998944</v>
      </c>
      <c r="BG3733" s="182">
        <f t="shared" si="599"/>
        <v>7.9647601329308516E-3</v>
      </c>
      <c r="BH3733" s="183">
        <f t="shared" si="600"/>
        <v>1.9500447435753798E-5</v>
      </c>
      <c r="BI3733" s="184">
        <f t="shared" si="601"/>
        <v>1.9500447435753798E-5</v>
      </c>
      <c r="BJ3733" s="184" t="str">
        <f t="shared" si="597"/>
        <v/>
      </c>
    </row>
    <row r="3734" spans="57:62" ht="20.100000000000001" customHeight="1" x14ac:dyDescent="0.25">
      <c r="BE3734" s="156">
        <v>2982</v>
      </c>
      <c r="BF3734" s="181">
        <f t="shared" si="598"/>
        <v>19.078399999998943</v>
      </c>
      <c r="BG3734" s="182">
        <f t="shared" si="599"/>
        <v>7.9452596854950978E-3</v>
      </c>
      <c r="BH3734" s="183">
        <f t="shared" si="600"/>
        <v>1.9454454277669647E-5</v>
      </c>
      <c r="BI3734" s="184">
        <f t="shared" si="601"/>
        <v>1.9454454277669647E-5</v>
      </c>
      <c r="BJ3734" s="184" t="str">
        <f t="shared" si="597"/>
        <v/>
      </c>
    </row>
    <row r="3735" spans="57:62" ht="20.100000000000001" customHeight="1" x14ac:dyDescent="0.25">
      <c r="BE3735" s="156">
        <v>2983</v>
      </c>
      <c r="BF3735" s="181">
        <f t="shared" si="598"/>
        <v>19.084799999998943</v>
      </c>
      <c r="BG3735" s="182">
        <f t="shared" si="599"/>
        <v>7.9258052312174282E-3</v>
      </c>
      <c r="BH3735" s="183">
        <f t="shared" si="600"/>
        <v>1.9408564139265089E-5</v>
      </c>
      <c r="BI3735" s="184">
        <f t="shared" si="601"/>
        <v>1.9408564139265089E-5</v>
      </c>
      <c r="BJ3735" s="184" t="str">
        <f t="shared" si="597"/>
        <v/>
      </c>
    </row>
    <row r="3736" spans="57:62" ht="20.100000000000001" customHeight="1" x14ac:dyDescent="0.25">
      <c r="BE3736" s="156">
        <v>2984</v>
      </c>
      <c r="BF3736" s="181">
        <f t="shared" si="598"/>
        <v>19.091199999998942</v>
      </c>
      <c r="BG3736" s="182">
        <f t="shared" si="599"/>
        <v>7.9063966670781631E-3</v>
      </c>
      <c r="BH3736" s="183">
        <f t="shared" si="600"/>
        <v>1.9362776806948825E-5</v>
      </c>
      <c r="BI3736" s="184">
        <f t="shared" si="601"/>
        <v>1.9362776806948825E-5</v>
      </c>
      <c r="BJ3736" s="184" t="str">
        <f t="shared" si="597"/>
        <v/>
      </c>
    </row>
    <row r="3737" spans="57:62" ht="20.100000000000001" customHeight="1" x14ac:dyDescent="0.25">
      <c r="BE3737" s="156">
        <v>2985</v>
      </c>
      <c r="BF3737" s="181">
        <f t="shared" si="598"/>
        <v>19.097599999998941</v>
      </c>
      <c r="BG3737" s="182">
        <f t="shared" si="599"/>
        <v>7.8870338902712143E-3</v>
      </c>
      <c r="BH3737" s="183">
        <f t="shared" si="600"/>
        <v>1.9317092067535485E-5</v>
      </c>
      <c r="BI3737" s="184">
        <f t="shared" si="601"/>
        <v>1.9317092067535485E-5</v>
      </c>
      <c r="BJ3737" s="184" t="str">
        <f t="shared" si="597"/>
        <v/>
      </c>
    </row>
    <row r="3738" spans="57:62" ht="20.100000000000001" customHeight="1" x14ac:dyDescent="0.25">
      <c r="BE3738" s="156">
        <v>2986</v>
      </c>
      <c r="BF3738" s="181">
        <f t="shared" si="598"/>
        <v>19.10399999999894</v>
      </c>
      <c r="BG3738" s="182">
        <f t="shared" si="599"/>
        <v>7.8677167982036788E-3</v>
      </c>
      <c r="BH3738" s="183">
        <f t="shared" si="600"/>
        <v>1.9271509708262968E-5</v>
      </c>
      <c r="BI3738" s="184">
        <f t="shared" si="601"/>
        <v>1.9271509708262968E-5</v>
      </c>
      <c r="BJ3738" s="184" t="str">
        <f t="shared" si="597"/>
        <v/>
      </c>
    </row>
    <row r="3739" spans="57:62" ht="20.100000000000001" customHeight="1" x14ac:dyDescent="0.25">
      <c r="BE3739" s="156">
        <v>2987</v>
      </c>
      <c r="BF3739" s="181">
        <f t="shared" si="598"/>
        <v>19.11039999999894</v>
      </c>
      <c r="BG3739" s="182">
        <f t="shared" si="599"/>
        <v>7.8484452884954158E-3</v>
      </c>
      <c r="BH3739" s="183">
        <f t="shared" si="600"/>
        <v>1.92260295166502E-5</v>
      </c>
      <c r="BI3739" s="184">
        <f t="shared" si="601"/>
        <v>1.92260295166502E-5</v>
      </c>
      <c r="BJ3739" s="184" t="str">
        <f t="shared" si="597"/>
        <v/>
      </c>
    </row>
    <row r="3740" spans="57:62" ht="20.100000000000001" customHeight="1" x14ac:dyDescent="0.25">
      <c r="BE3740" s="156">
        <v>2988</v>
      </c>
      <c r="BF3740" s="181">
        <f t="shared" si="598"/>
        <v>19.116799999998939</v>
      </c>
      <c r="BG3740" s="182">
        <f t="shared" si="599"/>
        <v>7.8292192589787656E-3</v>
      </c>
      <c r="BH3740" s="183">
        <f t="shared" si="600"/>
        <v>1.9180651280720044E-5</v>
      </c>
      <c r="BI3740" s="184">
        <f t="shared" si="601"/>
        <v>1.9180651280720044E-5</v>
      </c>
      <c r="BJ3740" s="184" t="str">
        <f t="shared" si="597"/>
        <v/>
      </c>
    </row>
    <row r="3741" spans="57:62" ht="20.100000000000001" customHeight="1" x14ac:dyDescent="0.25">
      <c r="BE3741" s="156">
        <v>2989</v>
      </c>
      <c r="BF3741" s="181">
        <f t="shared" si="598"/>
        <v>19.123199999998938</v>
      </c>
      <c r="BG3741" s="182">
        <f t="shared" si="599"/>
        <v>7.8100386076980456E-3</v>
      </c>
      <c r="BH3741" s="183">
        <f t="shared" si="600"/>
        <v>1.9135374788805011E-5</v>
      </c>
      <c r="BI3741" s="184">
        <f t="shared" si="601"/>
        <v>1.9135374788805011E-5</v>
      </c>
      <c r="BJ3741" s="184" t="str">
        <f t="shared" si="597"/>
        <v/>
      </c>
    </row>
    <row r="3742" spans="57:62" ht="20.100000000000001" customHeight="1" x14ac:dyDescent="0.25">
      <c r="BE3742" s="156">
        <v>2990</v>
      </c>
      <c r="BF3742" s="181">
        <f t="shared" si="598"/>
        <v>19.129599999998938</v>
      </c>
      <c r="BG3742" s="182">
        <f t="shared" si="599"/>
        <v>7.7909032329092406E-3</v>
      </c>
      <c r="BH3742" s="183">
        <f t="shared" si="600"/>
        <v>1.9090199829666955E-5</v>
      </c>
      <c r="BI3742" s="184">
        <f t="shared" si="601"/>
        <v>1.9090199829666955E-5</v>
      </c>
      <c r="BJ3742" s="184" t="str">
        <f t="shared" si="597"/>
        <v/>
      </c>
    </row>
    <row r="3743" spans="57:62" ht="20.100000000000001" customHeight="1" x14ac:dyDescent="0.25">
      <c r="BE3743" s="156">
        <v>2991</v>
      </c>
      <c r="BF3743" s="181">
        <f t="shared" si="598"/>
        <v>19.135999999998937</v>
      </c>
      <c r="BG3743" s="182">
        <f t="shared" si="599"/>
        <v>7.7718130330795736E-3</v>
      </c>
      <c r="BH3743" s="183">
        <f t="shared" si="600"/>
        <v>1.904512619241034E-5</v>
      </c>
      <c r="BI3743" s="184">
        <f t="shared" si="601"/>
        <v>1.904512619241034E-5</v>
      </c>
      <c r="BJ3743" s="184" t="str">
        <f t="shared" si="597"/>
        <v/>
      </c>
    </row>
    <row r="3744" spans="57:62" ht="20.100000000000001" customHeight="1" x14ac:dyDescent="0.25">
      <c r="BE3744" s="156">
        <v>2992</v>
      </c>
      <c r="BF3744" s="181">
        <f t="shared" si="598"/>
        <v>19.142399999998936</v>
      </c>
      <c r="BG3744" s="182">
        <f t="shared" si="599"/>
        <v>7.7527679068871633E-3</v>
      </c>
      <c r="BH3744" s="183">
        <f t="shared" si="600"/>
        <v>1.9000153666580248E-5</v>
      </c>
      <c r="BI3744" s="184">
        <f t="shared" si="601"/>
        <v>1.9000153666580248E-5</v>
      </c>
      <c r="BJ3744" s="184" t="str">
        <f t="shared" si="597"/>
        <v/>
      </c>
    </row>
    <row r="3745" spans="57:62" ht="20.100000000000001" customHeight="1" x14ac:dyDescent="0.25">
      <c r="BE3745" s="156">
        <v>2993</v>
      </c>
      <c r="BF3745" s="181">
        <f t="shared" si="598"/>
        <v>19.148799999998936</v>
      </c>
      <c r="BG3745" s="182">
        <f t="shared" si="599"/>
        <v>7.733767753220583E-3</v>
      </c>
      <c r="BH3745" s="183">
        <f t="shared" si="600"/>
        <v>1.8955282042019267E-5</v>
      </c>
      <c r="BI3745" s="184">
        <f t="shared" si="601"/>
        <v>1.8955282042019267E-5</v>
      </c>
      <c r="BJ3745" s="184" t="str">
        <f t="shared" si="597"/>
        <v/>
      </c>
    </row>
    <row r="3746" spans="57:62" ht="20.100000000000001" customHeight="1" x14ac:dyDescent="0.25">
      <c r="BE3746" s="156">
        <v>2994</v>
      </c>
      <c r="BF3746" s="181">
        <f t="shared" si="598"/>
        <v>19.155199999998935</v>
      </c>
      <c r="BG3746" s="182">
        <f t="shared" si="599"/>
        <v>7.7148124711785638E-3</v>
      </c>
      <c r="BH3746" s="183">
        <f t="shared" si="600"/>
        <v>1.8910511109061778E-5</v>
      </c>
      <c r="BI3746" s="184">
        <f t="shared" si="601"/>
        <v>1.8910511109061778E-5</v>
      </c>
      <c r="BJ3746" s="184" t="str">
        <f t="shared" si="597"/>
        <v/>
      </c>
    </row>
    <row r="3747" spans="57:62" ht="20.100000000000001" customHeight="1" x14ac:dyDescent="0.25">
      <c r="BE3747" s="156">
        <v>2995</v>
      </c>
      <c r="BF3747" s="181">
        <f t="shared" si="598"/>
        <v>19.161599999998934</v>
      </c>
      <c r="BG3747" s="182">
        <f t="shared" si="599"/>
        <v>7.695901960069502E-3</v>
      </c>
      <c r="BH3747" s="183">
        <f t="shared" si="600"/>
        <v>1.8865840658343139E-5</v>
      </c>
      <c r="BI3747" s="184">
        <f t="shared" si="601"/>
        <v>1.8865840658343139E-5</v>
      </c>
      <c r="BJ3747" s="184" t="str">
        <f t="shared" si="597"/>
        <v/>
      </c>
    </row>
    <row r="3748" spans="57:62" ht="20.100000000000001" customHeight="1" x14ac:dyDescent="0.25">
      <c r="BE3748" s="156">
        <v>2996</v>
      </c>
      <c r="BF3748" s="181">
        <f t="shared" si="598"/>
        <v>19.167999999998933</v>
      </c>
      <c r="BG3748" s="182">
        <f t="shared" si="599"/>
        <v>7.6770361194111588E-3</v>
      </c>
      <c r="BH3748" s="183">
        <f t="shared" si="600"/>
        <v>1.882127048088815E-5</v>
      </c>
      <c r="BI3748" s="184">
        <f t="shared" si="601"/>
        <v>1.882127048088815E-5</v>
      </c>
      <c r="BJ3748" s="184" t="str">
        <f t="shared" si="597"/>
        <v/>
      </c>
    </row>
    <row r="3749" spans="57:62" ht="20.100000000000001" customHeight="1" x14ac:dyDescent="0.25">
      <c r="BE3749" s="156">
        <v>2997</v>
      </c>
      <c r="BF3749" s="181">
        <f t="shared" si="598"/>
        <v>19.174399999998933</v>
      </c>
      <c r="BG3749" s="182">
        <f t="shared" si="599"/>
        <v>7.6582148489302707E-3</v>
      </c>
      <c r="BH3749" s="183">
        <f t="shared" si="600"/>
        <v>1.8776800368155294E-5</v>
      </c>
      <c r="BI3749" s="184">
        <f t="shared" si="601"/>
        <v>1.8776800368155294E-5</v>
      </c>
      <c r="BJ3749" s="184" t="str">
        <f t="shared" si="597"/>
        <v/>
      </c>
    </row>
    <row r="3750" spans="57:62" ht="20.100000000000001" customHeight="1" x14ac:dyDescent="0.25">
      <c r="BE3750" s="156">
        <v>2998</v>
      </c>
      <c r="BF3750" s="181">
        <f t="shared" si="598"/>
        <v>19.180799999998932</v>
      </c>
      <c r="BG3750" s="182">
        <f t="shared" si="599"/>
        <v>7.6394380485621154E-3</v>
      </c>
      <c r="BH3750" s="183">
        <f t="shared" si="600"/>
        <v>1.8732430111924846E-5</v>
      </c>
      <c r="BI3750" s="184">
        <f t="shared" si="601"/>
        <v>1.8732430111924846E-5</v>
      </c>
      <c r="BJ3750" s="184" t="str">
        <f t="shared" si="597"/>
        <v/>
      </c>
    </row>
    <row r="3751" spans="57:62" ht="20.100000000000001" customHeight="1" x14ac:dyDescent="0.25">
      <c r="BE3751" s="156">
        <v>2999</v>
      </c>
      <c r="BF3751" s="181">
        <f t="shared" si="598"/>
        <v>19.187199999998931</v>
      </c>
      <c r="BG3751" s="182">
        <f t="shared" si="599"/>
        <v>7.6207056184501906E-3</v>
      </c>
      <c r="BH3751" s="183">
        <f t="shared" si="600"/>
        <v>1.8688159504391677E-5</v>
      </c>
      <c r="BI3751" s="184">
        <f t="shared" si="601"/>
        <v>1.8688159504391677E-5</v>
      </c>
      <c r="BJ3751" s="184" t="str">
        <f t="shared" si="597"/>
        <v/>
      </c>
    </row>
    <row r="3752" spans="57:62" ht="20.100000000000001" customHeight="1" x14ac:dyDescent="0.25">
      <c r="BE3752" s="156">
        <v>3000</v>
      </c>
      <c r="BF3752" s="181">
        <f t="shared" si="598"/>
        <v>19.193599999998931</v>
      </c>
      <c r="BG3752" s="182">
        <f t="shared" si="599"/>
        <v>7.6020174589457989E-3</v>
      </c>
      <c r="BH3752" s="183">
        <f t="shared" si="600"/>
        <v>1.8643988338122759E-5</v>
      </c>
      <c r="BI3752" s="184">
        <f t="shared" si="601"/>
        <v>1.8643988338122759E-5</v>
      </c>
      <c r="BJ3752" s="184" t="str">
        <f t="shared" si="597"/>
        <v/>
      </c>
    </row>
    <row r="3753" spans="57:62" ht="20.100000000000001" customHeight="1" x14ac:dyDescent="0.25">
      <c r="BE3753" s="156">
        <v>3001</v>
      </c>
      <c r="BF3753" s="181">
        <f t="shared" si="598"/>
        <v>19.19999999999893</v>
      </c>
      <c r="BG3753" s="182">
        <f t="shared" si="599"/>
        <v>7.5833734706076761E-3</v>
      </c>
      <c r="BH3753" s="183">
        <f t="shared" si="600"/>
        <v>1.8599916406045885E-5</v>
      </c>
      <c r="BI3753" s="184">
        <f t="shared" si="601"/>
        <v>1.8599916406045885E-5</v>
      </c>
      <c r="BJ3753" s="184" t="str">
        <f t="shared" si="597"/>
        <v/>
      </c>
    </row>
    <row r="3754" spans="57:62" ht="20.100000000000001" customHeight="1" x14ac:dyDescent="0.25">
      <c r="BE3754" s="156">
        <v>3002</v>
      </c>
      <c r="BF3754" s="181">
        <f t="shared" si="598"/>
        <v>19.206399999998929</v>
      </c>
      <c r="BG3754" s="182">
        <f t="shared" si="599"/>
        <v>7.5647735542016302E-3</v>
      </c>
      <c r="BH3754" s="183">
        <f t="shared" si="600"/>
        <v>1.8555943501510387E-5</v>
      </c>
      <c r="BI3754" s="184">
        <f t="shared" si="601"/>
        <v>1.8555943501510387E-5</v>
      </c>
      <c r="BJ3754" s="184" t="str">
        <f t="shared" si="597"/>
        <v/>
      </c>
    </row>
    <row r="3755" spans="57:62" ht="20.100000000000001" customHeight="1" x14ac:dyDescent="0.25">
      <c r="BE3755" s="156">
        <v>3003</v>
      </c>
      <c r="BF3755" s="181">
        <f t="shared" si="598"/>
        <v>19.212799999998929</v>
      </c>
      <c r="BG3755" s="182">
        <f t="shared" si="599"/>
        <v>7.5462176107001198E-3</v>
      </c>
      <c r="BH3755" s="183">
        <f t="shared" si="600"/>
        <v>1.8512069418200397E-5</v>
      </c>
      <c r="BI3755" s="184">
        <f t="shared" si="601"/>
        <v>1.8512069418200397E-5</v>
      </c>
      <c r="BJ3755" s="184" t="str">
        <f t="shared" si="597"/>
        <v/>
      </c>
    </row>
    <row r="3756" spans="57:62" ht="20.100000000000001" customHeight="1" x14ac:dyDescent="0.25">
      <c r="BE3756" s="156">
        <v>3004</v>
      </c>
      <c r="BF3756" s="181">
        <f t="shared" si="598"/>
        <v>19.219199999998928</v>
      </c>
      <c r="BG3756" s="182">
        <f t="shared" si="599"/>
        <v>7.5277055412819194E-3</v>
      </c>
      <c r="BH3756" s="183">
        <f t="shared" si="600"/>
        <v>1.846829395019383E-5</v>
      </c>
      <c r="BI3756" s="184">
        <f t="shared" si="601"/>
        <v>1.846829395019383E-5</v>
      </c>
      <c r="BJ3756" s="184" t="str">
        <f t="shared" si="597"/>
        <v/>
      </c>
    </row>
    <row r="3757" spans="57:62" ht="20.100000000000001" customHeight="1" x14ac:dyDescent="0.25">
      <c r="BE3757" s="156">
        <v>3005</v>
      </c>
      <c r="BF3757" s="181">
        <f t="shared" si="598"/>
        <v>19.225599999998927</v>
      </c>
      <c r="BG3757" s="182">
        <f t="shared" si="599"/>
        <v>7.5092372473317256E-3</v>
      </c>
      <c r="BH3757" s="183">
        <f t="shared" si="600"/>
        <v>1.842461689195371E-5</v>
      </c>
      <c r="BI3757" s="184">
        <f t="shared" si="601"/>
        <v>1.842461689195371E-5</v>
      </c>
      <c r="BJ3757" s="184" t="str">
        <f t="shared" si="597"/>
        <v/>
      </c>
    </row>
    <row r="3758" spans="57:62" ht="20.100000000000001" customHeight="1" x14ac:dyDescent="0.25">
      <c r="BE3758" s="156">
        <v>3006</v>
      </c>
      <c r="BF3758" s="181">
        <f t="shared" si="598"/>
        <v>19.231999999998926</v>
      </c>
      <c r="BG3758" s="182">
        <f t="shared" si="599"/>
        <v>7.4908126304397719E-3</v>
      </c>
      <c r="BH3758" s="183">
        <f t="shared" si="600"/>
        <v>1.838103803832123E-5</v>
      </c>
      <c r="BI3758" s="184">
        <f t="shared" si="601"/>
        <v>1.838103803832123E-5</v>
      </c>
      <c r="BJ3758" s="184" t="str">
        <f t="shared" si="597"/>
        <v/>
      </c>
    </row>
    <row r="3759" spans="57:62" ht="20.100000000000001" customHeight="1" x14ac:dyDescent="0.25">
      <c r="BE3759" s="156">
        <v>3007</v>
      </c>
      <c r="BF3759" s="181">
        <f t="shared" si="598"/>
        <v>19.238399999998926</v>
      </c>
      <c r="BG3759" s="182">
        <f t="shared" si="599"/>
        <v>7.4724315924014507E-3</v>
      </c>
      <c r="BH3759" s="183">
        <f t="shared" si="600"/>
        <v>1.8337557184501009E-5</v>
      </c>
      <c r="BI3759" s="184">
        <f t="shared" si="601"/>
        <v>1.8337557184501009E-5</v>
      </c>
      <c r="BJ3759" s="184" t="str">
        <f t="shared" si="597"/>
        <v/>
      </c>
    </row>
    <row r="3760" spans="57:62" ht="20.100000000000001" customHeight="1" x14ac:dyDescent="0.25">
      <c r="BE3760" s="156">
        <v>3008</v>
      </c>
      <c r="BF3760" s="181">
        <f t="shared" si="598"/>
        <v>19.244799999998925</v>
      </c>
      <c r="BG3760" s="182">
        <f t="shared" si="599"/>
        <v>7.4540940352169497E-3</v>
      </c>
      <c r="BH3760" s="183">
        <f t="shared" si="600"/>
        <v>1.8294174126061956E-5</v>
      </c>
      <c r="BI3760" s="184">
        <f t="shared" si="601"/>
        <v>1.8294174126061956E-5</v>
      </c>
      <c r="BJ3760" s="184" t="str">
        <f t="shared" si="597"/>
        <v/>
      </c>
    </row>
    <row r="3761" spans="57:62" ht="20.100000000000001" customHeight="1" x14ac:dyDescent="0.25">
      <c r="BE3761" s="156">
        <v>3009</v>
      </c>
      <c r="BF3761" s="181">
        <f t="shared" si="598"/>
        <v>19.251199999998924</v>
      </c>
      <c r="BG3761" s="182">
        <f t="shared" si="599"/>
        <v>7.4357998610908877E-3</v>
      </c>
      <c r="BH3761" s="183">
        <f t="shared" si="600"/>
        <v>1.825088865900059E-5</v>
      </c>
      <c r="BI3761" s="184">
        <f t="shared" si="601"/>
        <v>1.825088865900059E-5</v>
      </c>
      <c r="BJ3761" s="184" t="str">
        <f t="shared" ref="BJ3761:BJ3824" si="602">IF($BG3761&lt;(1-$BC$765),$BH3761,"")</f>
        <v/>
      </c>
    </row>
    <row r="3762" spans="57:62" ht="20.100000000000001" customHeight="1" x14ac:dyDescent="0.25">
      <c r="BE3762" s="156">
        <v>3010</v>
      </c>
      <c r="BF3762" s="181">
        <f t="shared" ref="BF3762:BF3825" si="603">BF3761+$BI$750</f>
        <v>19.257599999998924</v>
      </c>
      <c r="BG3762" s="182">
        <f t="shared" ref="BG3762:BG3825" si="604">_xlfn.CHISQ.DIST.RT(BF3762,7)</f>
        <v>7.4175489724318871E-3</v>
      </c>
      <c r="BH3762" s="183">
        <f t="shared" ref="BH3762:BH3825" si="605">BG3762-BG3763</f>
        <v>1.8207700579600528E-5</v>
      </c>
      <c r="BI3762" s="184">
        <f t="shared" ref="BI3762:BI3825" si="606">IF(BG3762&lt;(1-$BC$757),BH3762,"")</f>
        <v>1.8207700579600528E-5</v>
      </c>
      <c r="BJ3762" s="184" t="str">
        <f t="shared" si="602"/>
        <v/>
      </c>
    </row>
    <row r="3763" spans="57:62" ht="20.100000000000001" customHeight="1" x14ac:dyDescent="0.25">
      <c r="BE3763" s="156">
        <v>3011</v>
      </c>
      <c r="BF3763" s="181">
        <f t="shared" si="603"/>
        <v>19.263999999998923</v>
      </c>
      <c r="BG3763" s="182">
        <f t="shared" si="604"/>
        <v>7.3993412718522866E-3</v>
      </c>
      <c r="BH3763" s="183">
        <f t="shared" si="605"/>
        <v>1.8164609684621566E-5</v>
      </c>
      <c r="BI3763" s="184">
        <f t="shared" si="606"/>
        <v>1.8164609684621566E-5</v>
      </c>
      <c r="BJ3763" s="184" t="str">
        <f t="shared" si="602"/>
        <v/>
      </c>
    </row>
    <row r="3764" spans="57:62" ht="20.100000000000001" customHeight="1" x14ac:dyDescent="0.25">
      <c r="BE3764" s="156">
        <v>3012</v>
      </c>
      <c r="BF3764" s="181">
        <f t="shared" si="603"/>
        <v>19.270399999998922</v>
      </c>
      <c r="BG3764" s="182">
        <f t="shared" si="604"/>
        <v>7.381176662167665E-3</v>
      </c>
      <c r="BH3764" s="183">
        <f t="shared" si="605"/>
        <v>1.8121615771125345E-5</v>
      </c>
      <c r="BI3764" s="184">
        <f t="shared" si="606"/>
        <v>1.8121615771125345E-5</v>
      </c>
      <c r="BJ3764" s="184" t="str">
        <f t="shared" si="602"/>
        <v/>
      </c>
    </row>
    <row r="3765" spans="57:62" ht="20.100000000000001" customHeight="1" x14ac:dyDescent="0.25">
      <c r="BE3765" s="156">
        <v>3013</v>
      </c>
      <c r="BF3765" s="181">
        <f t="shared" si="603"/>
        <v>19.276799999998921</v>
      </c>
      <c r="BG3765" s="182">
        <f t="shared" si="604"/>
        <v>7.3630550463965397E-3</v>
      </c>
      <c r="BH3765" s="183">
        <f t="shared" si="605"/>
        <v>1.8078718636569888E-5</v>
      </c>
      <c r="BI3765" s="184">
        <f t="shared" si="606"/>
        <v>1.8078718636569888E-5</v>
      </c>
      <c r="BJ3765" s="184" t="str">
        <f t="shared" si="602"/>
        <v/>
      </c>
    </row>
    <row r="3766" spans="57:62" ht="20.100000000000001" customHeight="1" x14ac:dyDescent="0.25">
      <c r="BE3766" s="156">
        <v>3014</v>
      </c>
      <c r="BF3766" s="181">
        <f t="shared" si="603"/>
        <v>19.283199999998921</v>
      </c>
      <c r="BG3766" s="182">
        <f t="shared" si="604"/>
        <v>7.3449763277599698E-3</v>
      </c>
      <c r="BH3766" s="183">
        <f t="shared" si="605"/>
        <v>1.8035918078769704E-5</v>
      </c>
      <c r="BI3766" s="184">
        <f t="shared" si="606"/>
        <v>1.8035918078769704E-5</v>
      </c>
      <c r="BJ3766" s="184" t="str">
        <f t="shared" si="602"/>
        <v/>
      </c>
    </row>
    <row r="3767" spans="57:62" ht="20.100000000000001" customHeight="1" x14ac:dyDescent="0.25">
      <c r="BE3767" s="156">
        <v>3015</v>
      </c>
      <c r="BF3767" s="181">
        <f t="shared" si="603"/>
        <v>19.28959999999892</v>
      </c>
      <c r="BG3767" s="182">
        <f t="shared" si="604"/>
        <v>7.3269404096812001E-3</v>
      </c>
      <c r="BH3767" s="183">
        <f t="shared" si="605"/>
        <v>1.7993213895958239E-5</v>
      </c>
      <c r="BI3767" s="184">
        <f t="shared" si="606"/>
        <v>1.7993213895958239E-5</v>
      </c>
      <c r="BJ3767" s="184" t="str">
        <f t="shared" si="602"/>
        <v/>
      </c>
    </row>
    <row r="3768" spans="57:62" ht="20.100000000000001" customHeight="1" x14ac:dyDescent="0.25">
      <c r="BE3768" s="156">
        <v>3016</v>
      </c>
      <c r="BF3768" s="181">
        <f t="shared" si="603"/>
        <v>19.295999999998919</v>
      </c>
      <c r="BG3768" s="182">
        <f t="shared" si="604"/>
        <v>7.3089471957852419E-3</v>
      </c>
      <c r="BH3768" s="183">
        <f t="shared" si="605"/>
        <v>1.7950605886674249E-5</v>
      </c>
      <c r="BI3768" s="184">
        <f t="shared" si="606"/>
        <v>1.7950605886674249E-5</v>
      </c>
      <c r="BJ3768" s="184" t="str">
        <f t="shared" si="602"/>
        <v/>
      </c>
    </row>
    <row r="3769" spans="57:62" ht="20.100000000000001" customHeight="1" x14ac:dyDescent="0.25">
      <c r="BE3769" s="156">
        <v>3017</v>
      </c>
      <c r="BF3769" s="181">
        <f t="shared" si="603"/>
        <v>19.302399999998919</v>
      </c>
      <c r="BG3769" s="182">
        <f t="shared" si="604"/>
        <v>7.2909965898985676E-3</v>
      </c>
      <c r="BH3769" s="183">
        <f t="shared" si="605"/>
        <v>1.790809384990058E-5</v>
      </c>
      <c r="BI3769" s="184">
        <f t="shared" si="606"/>
        <v>1.790809384990058E-5</v>
      </c>
      <c r="BJ3769" s="184" t="str">
        <f t="shared" si="602"/>
        <v/>
      </c>
    </row>
    <row r="3770" spans="57:62" ht="20.100000000000001" customHeight="1" x14ac:dyDescent="0.25">
      <c r="BE3770" s="156">
        <v>3018</v>
      </c>
      <c r="BF3770" s="181">
        <f t="shared" si="603"/>
        <v>19.308799999998918</v>
      </c>
      <c r="BG3770" s="182">
        <f t="shared" si="604"/>
        <v>7.273088496048667E-3</v>
      </c>
      <c r="BH3770" s="183">
        <f t="shared" si="605"/>
        <v>1.7865677584908909E-5</v>
      </c>
      <c r="BI3770" s="184">
        <f t="shared" si="606"/>
        <v>1.7865677584908909E-5</v>
      </c>
      <c r="BJ3770" s="184" t="str">
        <f t="shared" si="602"/>
        <v/>
      </c>
    </row>
    <row r="3771" spans="57:62" ht="20.100000000000001" customHeight="1" x14ac:dyDescent="0.25">
      <c r="BE3771" s="156">
        <v>3019</v>
      </c>
      <c r="BF3771" s="181">
        <f t="shared" si="603"/>
        <v>19.315199999998917</v>
      </c>
      <c r="BG3771" s="182">
        <f t="shared" si="604"/>
        <v>7.2552228184637581E-3</v>
      </c>
      <c r="BH3771" s="183">
        <f t="shared" si="605"/>
        <v>1.7823356891408931E-5</v>
      </c>
      <c r="BI3771" s="184">
        <f t="shared" si="606"/>
        <v>1.7823356891408931E-5</v>
      </c>
      <c r="BJ3771" s="184" t="str">
        <f t="shared" si="602"/>
        <v/>
      </c>
    </row>
    <row r="3772" spans="57:62" ht="20.100000000000001" customHeight="1" x14ac:dyDescent="0.25">
      <c r="BE3772" s="156">
        <v>3020</v>
      </c>
      <c r="BF3772" s="181">
        <f t="shared" si="603"/>
        <v>19.321599999998917</v>
      </c>
      <c r="BG3772" s="182">
        <f t="shared" si="604"/>
        <v>7.2373994615723492E-3</v>
      </c>
      <c r="BH3772" s="183">
        <f t="shared" si="605"/>
        <v>1.7781131569451214E-5</v>
      </c>
      <c r="BI3772" s="184">
        <f t="shared" si="606"/>
        <v>1.7781131569451214E-5</v>
      </c>
      <c r="BJ3772" s="184" t="str">
        <f t="shared" si="602"/>
        <v/>
      </c>
    </row>
    <row r="3773" spans="57:62" ht="20.100000000000001" customHeight="1" x14ac:dyDescent="0.25">
      <c r="BE3773" s="156">
        <v>3021</v>
      </c>
      <c r="BF3773" s="181">
        <f t="shared" si="603"/>
        <v>19.327999999998916</v>
      </c>
      <c r="BG3773" s="182">
        <f t="shared" si="604"/>
        <v>7.219618330002898E-3</v>
      </c>
      <c r="BH3773" s="183">
        <f t="shared" si="605"/>
        <v>1.7739001419447148E-5</v>
      </c>
      <c r="BI3773" s="184">
        <f t="shared" si="606"/>
        <v>1.7739001419447148E-5</v>
      </c>
      <c r="BJ3773" s="184" t="str">
        <f t="shared" si="602"/>
        <v/>
      </c>
    </row>
    <row r="3774" spans="57:62" ht="20.100000000000001" customHeight="1" x14ac:dyDescent="0.25">
      <c r="BE3774" s="156">
        <v>3022</v>
      </c>
      <c r="BF3774" s="181">
        <f t="shared" si="603"/>
        <v>19.334399999998915</v>
      </c>
      <c r="BG3774" s="182">
        <f t="shared" si="604"/>
        <v>7.2018793285834508E-3</v>
      </c>
      <c r="BH3774" s="183">
        <f t="shared" si="605"/>
        <v>1.769696624222359E-5</v>
      </c>
      <c r="BI3774" s="184">
        <f t="shared" si="606"/>
        <v>1.769696624222359E-5</v>
      </c>
      <c r="BJ3774" s="184" t="str">
        <f t="shared" si="602"/>
        <v/>
      </c>
    </row>
    <row r="3775" spans="57:62" ht="20.100000000000001" customHeight="1" x14ac:dyDescent="0.25">
      <c r="BE3775" s="156">
        <v>3023</v>
      </c>
      <c r="BF3775" s="181">
        <f t="shared" si="603"/>
        <v>19.340799999998914</v>
      </c>
      <c r="BG3775" s="182">
        <f t="shared" si="604"/>
        <v>7.1841823623412272E-3</v>
      </c>
      <c r="BH3775" s="183">
        <f t="shared" si="605"/>
        <v>1.7655025838897095E-5</v>
      </c>
      <c r="BI3775" s="184">
        <f t="shared" si="606"/>
        <v>1.7655025838897095E-5</v>
      </c>
      <c r="BJ3775" s="184" t="str">
        <f t="shared" si="602"/>
        <v/>
      </c>
    </row>
    <row r="3776" spans="57:62" ht="20.100000000000001" customHeight="1" x14ac:dyDescent="0.25">
      <c r="BE3776" s="156">
        <v>3024</v>
      </c>
      <c r="BF3776" s="181">
        <f t="shared" si="603"/>
        <v>19.347199999998914</v>
      </c>
      <c r="BG3776" s="182">
        <f t="shared" si="604"/>
        <v>7.1665273365023301E-3</v>
      </c>
      <c r="BH3776" s="183">
        <f t="shared" si="605"/>
        <v>1.7613180010999686E-5</v>
      </c>
      <c r="BI3776" s="184">
        <f t="shared" si="606"/>
        <v>1.7613180010999686E-5</v>
      </c>
      <c r="BJ3776" s="184" t="str">
        <f t="shared" si="602"/>
        <v/>
      </c>
    </row>
    <row r="3777" spans="57:62" ht="20.100000000000001" customHeight="1" x14ac:dyDescent="0.25">
      <c r="BE3777" s="156">
        <v>3025</v>
      </c>
      <c r="BF3777" s="181">
        <f t="shared" si="603"/>
        <v>19.353599999998913</v>
      </c>
      <c r="BG3777" s="182">
        <f t="shared" si="604"/>
        <v>7.1489141564913304E-3</v>
      </c>
      <c r="BH3777" s="183">
        <f t="shared" si="605"/>
        <v>1.7571428560458902E-5</v>
      </c>
      <c r="BI3777" s="184">
        <f t="shared" si="606"/>
        <v>1.7571428560458902E-5</v>
      </c>
      <c r="BJ3777" s="184" t="str">
        <f t="shared" si="602"/>
        <v/>
      </c>
    </row>
    <row r="3778" spans="57:62" ht="20.100000000000001" customHeight="1" x14ac:dyDescent="0.25">
      <c r="BE3778" s="156">
        <v>3026</v>
      </c>
      <c r="BF3778" s="181">
        <f t="shared" si="603"/>
        <v>19.359999999998912</v>
      </c>
      <c r="BG3778" s="182">
        <f t="shared" si="604"/>
        <v>7.1313427279308715E-3</v>
      </c>
      <c r="BH3778" s="183">
        <f t="shared" si="605"/>
        <v>1.7529771289509326E-5</v>
      </c>
      <c r="BI3778" s="184">
        <f t="shared" si="606"/>
        <v>1.7529771289509326E-5</v>
      </c>
      <c r="BJ3778" s="184" t="str">
        <f t="shared" si="602"/>
        <v/>
      </c>
    </row>
    <row r="3779" spans="57:62" ht="20.100000000000001" customHeight="1" x14ac:dyDescent="0.25">
      <c r="BE3779" s="156">
        <v>3027</v>
      </c>
      <c r="BF3779" s="181">
        <f t="shared" si="603"/>
        <v>19.366399999998912</v>
      </c>
      <c r="BG3779" s="182">
        <f t="shared" si="604"/>
        <v>7.1138129566413622E-3</v>
      </c>
      <c r="BH3779" s="183">
        <f t="shared" si="605"/>
        <v>1.7488208000774122E-5</v>
      </c>
      <c r="BI3779" s="184">
        <f t="shared" si="606"/>
        <v>1.7488208000774122E-5</v>
      </c>
      <c r="BJ3779" s="184" t="str">
        <f t="shared" si="602"/>
        <v/>
      </c>
    </row>
    <row r="3780" spans="57:62" ht="20.100000000000001" customHeight="1" x14ac:dyDescent="0.25">
      <c r="BE3780" s="156">
        <v>3028</v>
      </c>
      <c r="BF3780" s="181">
        <f t="shared" si="603"/>
        <v>19.372799999998911</v>
      </c>
      <c r="BG3780" s="182">
        <f t="shared" si="604"/>
        <v>7.0963247486405881E-3</v>
      </c>
      <c r="BH3780" s="183">
        <f t="shared" si="605"/>
        <v>1.7446738497253755E-5</v>
      </c>
      <c r="BI3780" s="184">
        <f t="shared" si="606"/>
        <v>1.7446738497253755E-5</v>
      </c>
      <c r="BJ3780" s="184" t="str">
        <f t="shared" si="602"/>
        <v/>
      </c>
    </row>
    <row r="3781" spans="57:62" ht="20.100000000000001" customHeight="1" x14ac:dyDescent="0.25">
      <c r="BE3781" s="156">
        <v>3029</v>
      </c>
      <c r="BF3781" s="181">
        <f t="shared" si="603"/>
        <v>19.37919999999891</v>
      </c>
      <c r="BG3781" s="182">
        <f t="shared" si="604"/>
        <v>7.0788780101433343E-3</v>
      </c>
      <c r="BH3781" s="183">
        <f t="shared" si="605"/>
        <v>1.7405362582319055E-5</v>
      </c>
      <c r="BI3781" s="184">
        <f t="shared" si="606"/>
        <v>1.7405362582319055E-5</v>
      </c>
      <c r="BJ3781" s="184" t="str">
        <f t="shared" si="602"/>
        <v/>
      </c>
    </row>
    <row r="3782" spans="57:62" ht="20.100000000000001" customHeight="1" x14ac:dyDescent="0.25">
      <c r="BE3782" s="156">
        <v>3030</v>
      </c>
      <c r="BF3782" s="181">
        <f t="shared" si="603"/>
        <v>19.385599999998909</v>
      </c>
      <c r="BG3782" s="182">
        <f t="shared" si="604"/>
        <v>7.0614726475610153E-3</v>
      </c>
      <c r="BH3782" s="183">
        <f t="shared" si="605"/>
        <v>1.7364080059644425E-5</v>
      </c>
      <c r="BI3782" s="184">
        <f t="shared" si="606"/>
        <v>1.7364080059644425E-5</v>
      </c>
      <c r="BJ3782" s="184" t="str">
        <f t="shared" si="602"/>
        <v/>
      </c>
    </row>
    <row r="3783" spans="57:62" ht="20.100000000000001" customHeight="1" x14ac:dyDescent="0.25">
      <c r="BE3783" s="156">
        <v>3031</v>
      </c>
      <c r="BF3783" s="181">
        <f t="shared" si="603"/>
        <v>19.391999999998909</v>
      </c>
      <c r="BG3783" s="182">
        <f t="shared" si="604"/>
        <v>7.0441085675013709E-3</v>
      </c>
      <c r="BH3783" s="183">
        <f t="shared" si="605"/>
        <v>1.7322890733376985E-5</v>
      </c>
      <c r="BI3783" s="184">
        <f t="shared" si="606"/>
        <v>1.7322890733376985E-5</v>
      </c>
      <c r="BJ3783" s="184" t="str">
        <f t="shared" si="602"/>
        <v/>
      </c>
    </row>
    <row r="3784" spans="57:62" ht="20.100000000000001" customHeight="1" x14ac:dyDescent="0.25">
      <c r="BE3784" s="156">
        <v>3032</v>
      </c>
      <c r="BF3784" s="181">
        <f t="shared" si="603"/>
        <v>19.398399999998908</v>
      </c>
      <c r="BG3784" s="182">
        <f t="shared" si="604"/>
        <v>7.0267856767679939E-3</v>
      </c>
      <c r="BH3784" s="183">
        <f t="shared" si="605"/>
        <v>1.7281794407911048E-5</v>
      </c>
      <c r="BI3784" s="184">
        <f t="shared" si="606"/>
        <v>1.7281794407911048E-5</v>
      </c>
      <c r="BJ3784" s="184" t="str">
        <f t="shared" si="602"/>
        <v/>
      </c>
    </row>
    <row r="3785" spans="57:62" ht="20.100000000000001" customHeight="1" x14ac:dyDescent="0.25">
      <c r="BE3785" s="156">
        <v>3033</v>
      </c>
      <c r="BF3785" s="181">
        <f t="shared" si="603"/>
        <v>19.404799999998907</v>
      </c>
      <c r="BG3785" s="182">
        <f t="shared" si="604"/>
        <v>7.0095038823600828E-3</v>
      </c>
      <c r="BH3785" s="183">
        <f t="shared" si="605"/>
        <v>1.7240790888091093E-5</v>
      </c>
      <c r="BI3785" s="184">
        <f t="shared" si="606"/>
        <v>1.7240790888091093E-5</v>
      </c>
      <c r="BJ3785" s="184" t="str">
        <f t="shared" si="602"/>
        <v/>
      </c>
    </row>
    <row r="3786" spans="57:62" ht="20.100000000000001" customHeight="1" x14ac:dyDescent="0.25">
      <c r="BE3786" s="156">
        <v>3034</v>
      </c>
      <c r="BF3786" s="181">
        <f t="shared" si="603"/>
        <v>19.411199999998907</v>
      </c>
      <c r="BG3786" s="182">
        <f t="shared" si="604"/>
        <v>6.9922630914719917E-3</v>
      </c>
      <c r="BH3786" s="183">
        <f t="shared" si="605"/>
        <v>1.7199879979073844E-5</v>
      </c>
      <c r="BI3786" s="184">
        <f t="shared" si="606"/>
        <v>1.7199879979073844E-5</v>
      </c>
      <c r="BJ3786" s="184" t="str">
        <f t="shared" si="602"/>
        <v/>
      </c>
    </row>
    <row r="3787" spans="57:62" ht="20.100000000000001" customHeight="1" x14ac:dyDescent="0.25">
      <c r="BE3787" s="156">
        <v>3035</v>
      </c>
      <c r="BF3787" s="181">
        <f t="shared" si="603"/>
        <v>19.417599999998906</v>
      </c>
      <c r="BG3787" s="182">
        <f t="shared" si="604"/>
        <v>6.9750632114929179E-3</v>
      </c>
      <c r="BH3787" s="183">
        <f t="shared" si="605"/>
        <v>1.7159061486393332E-5</v>
      </c>
      <c r="BI3787" s="184">
        <f t="shared" si="606"/>
        <v>1.7159061486393332E-5</v>
      </c>
      <c r="BJ3787" s="184" t="str">
        <f t="shared" si="602"/>
        <v/>
      </c>
    </row>
    <row r="3788" spans="57:62" ht="20.100000000000001" customHeight="1" x14ac:dyDescent="0.25">
      <c r="BE3788" s="156">
        <v>3036</v>
      </c>
      <c r="BF3788" s="181">
        <f t="shared" si="603"/>
        <v>19.423999999998905</v>
      </c>
      <c r="BG3788" s="182">
        <f t="shared" si="604"/>
        <v>6.9579041500065246E-3</v>
      </c>
      <c r="BH3788" s="183">
        <f t="shared" si="605"/>
        <v>1.711833521595655E-5</v>
      </c>
      <c r="BI3788" s="184">
        <f t="shared" si="606"/>
        <v>1.711833521595655E-5</v>
      </c>
      <c r="BJ3788" s="184" t="str">
        <f t="shared" si="602"/>
        <v/>
      </c>
    </row>
    <row r="3789" spans="57:62" ht="20.100000000000001" customHeight="1" x14ac:dyDescent="0.25">
      <c r="BE3789" s="156">
        <v>3037</v>
      </c>
      <c r="BF3789" s="181">
        <f t="shared" si="603"/>
        <v>19.430399999998905</v>
      </c>
      <c r="BG3789" s="182">
        <f t="shared" si="604"/>
        <v>6.940785814790568E-3</v>
      </c>
      <c r="BH3789" s="183">
        <f t="shared" si="605"/>
        <v>1.707770097401657E-5</v>
      </c>
      <c r="BI3789" s="184">
        <f t="shared" si="606"/>
        <v>1.707770097401657E-5</v>
      </c>
      <c r="BJ3789" s="184" t="str">
        <f t="shared" si="602"/>
        <v/>
      </c>
    </row>
    <row r="3790" spans="57:62" ht="20.100000000000001" customHeight="1" x14ac:dyDescent="0.25">
      <c r="BE3790" s="156">
        <v>3038</v>
      </c>
      <c r="BF3790" s="181">
        <f t="shared" si="603"/>
        <v>19.436799999998904</v>
      </c>
      <c r="BG3790" s="182">
        <f t="shared" si="604"/>
        <v>6.9237081138165514E-3</v>
      </c>
      <c r="BH3790" s="183">
        <f t="shared" si="605"/>
        <v>1.7037158567185552E-5</v>
      </c>
      <c r="BI3790" s="184">
        <f t="shared" si="606"/>
        <v>1.7037158567185552E-5</v>
      </c>
      <c r="BJ3790" s="184" t="str">
        <f t="shared" si="602"/>
        <v/>
      </c>
    </row>
    <row r="3791" spans="57:62" ht="20.100000000000001" customHeight="1" x14ac:dyDescent="0.25">
      <c r="BE3791" s="156">
        <v>3039</v>
      </c>
      <c r="BF3791" s="181">
        <f t="shared" si="603"/>
        <v>19.443199999998903</v>
      </c>
      <c r="BG3791" s="182">
        <f t="shared" si="604"/>
        <v>6.9066709552493659E-3</v>
      </c>
      <c r="BH3791" s="183">
        <f t="shared" si="605"/>
        <v>1.6996707802452958E-5</v>
      </c>
      <c r="BI3791" s="184">
        <f t="shared" si="606"/>
        <v>1.6996707802452958E-5</v>
      </c>
      <c r="BJ3791" s="184" t="str">
        <f t="shared" si="602"/>
        <v/>
      </c>
    </row>
    <row r="3792" spans="57:62" ht="20.100000000000001" customHeight="1" x14ac:dyDescent="0.25">
      <c r="BE3792" s="156">
        <v>3040</v>
      </c>
      <c r="BF3792" s="181">
        <f t="shared" si="603"/>
        <v>19.449599999998902</v>
      </c>
      <c r="BG3792" s="182">
        <f t="shared" si="604"/>
        <v>6.8896742474469129E-3</v>
      </c>
      <c r="BH3792" s="183">
        <f t="shared" si="605"/>
        <v>1.6956348487137847E-5</v>
      </c>
      <c r="BI3792" s="184">
        <f t="shared" si="606"/>
        <v>1.6956348487137847E-5</v>
      </c>
      <c r="BJ3792" s="184" t="str">
        <f t="shared" si="602"/>
        <v/>
      </c>
    </row>
    <row r="3793" spans="57:62" ht="20.100000000000001" customHeight="1" x14ac:dyDescent="0.25">
      <c r="BE3793" s="156">
        <v>3041</v>
      </c>
      <c r="BF3793" s="181">
        <f t="shared" si="603"/>
        <v>19.455999999998902</v>
      </c>
      <c r="BG3793" s="182">
        <f t="shared" si="604"/>
        <v>6.8727178989597751E-3</v>
      </c>
      <c r="BH3793" s="183">
        <f t="shared" si="605"/>
        <v>1.6916080428937448E-5</v>
      </c>
      <c r="BI3793" s="184">
        <f t="shared" si="606"/>
        <v>1.6916080428937448E-5</v>
      </c>
      <c r="BJ3793" s="184" t="str">
        <f t="shared" si="602"/>
        <v/>
      </c>
    </row>
    <row r="3794" spans="57:62" ht="20.100000000000001" customHeight="1" x14ac:dyDescent="0.25">
      <c r="BE3794" s="156">
        <v>3042</v>
      </c>
      <c r="BF3794" s="181">
        <f t="shared" si="603"/>
        <v>19.462399999998901</v>
      </c>
      <c r="BG3794" s="182">
        <f t="shared" si="604"/>
        <v>6.8558018185308376E-3</v>
      </c>
      <c r="BH3794" s="183">
        <f t="shared" si="605"/>
        <v>1.6875903435924558E-5</v>
      </c>
      <c r="BI3794" s="184">
        <f t="shared" si="606"/>
        <v>1.6875903435924558E-5</v>
      </c>
      <c r="BJ3794" s="184" t="str">
        <f t="shared" si="602"/>
        <v/>
      </c>
    </row>
    <row r="3795" spans="57:62" ht="20.100000000000001" customHeight="1" x14ac:dyDescent="0.25">
      <c r="BE3795" s="156">
        <v>3043</v>
      </c>
      <c r="BF3795" s="181">
        <f t="shared" si="603"/>
        <v>19.4687999999989</v>
      </c>
      <c r="BG3795" s="182">
        <f t="shared" si="604"/>
        <v>6.8389259150949131E-3</v>
      </c>
      <c r="BH3795" s="183">
        <f t="shared" si="605"/>
        <v>1.6835817316480754E-5</v>
      </c>
      <c r="BI3795" s="184">
        <f t="shared" si="606"/>
        <v>1.6835817316480754E-5</v>
      </c>
      <c r="BJ3795" s="184" t="str">
        <f t="shared" si="602"/>
        <v/>
      </c>
    </row>
    <row r="3796" spans="57:62" ht="20.100000000000001" customHeight="1" x14ac:dyDescent="0.25">
      <c r="BE3796" s="156">
        <v>3044</v>
      </c>
      <c r="BF3796" s="181">
        <f t="shared" si="603"/>
        <v>19.4751999999989</v>
      </c>
      <c r="BG3796" s="182">
        <f t="shared" si="604"/>
        <v>6.8220900977784323E-3</v>
      </c>
      <c r="BH3796" s="183">
        <f t="shared" si="605"/>
        <v>1.679582187939354E-5</v>
      </c>
      <c r="BI3796" s="184">
        <f t="shared" si="606"/>
        <v>1.679582187939354E-5</v>
      </c>
      <c r="BJ3796" s="184" t="str">
        <f t="shared" si="602"/>
        <v/>
      </c>
    </row>
    <row r="3797" spans="57:62" ht="20.100000000000001" customHeight="1" x14ac:dyDescent="0.25">
      <c r="BE3797" s="156">
        <v>3045</v>
      </c>
      <c r="BF3797" s="181">
        <f t="shared" si="603"/>
        <v>19.481599999998899</v>
      </c>
      <c r="BG3797" s="182">
        <f t="shared" si="604"/>
        <v>6.8052942758990388E-3</v>
      </c>
      <c r="BH3797" s="183">
        <f t="shared" si="605"/>
        <v>1.6755916933788688E-5</v>
      </c>
      <c r="BI3797" s="184">
        <f t="shared" si="606"/>
        <v>1.6755916933788688E-5</v>
      </c>
      <c r="BJ3797" s="184" t="str">
        <f t="shared" si="602"/>
        <v/>
      </c>
    </row>
    <row r="3798" spans="57:62" ht="20.100000000000001" customHeight="1" x14ac:dyDescent="0.25">
      <c r="BE3798" s="156">
        <v>3046</v>
      </c>
      <c r="BF3798" s="181">
        <f t="shared" si="603"/>
        <v>19.487999999998898</v>
      </c>
      <c r="BG3798" s="182">
        <f t="shared" si="604"/>
        <v>6.7885383589652501E-3</v>
      </c>
      <c r="BH3798" s="183">
        <f t="shared" si="605"/>
        <v>1.6716102289126775E-5</v>
      </c>
      <c r="BI3798" s="184">
        <f t="shared" si="606"/>
        <v>1.6716102289126775E-5</v>
      </c>
      <c r="BJ3798" s="184" t="str">
        <f t="shared" si="602"/>
        <v/>
      </c>
    </row>
    <row r="3799" spans="57:62" ht="20.100000000000001" customHeight="1" x14ac:dyDescent="0.25">
      <c r="BE3799" s="156">
        <v>3047</v>
      </c>
      <c r="BF3799" s="181">
        <f t="shared" si="603"/>
        <v>19.494399999998897</v>
      </c>
      <c r="BG3799" s="182">
        <f t="shared" si="604"/>
        <v>6.7718222566761233E-3</v>
      </c>
      <c r="BH3799" s="183">
        <f t="shared" si="605"/>
        <v>1.6676377755276035E-5</v>
      </c>
      <c r="BI3799" s="184">
        <f t="shared" si="606"/>
        <v>1.6676377755276035E-5</v>
      </c>
      <c r="BJ3799" s="184" t="str">
        <f t="shared" si="602"/>
        <v/>
      </c>
    </row>
    <row r="3800" spans="57:62" ht="20.100000000000001" customHeight="1" x14ac:dyDescent="0.25">
      <c r="BE3800" s="156">
        <v>3048</v>
      </c>
      <c r="BF3800" s="181">
        <f t="shared" si="603"/>
        <v>19.500799999998897</v>
      </c>
      <c r="BG3800" s="182">
        <f t="shared" si="604"/>
        <v>6.7551458789208473E-3</v>
      </c>
      <c r="BH3800" s="183">
        <f t="shared" si="605"/>
        <v>1.6636743142388333E-5</v>
      </c>
      <c r="BI3800" s="184">
        <f t="shared" si="606"/>
        <v>1.6636743142388333E-5</v>
      </c>
      <c r="BJ3800" s="184" t="str">
        <f t="shared" si="602"/>
        <v/>
      </c>
    </row>
    <row r="3801" spans="57:62" ht="20.100000000000001" customHeight="1" x14ac:dyDescent="0.25">
      <c r="BE3801" s="156">
        <v>3049</v>
      </c>
      <c r="BF3801" s="181">
        <f t="shared" si="603"/>
        <v>19.507199999998896</v>
      </c>
      <c r="BG3801" s="182">
        <f t="shared" si="604"/>
        <v>6.738509135778459E-3</v>
      </c>
      <c r="BH3801" s="183">
        <f t="shared" si="605"/>
        <v>1.6597198261051813E-5</v>
      </c>
      <c r="BI3801" s="184">
        <f t="shared" si="606"/>
        <v>1.6597198261051813E-5</v>
      </c>
      <c r="BJ3801" s="184" t="str">
        <f t="shared" si="602"/>
        <v/>
      </c>
    </row>
    <row r="3802" spans="57:62" ht="20.100000000000001" customHeight="1" x14ac:dyDescent="0.25">
      <c r="BE3802" s="156">
        <v>3050</v>
      </c>
      <c r="BF3802" s="181">
        <f t="shared" si="603"/>
        <v>19.513599999998895</v>
      </c>
      <c r="BG3802" s="182">
        <f t="shared" si="604"/>
        <v>6.7219119375174071E-3</v>
      </c>
      <c r="BH3802" s="183">
        <f t="shared" si="605"/>
        <v>1.655774292212437E-5</v>
      </c>
      <c r="BI3802" s="184">
        <f t="shared" si="606"/>
        <v>1.655774292212437E-5</v>
      </c>
      <c r="BJ3802" s="184" t="str">
        <f t="shared" si="602"/>
        <v/>
      </c>
    </row>
    <row r="3803" spans="57:62" ht="20.100000000000001" customHeight="1" x14ac:dyDescent="0.25">
      <c r="BE3803" s="156">
        <v>3051</v>
      </c>
      <c r="BF3803" s="181">
        <f t="shared" si="603"/>
        <v>19.519999999998895</v>
      </c>
      <c r="BG3803" s="182">
        <f t="shared" si="604"/>
        <v>6.7053541945952828E-3</v>
      </c>
      <c r="BH3803" s="183">
        <f t="shared" si="605"/>
        <v>1.6518376936895847E-5</v>
      </c>
      <c r="BI3803" s="184">
        <f t="shared" si="606"/>
        <v>1.6518376936895847E-5</v>
      </c>
      <c r="BJ3803" s="184" t="str">
        <f t="shared" si="602"/>
        <v/>
      </c>
    </row>
    <row r="3804" spans="57:62" ht="20.100000000000001" customHeight="1" x14ac:dyDescent="0.25">
      <c r="BE3804" s="156">
        <v>3052</v>
      </c>
      <c r="BF3804" s="181">
        <f t="shared" si="603"/>
        <v>19.526399999998894</v>
      </c>
      <c r="BG3804" s="182">
        <f t="shared" si="604"/>
        <v>6.6888358176583869E-3</v>
      </c>
      <c r="BH3804" s="183">
        <f t="shared" si="605"/>
        <v>1.6479100116944916E-5</v>
      </c>
      <c r="BI3804" s="184">
        <f t="shared" si="606"/>
        <v>1.6479100116944916E-5</v>
      </c>
      <c r="BJ3804" s="184" t="str">
        <f t="shared" si="602"/>
        <v/>
      </c>
    </row>
    <row r="3805" spans="57:62" ht="20.100000000000001" customHeight="1" x14ac:dyDescent="0.25">
      <c r="BE3805" s="156">
        <v>3053</v>
      </c>
      <c r="BF3805" s="181">
        <f t="shared" si="603"/>
        <v>19.532799999998893</v>
      </c>
      <c r="BG3805" s="182">
        <f t="shared" si="604"/>
        <v>6.672356717541442E-3</v>
      </c>
      <c r="BH3805" s="183">
        <f t="shared" si="605"/>
        <v>1.6439912274244031E-5</v>
      </c>
      <c r="BI3805" s="184">
        <f t="shared" si="606"/>
        <v>1.6439912274244031E-5</v>
      </c>
      <c r="BJ3805" s="184" t="str">
        <f t="shared" si="602"/>
        <v/>
      </c>
    </row>
    <row r="3806" spans="57:62" ht="20.100000000000001" customHeight="1" x14ac:dyDescent="0.25">
      <c r="BE3806" s="156">
        <v>3054</v>
      </c>
      <c r="BF3806" s="181">
        <f t="shared" si="603"/>
        <v>19.539199999998893</v>
      </c>
      <c r="BG3806" s="182">
        <f t="shared" si="604"/>
        <v>6.655916805267198E-3</v>
      </c>
      <c r="BH3806" s="183">
        <f t="shared" si="605"/>
        <v>1.6400813221108257E-5</v>
      </c>
      <c r="BI3806" s="184">
        <f t="shared" si="606"/>
        <v>1.6400813221108257E-5</v>
      </c>
      <c r="BJ3806" s="184" t="str">
        <f t="shared" si="602"/>
        <v/>
      </c>
    </row>
    <row r="3807" spans="57:62" ht="20.100000000000001" customHeight="1" x14ac:dyDescent="0.25">
      <c r="BE3807" s="156">
        <v>3055</v>
      </c>
      <c r="BF3807" s="181">
        <f t="shared" si="603"/>
        <v>19.545599999998892</v>
      </c>
      <c r="BG3807" s="182">
        <f t="shared" si="604"/>
        <v>6.6395159920460897E-3</v>
      </c>
      <c r="BH3807" s="183">
        <f t="shared" si="605"/>
        <v>1.636180277020307E-5</v>
      </c>
      <c r="BI3807" s="184">
        <f t="shared" si="606"/>
        <v>1.636180277020307E-5</v>
      </c>
      <c r="BJ3807" s="184" t="str">
        <f t="shared" si="602"/>
        <v/>
      </c>
    </row>
    <row r="3808" spans="57:62" ht="20.100000000000001" customHeight="1" x14ac:dyDescent="0.25">
      <c r="BE3808" s="156">
        <v>3056</v>
      </c>
      <c r="BF3808" s="181">
        <f t="shared" si="603"/>
        <v>19.551999999998891</v>
      </c>
      <c r="BG3808" s="182">
        <f t="shared" si="604"/>
        <v>6.6231541892758867E-3</v>
      </c>
      <c r="BH3808" s="183">
        <f t="shared" si="605"/>
        <v>1.6322880734514003E-5</v>
      </c>
      <c r="BI3808" s="184">
        <f t="shared" si="606"/>
        <v>1.6322880734514003E-5</v>
      </c>
      <c r="BJ3808" s="184" t="str">
        <f t="shared" si="602"/>
        <v/>
      </c>
    </row>
    <row r="3809" spans="57:62" ht="20.100000000000001" customHeight="1" x14ac:dyDescent="0.25">
      <c r="BE3809" s="156">
        <v>3057</v>
      </c>
      <c r="BF3809" s="181">
        <f t="shared" si="603"/>
        <v>19.55839999999889</v>
      </c>
      <c r="BG3809" s="182">
        <f t="shared" si="604"/>
        <v>6.6068313085413726E-3</v>
      </c>
      <c r="BH3809" s="183">
        <f t="shared" si="605"/>
        <v>1.6284046927433384E-5</v>
      </c>
      <c r="BI3809" s="184">
        <f t="shared" si="606"/>
        <v>1.6284046927433384E-5</v>
      </c>
      <c r="BJ3809" s="184" t="str">
        <f t="shared" si="602"/>
        <v/>
      </c>
    </row>
    <row r="3810" spans="57:62" ht="20.100000000000001" customHeight="1" x14ac:dyDescent="0.25">
      <c r="BE3810" s="156">
        <v>3058</v>
      </c>
      <c r="BF3810" s="181">
        <f t="shared" si="603"/>
        <v>19.56479999999889</v>
      </c>
      <c r="BG3810" s="182">
        <f t="shared" si="604"/>
        <v>6.5905472616139393E-3</v>
      </c>
      <c r="BH3810" s="183">
        <f t="shared" si="605"/>
        <v>1.6245301162677063E-5</v>
      </c>
      <c r="BI3810" s="184">
        <f t="shared" si="606"/>
        <v>1.6245301162677063E-5</v>
      </c>
      <c r="BJ3810" s="184" t="str">
        <f t="shared" si="602"/>
        <v/>
      </c>
    </row>
    <row r="3811" spans="57:62" ht="20.100000000000001" customHeight="1" x14ac:dyDescent="0.25">
      <c r="BE3811" s="156">
        <v>3059</v>
      </c>
      <c r="BF3811" s="181">
        <f t="shared" si="603"/>
        <v>19.571199999998889</v>
      </c>
      <c r="BG3811" s="182">
        <f t="shared" si="604"/>
        <v>6.5743019604512622E-3</v>
      </c>
      <c r="BH3811" s="183">
        <f t="shared" si="605"/>
        <v>1.6206643254293093E-5</v>
      </c>
      <c r="BI3811" s="184">
        <f t="shared" si="606"/>
        <v>1.6206643254293093E-5</v>
      </c>
      <c r="BJ3811" s="184" t="str">
        <f t="shared" si="602"/>
        <v/>
      </c>
    </row>
    <row r="3812" spans="57:62" ht="20.100000000000001" customHeight="1" x14ac:dyDescent="0.25">
      <c r="BE3812" s="156">
        <v>3060</v>
      </c>
      <c r="BF3812" s="181">
        <f t="shared" si="603"/>
        <v>19.577599999998888</v>
      </c>
      <c r="BG3812" s="182">
        <f t="shared" si="604"/>
        <v>6.5580953171969691E-3</v>
      </c>
      <c r="BH3812" s="183">
        <f t="shared" si="605"/>
        <v>1.6168073016682542E-5</v>
      </c>
      <c r="BI3812" s="184">
        <f t="shared" si="606"/>
        <v>1.6168073016682542E-5</v>
      </c>
      <c r="BJ3812" s="184" t="str">
        <f t="shared" si="602"/>
        <v/>
      </c>
    </row>
    <row r="3813" spans="57:62" ht="20.100000000000001" customHeight="1" x14ac:dyDescent="0.25">
      <c r="BE3813" s="156">
        <v>3061</v>
      </c>
      <c r="BF3813" s="181">
        <f t="shared" si="603"/>
        <v>19.583999999998888</v>
      </c>
      <c r="BG3813" s="182">
        <f t="shared" si="604"/>
        <v>6.5419272441802866E-3</v>
      </c>
      <c r="BH3813" s="183">
        <f t="shared" si="605"/>
        <v>1.612959026464373E-5</v>
      </c>
      <c r="BI3813" s="184">
        <f t="shared" si="606"/>
        <v>1.612959026464373E-5</v>
      </c>
      <c r="BJ3813" s="184" t="str">
        <f t="shared" si="602"/>
        <v/>
      </c>
    </row>
    <row r="3814" spans="57:62" ht="20.100000000000001" customHeight="1" x14ac:dyDescent="0.25">
      <c r="BE3814" s="156">
        <v>3062</v>
      </c>
      <c r="BF3814" s="181">
        <f t="shared" si="603"/>
        <v>19.590399999998887</v>
      </c>
      <c r="BG3814" s="182">
        <f t="shared" si="604"/>
        <v>6.5257976539156428E-3</v>
      </c>
      <c r="BH3814" s="183">
        <f t="shared" si="605"/>
        <v>1.609119481325947E-5</v>
      </c>
      <c r="BI3814" s="184">
        <f t="shared" si="606"/>
        <v>1.609119481325947E-5</v>
      </c>
      <c r="BJ3814" s="184" t="str">
        <f t="shared" si="602"/>
        <v/>
      </c>
    </row>
    <row r="3815" spans="57:62" ht="20.100000000000001" customHeight="1" x14ac:dyDescent="0.25">
      <c r="BE3815" s="156">
        <v>3063</v>
      </c>
      <c r="BF3815" s="181">
        <f t="shared" si="603"/>
        <v>19.596799999998886</v>
      </c>
      <c r="BG3815" s="182">
        <f t="shared" si="604"/>
        <v>6.5097064591023834E-3</v>
      </c>
      <c r="BH3815" s="183">
        <f t="shared" si="605"/>
        <v>1.6052886477995951E-5</v>
      </c>
      <c r="BI3815" s="184">
        <f t="shared" si="606"/>
        <v>1.6052886477995951E-5</v>
      </c>
      <c r="BJ3815" s="184" t="str">
        <f t="shared" si="602"/>
        <v/>
      </c>
    </row>
    <row r="3816" spans="57:62" ht="20.100000000000001" customHeight="1" x14ac:dyDescent="0.25">
      <c r="BE3816" s="156">
        <v>3064</v>
      </c>
      <c r="BF3816" s="181">
        <f t="shared" si="603"/>
        <v>19.603199999998886</v>
      </c>
      <c r="BG3816" s="182">
        <f t="shared" si="604"/>
        <v>6.4936535726243874E-3</v>
      </c>
      <c r="BH3816" s="183">
        <f t="shared" si="605"/>
        <v>1.601466507463508E-5</v>
      </c>
      <c r="BI3816" s="184">
        <f t="shared" si="606"/>
        <v>1.601466507463508E-5</v>
      </c>
      <c r="BJ3816" s="184" t="str">
        <f t="shared" si="602"/>
        <v/>
      </c>
    </row>
    <row r="3817" spans="57:62" ht="20.100000000000001" customHeight="1" x14ac:dyDescent="0.25">
      <c r="BE3817" s="156">
        <v>3065</v>
      </c>
      <c r="BF3817" s="181">
        <f t="shared" si="603"/>
        <v>19.609599999998885</v>
      </c>
      <c r="BG3817" s="182">
        <f t="shared" si="604"/>
        <v>6.4776389075497523E-3</v>
      </c>
      <c r="BH3817" s="183">
        <f t="shared" si="605"/>
        <v>1.5976530419364691E-5</v>
      </c>
      <c r="BI3817" s="184">
        <f t="shared" si="606"/>
        <v>1.5976530419364691E-5</v>
      </c>
      <c r="BJ3817" s="184" t="str">
        <f t="shared" si="602"/>
        <v/>
      </c>
    </row>
    <row r="3818" spans="57:62" ht="20.100000000000001" customHeight="1" x14ac:dyDescent="0.25">
      <c r="BE3818" s="156">
        <v>3066</v>
      </c>
      <c r="BF3818" s="181">
        <f t="shared" si="603"/>
        <v>19.615999999998884</v>
      </c>
      <c r="BG3818" s="182">
        <f t="shared" si="604"/>
        <v>6.4616623771303876E-3</v>
      </c>
      <c r="BH3818" s="183">
        <f t="shared" si="605"/>
        <v>1.5938482328651041E-5</v>
      </c>
      <c r="BI3818" s="184">
        <f t="shared" si="606"/>
        <v>1.5938482328651041E-5</v>
      </c>
      <c r="BJ3818" s="184" t="str">
        <f t="shared" si="602"/>
        <v/>
      </c>
    </row>
    <row r="3819" spans="57:62" ht="20.100000000000001" customHeight="1" x14ac:dyDescent="0.25">
      <c r="BE3819" s="156">
        <v>3067</v>
      </c>
      <c r="BF3819" s="181">
        <f t="shared" si="603"/>
        <v>19.622399999998883</v>
      </c>
      <c r="BG3819" s="182">
        <f t="shared" si="604"/>
        <v>6.4457238948017366E-3</v>
      </c>
      <c r="BH3819" s="183">
        <f t="shared" si="605"/>
        <v>1.5900520619342023E-5</v>
      </c>
      <c r="BI3819" s="184">
        <f t="shared" si="606"/>
        <v>1.5900520619342023E-5</v>
      </c>
      <c r="BJ3819" s="184" t="str">
        <f t="shared" si="602"/>
        <v/>
      </c>
    </row>
    <row r="3820" spans="57:62" ht="20.100000000000001" customHeight="1" x14ac:dyDescent="0.25">
      <c r="BE3820" s="156">
        <v>3068</v>
      </c>
      <c r="BF3820" s="181">
        <f t="shared" si="603"/>
        <v>19.628799999998883</v>
      </c>
      <c r="BG3820" s="182">
        <f t="shared" si="604"/>
        <v>6.4298233741823946E-3</v>
      </c>
      <c r="BH3820" s="183">
        <f t="shared" si="605"/>
        <v>1.5862645108621204E-5</v>
      </c>
      <c r="BI3820" s="184">
        <f t="shared" si="606"/>
        <v>1.5862645108621204E-5</v>
      </c>
      <c r="BJ3820" s="184" t="str">
        <f t="shared" si="602"/>
        <v/>
      </c>
    </row>
    <row r="3821" spans="57:62" ht="20.100000000000001" customHeight="1" x14ac:dyDescent="0.25">
      <c r="BE3821" s="156">
        <v>3069</v>
      </c>
      <c r="BF3821" s="181">
        <f t="shared" si="603"/>
        <v>19.635199999998882</v>
      </c>
      <c r="BG3821" s="182">
        <f t="shared" si="604"/>
        <v>6.4139607290737734E-3</v>
      </c>
      <c r="BH3821" s="183">
        <f t="shared" si="605"/>
        <v>1.5824855614031234E-5</v>
      </c>
      <c r="BI3821" s="184">
        <f t="shared" si="606"/>
        <v>1.5824855614031234E-5</v>
      </c>
      <c r="BJ3821" s="184" t="str">
        <f t="shared" si="602"/>
        <v/>
      </c>
    </row>
    <row r="3822" spans="57:62" ht="20.100000000000001" customHeight="1" x14ac:dyDescent="0.25">
      <c r="BE3822" s="156">
        <v>3070</v>
      </c>
      <c r="BF3822" s="181">
        <f t="shared" si="603"/>
        <v>19.641599999998881</v>
      </c>
      <c r="BG3822" s="182">
        <f t="shared" si="604"/>
        <v>6.3981358734597421E-3</v>
      </c>
      <c r="BH3822" s="183">
        <f t="shared" si="605"/>
        <v>1.5787151953425282E-5</v>
      </c>
      <c r="BI3822" s="184">
        <f t="shared" si="606"/>
        <v>1.5787151953425282E-5</v>
      </c>
      <c r="BJ3822" s="184" t="str">
        <f t="shared" si="602"/>
        <v/>
      </c>
    </row>
    <row r="3823" spans="57:62" ht="20.100000000000001" customHeight="1" x14ac:dyDescent="0.25">
      <c r="BE3823" s="156">
        <v>3071</v>
      </c>
      <c r="BF3823" s="181">
        <f t="shared" si="603"/>
        <v>19.647999999998881</v>
      </c>
      <c r="BG3823" s="182">
        <f t="shared" si="604"/>
        <v>6.3823487215063169E-3</v>
      </c>
      <c r="BH3823" s="183">
        <f t="shared" si="605"/>
        <v>1.5749533945055502E-5</v>
      </c>
      <c r="BI3823" s="184">
        <f t="shared" si="606"/>
        <v>1.5749533945055502E-5</v>
      </c>
      <c r="BJ3823" s="184" t="str">
        <f t="shared" si="602"/>
        <v/>
      </c>
    </row>
    <row r="3824" spans="57:62" ht="20.100000000000001" customHeight="1" x14ac:dyDescent="0.25">
      <c r="BE3824" s="156">
        <v>3072</v>
      </c>
      <c r="BF3824" s="181">
        <f t="shared" si="603"/>
        <v>19.65439999999888</v>
      </c>
      <c r="BG3824" s="182">
        <f t="shared" si="604"/>
        <v>6.3665991875612614E-3</v>
      </c>
      <c r="BH3824" s="183">
        <f t="shared" si="605"/>
        <v>1.5712001407437726E-5</v>
      </c>
      <c r="BI3824" s="184">
        <f t="shared" si="606"/>
        <v>1.5712001407437726E-5</v>
      </c>
      <c r="BJ3824" s="184" t="str">
        <f t="shared" si="602"/>
        <v/>
      </c>
    </row>
    <row r="3825" spans="57:62" ht="20.100000000000001" customHeight="1" x14ac:dyDescent="0.25">
      <c r="BE3825" s="156">
        <v>3073</v>
      </c>
      <c r="BF3825" s="181">
        <f t="shared" si="603"/>
        <v>19.660799999998879</v>
      </c>
      <c r="BG3825" s="182">
        <f t="shared" si="604"/>
        <v>6.3508871861538236E-3</v>
      </c>
      <c r="BH3825" s="183">
        <f t="shared" si="605"/>
        <v>1.567455415951019E-5</v>
      </c>
      <c r="BI3825" s="184">
        <f t="shared" si="606"/>
        <v>1.567455415951019E-5</v>
      </c>
      <c r="BJ3825" s="184" t="str">
        <f t="shared" ref="BJ3825:BJ3888" si="607">IF($BG3825&lt;(1-$BC$765),$BH3825,"")</f>
        <v/>
      </c>
    </row>
    <row r="3826" spans="57:62" ht="20.100000000000001" customHeight="1" x14ac:dyDescent="0.25">
      <c r="BE3826" s="156">
        <v>3074</v>
      </c>
      <c r="BF3826" s="181">
        <f t="shared" ref="BF3826:BF3889" si="608">BF3825+$BI$750</f>
        <v>19.667199999998878</v>
      </c>
      <c r="BG3826" s="182">
        <f t="shared" ref="BG3826:BG3889" si="609">_xlfn.CHISQ.DIST.RT(BF3826,7)</f>
        <v>6.3352126319943134E-3</v>
      </c>
      <c r="BH3826" s="183">
        <f t="shared" ref="BH3826:BH3889" si="610">BG3826-BG3827</f>
        <v>1.5637192020495627E-5</v>
      </c>
      <c r="BI3826" s="184">
        <f t="shared" ref="BI3826:BI3889" si="611">IF(BG3826&lt;(1-$BC$757),BH3826,"")</f>
        <v>1.5637192020495627E-5</v>
      </c>
      <c r="BJ3826" s="184" t="str">
        <f t="shared" si="607"/>
        <v/>
      </c>
    </row>
    <row r="3827" spans="57:62" ht="20.100000000000001" customHeight="1" x14ac:dyDescent="0.25">
      <c r="BE3827" s="156">
        <v>3075</v>
      </c>
      <c r="BF3827" s="181">
        <f t="shared" si="608"/>
        <v>19.673599999998878</v>
      </c>
      <c r="BG3827" s="182">
        <f t="shared" si="609"/>
        <v>6.3195754399738178E-3</v>
      </c>
      <c r="BH3827" s="183">
        <f t="shared" si="610"/>
        <v>1.5599914809993204E-5</v>
      </c>
      <c r="BI3827" s="184">
        <f t="shared" si="611"/>
        <v>1.5599914809993204E-5</v>
      </c>
      <c r="BJ3827" s="184" t="str">
        <f t="shared" si="607"/>
        <v/>
      </c>
    </row>
    <row r="3828" spans="57:62" ht="20.100000000000001" customHeight="1" x14ac:dyDescent="0.25">
      <c r="BE3828" s="156">
        <v>3076</v>
      </c>
      <c r="BF3828" s="181">
        <f t="shared" si="608"/>
        <v>19.679999999998877</v>
      </c>
      <c r="BG3828" s="182">
        <f t="shared" si="609"/>
        <v>6.3039755251638246E-3</v>
      </c>
      <c r="BH3828" s="183">
        <f t="shared" si="610"/>
        <v>1.5562722347930817E-5</v>
      </c>
      <c r="BI3828" s="184">
        <f t="shared" si="611"/>
        <v>1.5562722347930817E-5</v>
      </c>
      <c r="BJ3828" s="184" t="str">
        <f t="shared" si="607"/>
        <v/>
      </c>
    </row>
    <row r="3829" spans="57:62" ht="20.100000000000001" customHeight="1" x14ac:dyDescent="0.25">
      <c r="BE3829" s="156">
        <v>3077</v>
      </c>
      <c r="BF3829" s="181">
        <f t="shared" si="608"/>
        <v>19.686399999998876</v>
      </c>
      <c r="BG3829" s="182">
        <f t="shared" si="609"/>
        <v>6.2884128028158938E-3</v>
      </c>
      <c r="BH3829" s="183">
        <f t="shared" si="610"/>
        <v>1.5525614454557288E-5</v>
      </c>
      <c r="BI3829" s="184">
        <f t="shared" si="611"/>
        <v>1.5525614454557288E-5</v>
      </c>
      <c r="BJ3829" s="184" t="str">
        <f t="shared" si="607"/>
        <v/>
      </c>
    </row>
    <row r="3830" spans="57:62" ht="20.100000000000001" customHeight="1" x14ac:dyDescent="0.25">
      <c r="BE3830" s="156">
        <v>3078</v>
      </c>
      <c r="BF3830" s="181">
        <f t="shared" si="608"/>
        <v>19.692799999998876</v>
      </c>
      <c r="BG3830" s="182">
        <f t="shared" si="609"/>
        <v>6.2728871883613365E-3</v>
      </c>
      <c r="BH3830" s="183">
        <f t="shared" si="610"/>
        <v>1.5488590950503076E-5</v>
      </c>
      <c r="BI3830" s="184">
        <f t="shared" si="611"/>
        <v>1.5488590950503076E-5</v>
      </c>
      <c r="BJ3830" s="184" t="str">
        <f t="shared" si="607"/>
        <v/>
      </c>
    </row>
    <row r="3831" spans="57:62" ht="20.100000000000001" customHeight="1" x14ac:dyDescent="0.25">
      <c r="BE3831" s="156">
        <v>3079</v>
      </c>
      <c r="BF3831" s="181">
        <f t="shared" si="608"/>
        <v>19.699199999998875</v>
      </c>
      <c r="BG3831" s="182">
        <f t="shared" si="609"/>
        <v>6.2573985974108334E-3</v>
      </c>
      <c r="BH3831" s="183">
        <f t="shared" si="610"/>
        <v>1.5451651656703085E-5</v>
      </c>
      <c r="BI3831" s="184">
        <f t="shared" si="611"/>
        <v>1.5451651656703085E-5</v>
      </c>
      <c r="BJ3831" s="184" t="str">
        <f t="shared" si="607"/>
        <v/>
      </c>
    </row>
    <row r="3832" spans="57:62" ht="20.100000000000001" customHeight="1" x14ac:dyDescent="0.25">
      <c r="BE3832" s="156">
        <v>3080</v>
      </c>
      <c r="BF3832" s="181">
        <f t="shared" si="608"/>
        <v>19.705599999998874</v>
      </c>
      <c r="BG3832" s="182">
        <f t="shared" si="609"/>
        <v>6.2419469457541303E-3</v>
      </c>
      <c r="BH3832" s="183">
        <f t="shared" si="610"/>
        <v>1.5414796394426153E-5</v>
      </c>
      <c r="BI3832" s="184">
        <f t="shared" si="611"/>
        <v>1.5414796394426153E-5</v>
      </c>
      <c r="BJ3832" s="184" t="str">
        <f t="shared" si="607"/>
        <v/>
      </c>
    </row>
    <row r="3833" spans="57:62" ht="20.100000000000001" customHeight="1" x14ac:dyDescent="0.25">
      <c r="BE3833" s="156">
        <v>3081</v>
      </c>
      <c r="BF3833" s="181">
        <f t="shared" si="608"/>
        <v>19.711999999998874</v>
      </c>
      <c r="BG3833" s="182">
        <f t="shared" si="609"/>
        <v>6.2265321493597042E-3</v>
      </c>
      <c r="BH3833" s="183">
        <f t="shared" si="610"/>
        <v>1.5378024985328829E-5</v>
      </c>
      <c r="BI3833" s="184">
        <f t="shared" si="611"/>
        <v>1.5378024985328829E-5</v>
      </c>
      <c r="BJ3833" s="184" t="str">
        <f t="shared" si="607"/>
        <v/>
      </c>
    </row>
    <row r="3834" spans="57:62" ht="20.100000000000001" customHeight="1" x14ac:dyDescent="0.25">
      <c r="BE3834" s="156">
        <v>3082</v>
      </c>
      <c r="BF3834" s="181">
        <f t="shared" si="608"/>
        <v>19.718399999998873</v>
      </c>
      <c r="BG3834" s="182">
        <f t="shared" si="609"/>
        <v>6.2111541243743754E-3</v>
      </c>
      <c r="BH3834" s="183">
        <f t="shared" si="610"/>
        <v>1.5341337251346086E-5</v>
      </c>
      <c r="BI3834" s="184">
        <f t="shared" si="611"/>
        <v>1.5341337251346086E-5</v>
      </c>
      <c r="BJ3834" s="184" t="str">
        <f t="shared" si="607"/>
        <v/>
      </c>
    </row>
    <row r="3835" spans="57:62" ht="20.100000000000001" customHeight="1" x14ac:dyDescent="0.25">
      <c r="BE3835" s="156">
        <v>3083</v>
      </c>
      <c r="BF3835" s="181">
        <f t="shared" si="608"/>
        <v>19.724799999998872</v>
      </c>
      <c r="BG3835" s="182">
        <f t="shared" si="609"/>
        <v>6.1958127871230293E-3</v>
      </c>
      <c r="BH3835" s="183">
        <f t="shared" si="610"/>
        <v>1.5304733014795402E-5</v>
      </c>
      <c r="BI3835" s="184">
        <f t="shared" si="611"/>
        <v>1.5304733014795402E-5</v>
      </c>
      <c r="BJ3835" s="184" t="str">
        <f t="shared" si="607"/>
        <v/>
      </c>
    </row>
    <row r="3836" spans="57:62" ht="20.100000000000001" customHeight="1" x14ac:dyDescent="0.25">
      <c r="BE3836" s="156">
        <v>3084</v>
      </c>
      <c r="BF3836" s="181">
        <f t="shared" si="608"/>
        <v>19.731199999998871</v>
      </c>
      <c r="BG3836" s="182">
        <f t="shared" si="609"/>
        <v>6.1805080541082339E-3</v>
      </c>
      <c r="BH3836" s="183">
        <f t="shared" si="610"/>
        <v>1.5268212098290025E-5</v>
      </c>
      <c r="BI3836" s="184">
        <f t="shared" si="611"/>
        <v>1.5268212098290025E-5</v>
      </c>
      <c r="BJ3836" s="184" t="str">
        <f t="shared" si="607"/>
        <v/>
      </c>
    </row>
    <row r="3837" spans="57:62" ht="20.100000000000001" customHeight="1" x14ac:dyDescent="0.25">
      <c r="BE3837" s="156">
        <v>3085</v>
      </c>
      <c r="BF3837" s="181">
        <f t="shared" si="608"/>
        <v>19.737599999998871</v>
      </c>
      <c r="BG3837" s="182">
        <f t="shared" si="609"/>
        <v>6.1652398420099438E-3</v>
      </c>
      <c r="BH3837" s="183">
        <f t="shared" si="610"/>
        <v>1.5231774324823977E-5</v>
      </c>
      <c r="BI3837" s="184">
        <f t="shared" si="611"/>
        <v>1.5231774324823977E-5</v>
      </c>
      <c r="BJ3837" s="184" t="str">
        <f t="shared" si="607"/>
        <v/>
      </c>
    </row>
    <row r="3838" spans="57:62" ht="20.100000000000001" customHeight="1" x14ac:dyDescent="0.25">
      <c r="BE3838" s="156">
        <v>3086</v>
      </c>
      <c r="BF3838" s="181">
        <f t="shared" si="608"/>
        <v>19.74399999999887</v>
      </c>
      <c r="BG3838" s="182">
        <f t="shared" si="609"/>
        <v>6.1500080676851199E-3</v>
      </c>
      <c r="BH3838" s="183">
        <f t="shared" si="610"/>
        <v>1.5195419517687048E-5</v>
      </c>
      <c r="BI3838" s="184">
        <f t="shared" si="611"/>
        <v>1.5195419517687048E-5</v>
      </c>
      <c r="BJ3838" s="184" t="str">
        <f t="shared" si="607"/>
        <v/>
      </c>
    </row>
    <row r="3839" spans="57:62" ht="20.100000000000001" customHeight="1" x14ac:dyDescent="0.25">
      <c r="BE3839" s="156">
        <v>3087</v>
      </c>
      <c r="BF3839" s="181">
        <f t="shared" si="608"/>
        <v>19.750399999998869</v>
      </c>
      <c r="BG3839" s="182">
        <f t="shared" si="609"/>
        <v>6.1348126481674328E-3</v>
      </c>
      <c r="BH3839" s="183">
        <f t="shared" si="610"/>
        <v>1.5159147500522913E-5</v>
      </c>
      <c r="BI3839" s="184">
        <f t="shared" si="611"/>
        <v>1.5159147500522913E-5</v>
      </c>
      <c r="BJ3839" s="184" t="str">
        <f t="shared" si="607"/>
        <v/>
      </c>
    </row>
    <row r="3840" spans="57:62" ht="20.100000000000001" customHeight="1" x14ac:dyDescent="0.25">
      <c r="BE3840" s="156">
        <v>3088</v>
      </c>
      <c r="BF3840" s="181">
        <f t="shared" si="608"/>
        <v>19.756799999998869</v>
      </c>
      <c r="BG3840" s="182">
        <f t="shared" si="609"/>
        <v>6.1196535006669099E-3</v>
      </c>
      <c r="BH3840" s="183">
        <f t="shared" si="610"/>
        <v>1.5122958097332599E-5</v>
      </c>
      <c r="BI3840" s="184">
        <f t="shared" si="611"/>
        <v>1.5122958097332599E-5</v>
      </c>
      <c r="BJ3840" s="184" t="str">
        <f t="shared" si="607"/>
        <v/>
      </c>
    </row>
    <row r="3841" spans="57:62" ht="20.100000000000001" customHeight="1" x14ac:dyDescent="0.25">
      <c r="BE3841" s="156">
        <v>3089</v>
      </c>
      <c r="BF3841" s="181">
        <f t="shared" si="608"/>
        <v>19.763199999998868</v>
      </c>
      <c r="BG3841" s="182">
        <f t="shared" si="609"/>
        <v>6.1045305425695773E-3</v>
      </c>
      <c r="BH3841" s="183">
        <f t="shared" si="610"/>
        <v>1.5086851132392956E-5</v>
      </c>
      <c r="BI3841" s="184">
        <f t="shared" si="611"/>
        <v>1.5086851132392956E-5</v>
      </c>
      <c r="BJ3841" s="184" t="str">
        <f t="shared" si="607"/>
        <v/>
      </c>
    </row>
    <row r="3842" spans="57:62" ht="20.100000000000001" customHeight="1" x14ac:dyDescent="0.25">
      <c r="BE3842" s="156">
        <v>3090</v>
      </c>
      <c r="BF3842" s="181">
        <f t="shared" si="608"/>
        <v>19.769599999998867</v>
      </c>
      <c r="BG3842" s="182">
        <f t="shared" si="609"/>
        <v>6.0894436914371844E-3</v>
      </c>
      <c r="BH3842" s="183">
        <f t="shared" si="610"/>
        <v>1.5050826430371145E-5</v>
      </c>
      <c r="BI3842" s="184">
        <f t="shared" si="611"/>
        <v>1.5050826430371145E-5</v>
      </c>
      <c r="BJ3842" s="184" t="str">
        <f t="shared" si="607"/>
        <v/>
      </c>
    </row>
    <row r="3843" spans="57:62" ht="20.100000000000001" customHeight="1" x14ac:dyDescent="0.25">
      <c r="BE3843" s="156">
        <v>3091</v>
      </c>
      <c r="BF3843" s="181">
        <f t="shared" si="608"/>
        <v>19.775999999998866</v>
      </c>
      <c r="BG3843" s="182">
        <f t="shared" si="609"/>
        <v>6.0743928650068132E-3</v>
      </c>
      <c r="BH3843" s="183">
        <f t="shared" si="610"/>
        <v>1.5014883816233567E-5</v>
      </c>
      <c r="BI3843" s="184">
        <f t="shared" si="611"/>
        <v>1.5014883816233567E-5</v>
      </c>
      <c r="BJ3843" s="184" t="str">
        <f t="shared" si="607"/>
        <v/>
      </c>
    </row>
    <row r="3844" spans="57:62" ht="20.100000000000001" customHeight="1" x14ac:dyDescent="0.25">
      <c r="BE3844" s="156">
        <v>3092</v>
      </c>
      <c r="BF3844" s="181">
        <f t="shared" si="608"/>
        <v>19.782399999998866</v>
      </c>
      <c r="BG3844" s="182">
        <f t="shared" si="609"/>
        <v>6.0593779811905796E-3</v>
      </c>
      <c r="BH3844" s="183">
        <f t="shared" si="610"/>
        <v>1.4979023115324792E-5</v>
      </c>
      <c r="BI3844" s="184">
        <f t="shared" si="611"/>
        <v>1.4979023115324792E-5</v>
      </c>
      <c r="BJ3844" s="184" t="str">
        <f t="shared" si="607"/>
        <v/>
      </c>
    </row>
    <row r="3845" spans="57:62" ht="20.100000000000001" customHeight="1" x14ac:dyDescent="0.25">
      <c r="BE3845" s="156">
        <v>3093</v>
      </c>
      <c r="BF3845" s="181">
        <f t="shared" si="608"/>
        <v>19.788799999998865</v>
      </c>
      <c r="BG3845" s="182">
        <f t="shared" si="609"/>
        <v>6.0443989580752549E-3</v>
      </c>
      <c r="BH3845" s="183">
        <f t="shared" si="610"/>
        <v>1.4943244153228785E-5</v>
      </c>
      <c r="BI3845" s="184">
        <f t="shared" si="611"/>
        <v>1.4943244153228785E-5</v>
      </c>
      <c r="BJ3845" s="184" t="str">
        <f t="shared" si="607"/>
        <v/>
      </c>
    </row>
    <row r="3846" spans="57:62" ht="20.100000000000001" customHeight="1" x14ac:dyDescent="0.25">
      <c r="BE3846" s="156">
        <v>3094</v>
      </c>
      <c r="BF3846" s="181">
        <f t="shared" si="608"/>
        <v>19.795199999998864</v>
      </c>
      <c r="BG3846" s="182">
        <f t="shared" si="609"/>
        <v>6.0294557139220261E-3</v>
      </c>
      <c r="BH3846" s="183">
        <f t="shared" si="610"/>
        <v>1.4907546755970127E-5</v>
      </c>
      <c r="BI3846" s="184">
        <f t="shared" si="611"/>
        <v>1.4907546755970127E-5</v>
      </c>
      <c r="BJ3846" s="184" t="str">
        <f t="shared" si="607"/>
        <v/>
      </c>
    </row>
    <row r="3847" spans="57:62" ht="20.100000000000001" customHeight="1" x14ac:dyDescent="0.25">
      <c r="BE3847" s="156">
        <v>3095</v>
      </c>
      <c r="BF3847" s="181">
        <f t="shared" si="608"/>
        <v>19.801599999998864</v>
      </c>
      <c r="BG3847" s="182">
        <f t="shared" si="609"/>
        <v>6.0145481671660559E-3</v>
      </c>
      <c r="BH3847" s="183">
        <f t="shared" si="610"/>
        <v>1.4871930749831008E-5</v>
      </c>
      <c r="BI3847" s="184">
        <f t="shared" si="611"/>
        <v>1.4871930749831008E-5</v>
      </c>
      <c r="BJ3847" s="184" t="str">
        <f t="shared" si="607"/>
        <v/>
      </c>
    </row>
    <row r="3848" spans="57:62" ht="20.100000000000001" customHeight="1" x14ac:dyDescent="0.25">
      <c r="BE3848" s="156">
        <v>3096</v>
      </c>
      <c r="BF3848" s="181">
        <f t="shared" si="608"/>
        <v>19.807999999998863</v>
      </c>
      <c r="BG3848" s="182">
        <f t="shared" si="609"/>
        <v>5.9996762364162249E-3</v>
      </c>
      <c r="BH3848" s="183">
        <f t="shared" si="610"/>
        <v>1.4836395961469184E-5</v>
      </c>
      <c r="BI3848" s="184">
        <f t="shared" si="611"/>
        <v>1.4836395961469184E-5</v>
      </c>
      <c r="BJ3848" s="184" t="str">
        <f t="shared" si="607"/>
        <v/>
      </c>
    </row>
    <row r="3849" spans="57:62" ht="20.100000000000001" customHeight="1" x14ac:dyDescent="0.25">
      <c r="BE3849" s="156">
        <v>3097</v>
      </c>
      <c r="BF3849" s="181">
        <f t="shared" si="608"/>
        <v>19.814399999998862</v>
      </c>
      <c r="BG3849" s="182">
        <f t="shared" si="609"/>
        <v>5.9848398404547557E-3</v>
      </c>
      <c r="BH3849" s="183">
        <f t="shared" si="610"/>
        <v>1.4800942217841652E-5</v>
      </c>
      <c r="BI3849" s="184">
        <f t="shared" si="611"/>
        <v>1.4800942217841652E-5</v>
      </c>
      <c r="BJ3849" s="184" t="str">
        <f t="shared" si="607"/>
        <v/>
      </c>
    </row>
    <row r="3850" spans="57:62" ht="20.100000000000001" customHeight="1" x14ac:dyDescent="0.25">
      <c r="BE3850" s="156">
        <v>3098</v>
      </c>
      <c r="BF3850" s="181">
        <f t="shared" si="608"/>
        <v>19.820799999998862</v>
      </c>
      <c r="BG3850" s="182">
        <f t="shared" si="609"/>
        <v>5.9700388982369141E-3</v>
      </c>
      <c r="BH3850" s="183">
        <f t="shared" si="610"/>
        <v>1.4765569346235873E-5</v>
      </c>
      <c r="BI3850" s="184">
        <f t="shared" si="611"/>
        <v>1.4765569346235873E-5</v>
      </c>
      <c r="BJ3850" s="184" t="str">
        <f t="shared" si="607"/>
        <v/>
      </c>
    </row>
    <row r="3851" spans="57:62" ht="20.100000000000001" customHeight="1" x14ac:dyDescent="0.25">
      <c r="BE3851" s="156">
        <v>3099</v>
      </c>
      <c r="BF3851" s="181">
        <f t="shared" si="608"/>
        <v>19.827199999998861</v>
      </c>
      <c r="BG3851" s="182">
        <f t="shared" si="609"/>
        <v>5.9552733288906782E-3</v>
      </c>
      <c r="BH3851" s="183">
        <f t="shared" si="610"/>
        <v>1.4730277174277578E-5</v>
      </c>
      <c r="BI3851" s="184">
        <f t="shared" si="611"/>
        <v>1.4730277174277578E-5</v>
      </c>
      <c r="BJ3851" s="184" t="str">
        <f t="shared" si="607"/>
        <v/>
      </c>
    </row>
    <row r="3852" spans="57:62" ht="20.100000000000001" customHeight="1" x14ac:dyDescent="0.25">
      <c r="BE3852" s="156">
        <v>3100</v>
      </c>
      <c r="BF3852" s="181">
        <f t="shared" si="608"/>
        <v>19.83359999999886</v>
      </c>
      <c r="BG3852" s="182">
        <f t="shared" si="609"/>
        <v>5.9405430517164006E-3</v>
      </c>
      <c r="BH3852" s="183">
        <f t="shared" si="610"/>
        <v>1.469506552994812E-5</v>
      </c>
      <c r="BI3852" s="184">
        <f t="shared" si="611"/>
        <v>1.469506552994812E-5</v>
      </c>
      <c r="BJ3852" s="184" t="str">
        <f t="shared" si="607"/>
        <v/>
      </c>
    </row>
    <row r="3853" spans="57:62" ht="20.100000000000001" customHeight="1" x14ac:dyDescent="0.25">
      <c r="BE3853" s="156">
        <v>3101</v>
      </c>
      <c r="BF3853" s="181">
        <f t="shared" si="608"/>
        <v>19.839999999998859</v>
      </c>
      <c r="BG3853" s="182">
        <f t="shared" si="609"/>
        <v>5.9258479861864525E-3</v>
      </c>
      <c r="BH3853" s="183">
        <f t="shared" si="610"/>
        <v>1.4659934241514211E-5</v>
      </c>
      <c r="BI3853" s="184">
        <f t="shared" si="611"/>
        <v>1.4659934241514211E-5</v>
      </c>
      <c r="BJ3853" s="184" t="str">
        <f t="shared" si="607"/>
        <v/>
      </c>
    </row>
    <row r="3854" spans="57:62" ht="20.100000000000001" customHeight="1" x14ac:dyDescent="0.25">
      <c r="BE3854" s="156">
        <v>3102</v>
      </c>
      <c r="BF3854" s="181">
        <f t="shared" si="608"/>
        <v>19.846399999998859</v>
      </c>
      <c r="BG3854" s="182">
        <f t="shared" si="609"/>
        <v>5.9111880519449383E-3</v>
      </c>
      <c r="BH3854" s="183">
        <f t="shared" si="610"/>
        <v>1.4624883137578232E-5</v>
      </c>
      <c r="BI3854" s="184">
        <f t="shared" si="611"/>
        <v>1.4624883137578232E-5</v>
      </c>
      <c r="BJ3854" s="184" t="str">
        <f t="shared" si="607"/>
        <v/>
      </c>
    </row>
    <row r="3855" spans="57:62" ht="20.100000000000001" customHeight="1" x14ac:dyDescent="0.25">
      <c r="BE3855" s="156">
        <v>3103</v>
      </c>
      <c r="BF3855" s="181">
        <f t="shared" si="608"/>
        <v>19.852799999998858</v>
      </c>
      <c r="BG3855" s="182">
        <f t="shared" si="609"/>
        <v>5.8965631688073601E-3</v>
      </c>
      <c r="BH3855" s="183">
        <f t="shared" si="610"/>
        <v>1.4589912047092111E-5</v>
      </c>
      <c r="BI3855" s="184">
        <f t="shared" si="611"/>
        <v>1.4589912047092111E-5</v>
      </c>
      <c r="BJ3855" s="184" t="str">
        <f t="shared" si="607"/>
        <v/>
      </c>
    </row>
    <row r="3856" spans="57:62" ht="20.100000000000001" customHeight="1" x14ac:dyDescent="0.25">
      <c r="BE3856" s="156">
        <v>3104</v>
      </c>
      <c r="BF3856" s="181">
        <f t="shared" si="608"/>
        <v>19.859199999998857</v>
      </c>
      <c r="BG3856" s="182">
        <f t="shared" si="609"/>
        <v>5.881973256760268E-3</v>
      </c>
      <c r="BH3856" s="183">
        <f t="shared" si="610"/>
        <v>1.4555020799322631E-5</v>
      </c>
      <c r="BI3856" s="184">
        <f t="shared" si="611"/>
        <v>1.4555020799322631E-5</v>
      </c>
      <c r="BJ3856" s="184" t="str">
        <f t="shared" si="607"/>
        <v/>
      </c>
    </row>
    <row r="3857" spans="57:62" ht="20.100000000000001" customHeight="1" x14ac:dyDescent="0.25">
      <c r="BE3857" s="156">
        <v>3105</v>
      </c>
      <c r="BF3857" s="181">
        <f t="shared" si="608"/>
        <v>19.865599999998857</v>
      </c>
      <c r="BG3857" s="182">
        <f t="shared" si="609"/>
        <v>5.8674182359609453E-3</v>
      </c>
      <c r="BH3857" s="183">
        <f t="shared" si="610"/>
        <v>1.4520209223854025E-5</v>
      </c>
      <c r="BI3857" s="184">
        <f t="shared" si="611"/>
        <v>1.4520209223854025E-5</v>
      </c>
      <c r="BJ3857" s="184" t="str">
        <f t="shared" si="607"/>
        <v/>
      </c>
    </row>
    <row r="3858" spans="57:62" ht="20.100000000000001" customHeight="1" x14ac:dyDescent="0.25">
      <c r="BE3858" s="156">
        <v>3106</v>
      </c>
      <c r="BF3858" s="181">
        <f t="shared" si="608"/>
        <v>19.871999999998856</v>
      </c>
      <c r="BG3858" s="182">
        <f t="shared" si="609"/>
        <v>5.8528980267370913E-3</v>
      </c>
      <c r="BH3858" s="183">
        <f t="shared" si="610"/>
        <v>1.4485477150593187E-5</v>
      </c>
      <c r="BI3858" s="184">
        <f t="shared" si="611"/>
        <v>1.4485477150593187E-5</v>
      </c>
      <c r="BJ3858" s="184" t="str">
        <f t="shared" si="607"/>
        <v/>
      </c>
    </row>
    <row r="3859" spans="57:62" ht="20.100000000000001" customHeight="1" x14ac:dyDescent="0.25">
      <c r="BE3859" s="156">
        <v>3107</v>
      </c>
      <c r="BF3859" s="181">
        <f t="shared" si="608"/>
        <v>19.878399999998855</v>
      </c>
      <c r="BG3859" s="182">
        <f t="shared" si="609"/>
        <v>5.8384125495864981E-3</v>
      </c>
      <c r="BH3859" s="183">
        <f t="shared" si="610"/>
        <v>1.4450824409817375E-5</v>
      </c>
      <c r="BI3859" s="184">
        <f t="shared" si="611"/>
        <v>1.4450824409817375E-5</v>
      </c>
      <c r="BJ3859" s="184" t="str">
        <f t="shared" si="607"/>
        <v/>
      </c>
    </row>
    <row r="3860" spans="57:62" ht="20.100000000000001" customHeight="1" x14ac:dyDescent="0.25">
      <c r="BE3860" s="156">
        <v>3108</v>
      </c>
      <c r="BF3860" s="181">
        <f t="shared" si="608"/>
        <v>19.884799999998855</v>
      </c>
      <c r="BG3860" s="182">
        <f t="shared" si="609"/>
        <v>5.8239617251766808E-3</v>
      </c>
      <c r="BH3860" s="183">
        <f t="shared" si="610"/>
        <v>1.4416250832056249E-5</v>
      </c>
      <c r="BI3860" s="184">
        <f t="shared" si="611"/>
        <v>1.4416250832056249E-5</v>
      </c>
      <c r="BJ3860" s="184" t="str">
        <f t="shared" si="607"/>
        <v/>
      </c>
    </row>
    <row r="3861" spans="57:62" ht="20.100000000000001" customHeight="1" x14ac:dyDescent="0.25">
      <c r="BE3861" s="156">
        <v>3109</v>
      </c>
      <c r="BF3861" s="181">
        <f t="shared" si="608"/>
        <v>19.891199999998854</v>
      </c>
      <c r="BG3861" s="182">
        <f t="shared" si="609"/>
        <v>5.8095454743446245E-3</v>
      </c>
      <c r="BH3861" s="183">
        <f t="shared" si="610"/>
        <v>1.4381756248228912E-5</v>
      </c>
      <c r="BI3861" s="184">
        <f t="shared" si="611"/>
        <v>1.4381756248228912E-5</v>
      </c>
      <c r="BJ3861" s="184" t="str">
        <f t="shared" si="607"/>
        <v/>
      </c>
    </row>
    <row r="3862" spans="57:62" ht="20.100000000000001" customHeight="1" x14ac:dyDescent="0.25">
      <c r="BE3862" s="156">
        <v>3110</v>
      </c>
      <c r="BF3862" s="181">
        <f t="shared" si="608"/>
        <v>19.897599999998853</v>
      </c>
      <c r="BG3862" s="182">
        <f t="shared" si="609"/>
        <v>5.7951637180963956E-3</v>
      </c>
      <c r="BH3862" s="183">
        <f t="shared" si="610"/>
        <v>1.4347340489525955E-5</v>
      </c>
      <c r="BI3862" s="184">
        <f t="shared" si="611"/>
        <v>1.4347340489525955E-5</v>
      </c>
      <c r="BJ3862" s="184" t="str">
        <f t="shared" si="607"/>
        <v/>
      </c>
    </row>
    <row r="3863" spans="57:62" ht="20.100000000000001" customHeight="1" x14ac:dyDescent="0.25">
      <c r="BE3863" s="156">
        <v>3111</v>
      </c>
      <c r="BF3863" s="181">
        <f t="shared" si="608"/>
        <v>19.903999999998852</v>
      </c>
      <c r="BG3863" s="182">
        <f t="shared" si="609"/>
        <v>5.7808163776068696E-3</v>
      </c>
      <c r="BH3863" s="183">
        <f t="shared" si="610"/>
        <v>1.4313003387523074E-5</v>
      </c>
      <c r="BI3863" s="184">
        <f t="shared" si="611"/>
        <v>1.4313003387523074E-5</v>
      </c>
      <c r="BJ3863" s="184" t="str">
        <f t="shared" si="607"/>
        <v/>
      </c>
    </row>
    <row r="3864" spans="57:62" ht="20.100000000000001" customHeight="1" x14ac:dyDescent="0.25">
      <c r="BE3864" s="156">
        <v>3112</v>
      </c>
      <c r="BF3864" s="181">
        <f t="shared" si="608"/>
        <v>19.910399999998852</v>
      </c>
      <c r="BG3864" s="182">
        <f t="shared" si="609"/>
        <v>5.7665033742193466E-3</v>
      </c>
      <c r="BH3864" s="183">
        <f t="shared" si="610"/>
        <v>1.4278744774027553E-5</v>
      </c>
      <c r="BI3864" s="184">
        <f t="shared" si="611"/>
        <v>1.4278744774027553E-5</v>
      </c>
      <c r="BJ3864" s="184" t="str">
        <f t="shared" si="607"/>
        <v/>
      </c>
    </row>
    <row r="3865" spans="57:62" ht="20.100000000000001" customHeight="1" x14ac:dyDescent="0.25">
      <c r="BE3865" s="156">
        <v>3113</v>
      </c>
      <c r="BF3865" s="181">
        <f t="shared" si="608"/>
        <v>19.916799999998851</v>
      </c>
      <c r="BG3865" s="182">
        <f t="shared" si="609"/>
        <v>5.752224629445319E-3</v>
      </c>
      <c r="BH3865" s="183">
        <f t="shared" si="610"/>
        <v>1.4244564481276888E-5</v>
      </c>
      <c r="BI3865" s="184">
        <f t="shared" si="611"/>
        <v>1.4244564481276888E-5</v>
      </c>
      <c r="BJ3865" s="184" t="str">
        <f t="shared" si="607"/>
        <v/>
      </c>
    </row>
    <row r="3866" spans="57:62" ht="20.100000000000001" customHeight="1" x14ac:dyDescent="0.25">
      <c r="BE3866" s="156">
        <v>3114</v>
      </c>
      <c r="BF3866" s="181">
        <f t="shared" si="608"/>
        <v>19.92319999999885</v>
      </c>
      <c r="BG3866" s="182">
        <f t="shared" si="609"/>
        <v>5.7379800649640421E-3</v>
      </c>
      <c r="BH3866" s="183">
        <f t="shared" si="610"/>
        <v>1.421046234175577E-5</v>
      </c>
      <c r="BI3866" s="184">
        <f t="shared" si="611"/>
        <v>1.421046234175577E-5</v>
      </c>
      <c r="BJ3866" s="184" t="str">
        <f t="shared" si="607"/>
        <v/>
      </c>
    </row>
    <row r="3867" spans="57:62" ht="20.100000000000001" customHeight="1" x14ac:dyDescent="0.25">
      <c r="BE3867" s="156">
        <v>3115</v>
      </c>
      <c r="BF3867" s="181">
        <f t="shared" si="608"/>
        <v>19.92959999999885</v>
      </c>
      <c r="BG3867" s="182">
        <f t="shared" si="609"/>
        <v>5.7237696026222864E-3</v>
      </c>
      <c r="BH3867" s="183">
        <f t="shared" si="610"/>
        <v>1.4176438188279357E-5</v>
      </c>
      <c r="BI3867" s="184">
        <f t="shared" si="611"/>
        <v>1.4176438188279357E-5</v>
      </c>
      <c r="BJ3867" s="184" t="str">
        <f t="shared" si="607"/>
        <v/>
      </c>
    </row>
    <row r="3868" spans="57:62" ht="20.100000000000001" customHeight="1" x14ac:dyDescent="0.25">
      <c r="BE3868" s="156">
        <v>3116</v>
      </c>
      <c r="BF3868" s="181">
        <f t="shared" si="608"/>
        <v>19.935999999998849</v>
      </c>
      <c r="BG3868" s="182">
        <f t="shared" si="609"/>
        <v>5.709593164434007E-3</v>
      </c>
      <c r="BH3868" s="183">
        <f t="shared" si="610"/>
        <v>1.4142491854006282E-5</v>
      </c>
      <c r="BI3868" s="184">
        <f t="shared" si="611"/>
        <v>1.4142491854006282E-5</v>
      </c>
      <c r="BJ3868" s="184" t="str">
        <f t="shared" si="607"/>
        <v/>
      </c>
    </row>
    <row r="3869" spans="57:62" ht="20.100000000000001" customHeight="1" x14ac:dyDescent="0.25">
      <c r="BE3869" s="156">
        <v>3117</v>
      </c>
      <c r="BF3869" s="181">
        <f t="shared" si="608"/>
        <v>19.942399999998848</v>
      </c>
      <c r="BG3869" s="182">
        <f t="shared" si="609"/>
        <v>5.6954506725800007E-3</v>
      </c>
      <c r="BH3869" s="183">
        <f t="shared" si="610"/>
        <v>1.4108623172404827E-5</v>
      </c>
      <c r="BI3869" s="184">
        <f t="shared" si="611"/>
        <v>1.4108623172404827E-5</v>
      </c>
      <c r="BJ3869" s="184" t="str">
        <f t="shared" si="607"/>
        <v/>
      </c>
    </row>
    <row r="3870" spans="57:62" ht="20.100000000000001" customHeight="1" x14ac:dyDescent="0.25">
      <c r="BE3870" s="156">
        <v>3118</v>
      </c>
      <c r="BF3870" s="181">
        <f t="shared" si="608"/>
        <v>19.948799999998847</v>
      </c>
      <c r="BG3870" s="182">
        <f t="shared" si="609"/>
        <v>5.6813420494075959E-3</v>
      </c>
      <c r="BH3870" s="183">
        <f t="shared" si="610"/>
        <v>1.4074831977263329E-5</v>
      </c>
      <c r="BI3870" s="184">
        <f t="shared" si="611"/>
        <v>1.4074831977263329E-5</v>
      </c>
      <c r="BJ3870" s="184" t="str">
        <f t="shared" si="607"/>
        <v/>
      </c>
    </row>
    <row r="3871" spans="57:62" ht="20.100000000000001" customHeight="1" x14ac:dyDescent="0.25">
      <c r="BE3871" s="156">
        <v>3119</v>
      </c>
      <c r="BF3871" s="181">
        <f t="shared" si="608"/>
        <v>19.955199999998847</v>
      </c>
      <c r="BG3871" s="182">
        <f t="shared" si="609"/>
        <v>5.6672672174303326E-3</v>
      </c>
      <c r="BH3871" s="183">
        <f t="shared" si="610"/>
        <v>1.404111810269365E-5</v>
      </c>
      <c r="BI3871" s="184">
        <f t="shared" si="611"/>
        <v>1.404111810269365E-5</v>
      </c>
      <c r="BJ3871" s="184" t="str">
        <f t="shared" si="607"/>
        <v/>
      </c>
    </row>
    <row r="3872" spans="57:62" ht="20.100000000000001" customHeight="1" x14ac:dyDescent="0.25">
      <c r="BE3872" s="156">
        <v>3120</v>
      </c>
      <c r="BF3872" s="181">
        <f t="shared" si="608"/>
        <v>19.961599999998846</v>
      </c>
      <c r="BG3872" s="182">
        <f t="shared" si="609"/>
        <v>5.6532260993276389E-3</v>
      </c>
      <c r="BH3872" s="183">
        <f t="shared" si="610"/>
        <v>1.4007481383112967E-5</v>
      </c>
      <c r="BI3872" s="184">
        <f t="shared" si="611"/>
        <v>1.4007481383112967E-5</v>
      </c>
      <c r="BJ3872" s="184" t="str">
        <f t="shared" si="607"/>
        <v/>
      </c>
    </row>
    <row r="3873" spans="57:62" ht="20.100000000000001" customHeight="1" x14ac:dyDescent="0.25">
      <c r="BE3873" s="156">
        <v>3121</v>
      </c>
      <c r="BF3873" s="181">
        <f t="shared" si="608"/>
        <v>19.967999999998845</v>
      </c>
      <c r="BG3873" s="182">
        <f t="shared" si="609"/>
        <v>5.6392186179445259E-3</v>
      </c>
      <c r="BH3873" s="183">
        <f t="shared" si="610"/>
        <v>1.3973921653274123E-5</v>
      </c>
      <c r="BI3873" s="184">
        <f t="shared" si="611"/>
        <v>1.3973921653274123E-5</v>
      </c>
      <c r="BJ3873" s="184" t="str">
        <f t="shared" si="607"/>
        <v/>
      </c>
    </row>
    <row r="3874" spans="57:62" ht="20.100000000000001" customHeight="1" x14ac:dyDescent="0.25">
      <c r="BE3874" s="156">
        <v>3122</v>
      </c>
      <c r="BF3874" s="181">
        <f t="shared" si="608"/>
        <v>19.974399999998845</v>
      </c>
      <c r="BG3874" s="182">
        <f t="shared" si="609"/>
        <v>5.6252446962912518E-3</v>
      </c>
      <c r="BH3874" s="183">
        <f t="shared" si="610"/>
        <v>1.394043874821619E-5</v>
      </c>
      <c r="BI3874" s="184">
        <f t="shared" si="611"/>
        <v>1.394043874821619E-5</v>
      </c>
      <c r="BJ3874" s="184" t="str">
        <f t="shared" si="607"/>
        <v/>
      </c>
    </row>
    <row r="3875" spans="57:62" ht="20.100000000000001" customHeight="1" x14ac:dyDescent="0.25">
      <c r="BE3875" s="156">
        <v>3123</v>
      </c>
      <c r="BF3875" s="181">
        <f t="shared" si="608"/>
        <v>19.980799999998844</v>
      </c>
      <c r="BG3875" s="182">
        <f t="shared" si="609"/>
        <v>5.6113042575430356E-3</v>
      </c>
      <c r="BH3875" s="183">
        <f t="shared" si="610"/>
        <v>1.3907032503351208E-5</v>
      </c>
      <c r="BI3875" s="184">
        <f t="shared" si="611"/>
        <v>1.3907032503351208E-5</v>
      </c>
      <c r="BJ3875" s="184" t="str">
        <f t="shared" si="607"/>
        <v/>
      </c>
    </row>
    <row r="3876" spans="57:62" ht="20.100000000000001" customHeight="1" x14ac:dyDescent="0.25">
      <c r="BE3876" s="156">
        <v>3124</v>
      </c>
      <c r="BF3876" s="181">
        <f t="shared" si="608"/>
        <v>19.987199999998843</v>
      </c>
      <c r="BG3876" s="182">
        <f t="shared" si="609"/>
        <v>5.5973972250396844E-3</v>
      </c>
      <c r="BH3876" s="183">
        <f t="shared" si="610"/>
        <v>1.3873702754356627E-5</v>
      </c>
      <c r="BI3876" s="184">
        <f t="shared" si="611"/>
        <v>1.3873702754356627E-5</v>
      </c>
      <c r="BJ3876" s="184" t="str">
        <f t="shared" si="607"/>
        <v/>
      </c>
    </row>
    <row r="3877" spans="57:62" ht="20.100000000000001" customHeight="1" x14ac:dyDescent="0.25">
      <c r="BE3877" s="156">
        <v>3125</v>
      </c>
      <c r="BF3877" s="181">
        <f t="shared" si="608"/>
        <v>19.993599999998843</v>
      </c>
      <c r="BG3877" s="182">
        <f t="shared" si="609"/>
        <v>5.5835235222853278E-3</v>
      </c>
      <c r="BH3877" s="183">
        <f t="shared" si="610"/>
        <v>1.3840449337250774E-5</v>
      </c>
      <c r="BI3877" s="184">
        <f t="shared" si="611"/>
        <v>1.3840449337250774E-5</v>
      </c>
      <c r="BJ3877" s="184" t="str">
        <f t="shared" si="607"/>
        <v/>
      </c>
    </row>
    <row r="3878" spans="57:62" ht="20.100000000000001" customHeight="1" x14ac:dyDescent="0.25">
      <c r="BE3878" s="156">
        <v>3126</v>
      </c>
      <c r="BF3878" s="181">
        <f t="shared" si="608"/>
        <v>19.999999999998842</v>
      </c>
      <c r="BG3878" s="182">
        <f t="shared" si="609"/>
        <v>5.569683072948077E-3</v>
      </c>
      <c r="BH3878" s="183">
        <f t="shared" si="610"/>
        <v>1.3807272088372027E-5</v>
      </c>
      <c r="BI3878" s="184">
        <f t="shared" si="611"/>
        <v>1.3807272088372027E-5</v>
      </c>
      <c r="BJ3878" s="184" t="str">
        <f t="shared" si="607"/>
        <v/>
      </c>
    </row>
    <row r="3879" spans="57:62" ht="20.100000000000001" customHeight="1" x14ac:dyDescent="0.25">
      <c r="BE3879" s="156">
        <v>3127</v>
      </c>
      <c r="BF3879" s="181">
        <f t="shared" si="608"/>
        <v>20.006399999998841</v>
      </c>
      <c r="BG3879" s="182">
        <f t="shared" si="609"/>
        <v>5.555875800859705E-3</v>
      </c>
      <c r="BH3879" s="183">
        <f t="shared" si="610"/>
        <v>1.3774170844334591E-5</v>
      </c>
      <c r="BI3879" s="184">
        <f t="shared" si="611"/>
        <v>1.3774170844334591E-5</v>
      </c>
      <c r="BJ3879" s="184" t="str">
        <f t="shared" si="607"/>
        <v/>
      </c>
    </row>
    <row r="3880" spans="57:62" ht="20.100000000000001" customHeight="1" x14ac:dyDescent="0.25">
      <c r="BE3880" s="156">
        <v>3128</v>
      </c>
      <c r="BF3880" s="181">
        <f t="shared" si="608"/>
        <v>20.01279999999884</v>
      </c>
      <c r="BG3880" s="182">
        <f t="shared" si="609"/>
        <v>5.5421016300153704E-3</v>
      </c>
      <c r="BH3880" s="183">
        <f t="shared" si="610"/>
        <v>1.3741145442123896E-5</v>
      </c>
      <c r="BI3880" s="184">
        <f t="shared" si="611"/>
        <v>1.3741145442123896E-5</v>
      </c>
      <c r="BJ3880" s="184" t="str">
        <f t="shared" si="607"/>
        <v/>
      </c>
    </row>
    <row r="3881" spans="57:62" ht="20.100000000000001" customHeight="1" x14ac:dyDescent="0.25">
      <c r="BE3881" s="156">
        <v>3129</v>
      </c>
      <c r="BF3881" s="181">
        <f t="shared" si="608"/>
        <v>20.01919999999884</v>
      </c>
      <c r="BG3881" s="182">
        <f t="shared" si="609"/>
        <v>5.5283604845732465E-3</v>
      </c>
      <c r="BH3881" s="183">
        <f t="shared" si="610"/>
        <v>1.3708195719014209E-5</v>
      </c>
      <c r="BI3881" s="184">
        <f t="shared" si="611"/>
        <v>1.3708195719014209E-5</v>
      </c>
      <c r="BJ3881" s="184" t="str">
        <f t="shared" si="607"/>
        <v/>
      </c>
    </row>
    <row r="3882" spans="57:62" ht="20.100000000000001" customHeight="1" x14ac:dyDescent="0.25">
      <c r="BE3882" s="156">
        <v>3130</v>
      </c>
      <c r="BF3882" s="181">
        <f t="shared" si="608"/>
        <v>20.025599999998839</v>
      </c>
      <c r="BG3882" s="182">
        <f t="shared" si="609"/>
        <v>5.5146522888542323E-3</v>
      </c>
      <c r="BH3882" s="183">
        <f t="shared" si="610"/>
        <v>1.3675321512569491E-5</v>
      </c>
      <c r="BI3882" s="184">
        <f t="shared" si="611"/>
        <v>1.3675321512569491E-5</v>
      </c>
      <c r="BJ3882" s="184" t="str">
        <f t="shared" si="607"/>
        <v/>
      </c>
    </row>
    <row r="3883" spans="57:62" ht="20.100000000000001" customHeight="1" x14ac:dyDescent="0.25">
      <c r="BE3883" s="156">
        <v>3131</v>
      </c>
      <c r="BF3883" s="181">
        <f t="shared" si="608"/>
        <v>20.031999999998838</v>
      </c>
      <c r="BG3883" s="182">
        <f t="shared" si="609"/>
        <v>5.5009769673416628E-3</v>
      </c>
      <c r="BH3883" s="183">
        <f t="shared" si="610"/>
        <v>1.3642522660718866E-5</v>
      </c>
      <c r="BI3883" s="184">
        <f t="shared" si="611"/>
        <v>1.3642522660718866E-5</v>
      </c>
      <c r="BJ3883" s="184" t="str">
        <f t="shared" si="607"/>
        <v/>
      </c>
    </row>
    <row r="3884" spans="57:62" ht="20.100000000000001" customHeight="1" x14ac:dyDescent="0.25">
      <c r="BE3884" s="156">
        <v>3132</v>
      </c>
      <c r="BF3884" s="181">
        <f t="shared" si="608"/>
        <v>20.038399999998838</v>
      </c>
      <c r="BG3884" s="182">
        <f t="shared" si="609"/>
        <v>5.4873344446809439E-3</v>
      </c>
      <c r="BH3884" s="183">
        <f t="shared" si="610"/>
        <v>1.3609799001651664E-5</v>
      </c>
      <c r="BI3884" s="184">
        <f t="shared" si="611"/>
        <v>1.3609799001651664E-5</v>
      </c>
      <c r="BJ3884" s="184" t="str">
        <f t="shared" si="607"/>
        <v/>
      </c>
    </row>
    <row r="3885" spans="57:62" ht="20.100000000000001" customHeight="1" x14ac:dyDescent="0.25">
      <c r="BE3885" s="156">
        <v>3133</v>
      </c>
      <c r="BF3885" s="181">
        <f t="shared" si="608"/>
        <v>20.044799999998837</v>
      </c>
      <c r="BG3885" s="182">
        <f t="shared" si="609"/>
        <v>5.4737246456792923E-3</v>
      </c>
      <c r="BH3885" s="183">
        <f t="shared" si="610"/>
        <v>1.3577150373913702E-5</v>
      </c>
      <c r="BI3885" s="184">
        <f t="shared" si="611"/>
        <v>1.3577150373913702E-5</v>
      </c>
      <c r="BJ3885" s="184" t="str">
        <f t="shared" si="607"/>
        <v/>
      </c>
    </row>
    <row r="3886" spans="57:62" ht="20.100000000000001" customHeight="1" x14ac:dyDescent="0.25">
      <c r="BE3886" s="156">
        <v>3134</v>
      </c>
      <c r="BF3886" s="181">
        <f t="shared" si="608"/>
        <v>20.051199999998836</v>
      </c>
      <c r="BG3886" s="182">
        <f t="shared" si="609"/>
        <v>5.4601474953053786E-3</v>
      </c>
      <c r="BH3886" s="183">
        <f t="shared" si="610"/>
        <v>1.3544576616330087E-5</v>
      </c>
      <c r="BI3886" s="184">
        <f t="shared" si="611"/>
        <v>1.3544576616330087E-5</v>
      </c>
      <c r="BJ3886" s="184" t="str">
        <f t="shared" si="607"/>
        <v/>
      </c>
    </row>
    <row r="3887" spans="57:62" ht="20.100000000000001" customHeight="1" x14ac:dyDescent="0.25">
      <c r="BE3887" s="156">
        <v>3135</v>
      </c>
      <c r="BF3887" s="181">
        <f t="shared" si="608"/>
        <v>20.057599999998835</v>
      </c>
      <c r="BG3887" s="182">
        <f t="shared" si="609"/>
        <v>5.4466029186890485E-3</v>
      </c>
      <c r="BH3887" s="183">
        <f t="shared" si="610"/>
        <v>1.3512077568052921E-5</v>
      </c>
      <c r="BI3887" s="184">
        <f t="shared" si="611"/>
        <v>1.3512077568052921E-5</v>
      </c>
      <c r="BJ3887" s="184" t="str">
        <f t="shared" si="607"/>
        <v/>
      </c>
    </row>
    <row r="3888" spans="57:62" ht="20.100000000000001" customHeight="1" x14ac:dyDescent="0.25">
      <c r="BE3888" s="156">
        <v>3136</v>
      </c>
      <c r="BF3888" s="181">
        <f t="shared" si="608"/>
        <v>20.063999999998835</v>
      </c>
      <c r="BG3888" s="182">
        <f t="shared" si="609"/>
        <v>5.4330908411209956E-3</v>
      </c>
      <c r="BH3888" s="183">
        <f t="shared" si="610"/>
        <v>1.3479653068548293E-5</v>
      </c>
      <c r="BI3888" s="184">
        <f t="shared" si="611"/>
        <v>1.3479653068548293E-5</v>
      </c>
      <c r="BJ3888" s="184" t="str">
        <f t="shared" si="607"/>
        <v/>
      </c>
    </row>
    <row r="3889" spans="57:62" ht="20.100000000000001" customHeight="1" x14ac:dyDescent="0.25">
      <c r="BE3889" s="156">
        <v>3137</v>
      </c>
      <c r="BF3889" s="181">
        <f t="shared" si="608"/>
        <v>20.070399999998834</v>
      </c>
      <c r="BG3889" s="182">
        <f t="shared" si="609"/>
        <v>5.4196111880524473E-3</v>
      </c>
      <c r="BH3889" s="183">
        <f t="shared" si="610"/>
        <v>1.3447302957584131E-5</v>
      </c>
      <c r="BI3889" s="184">
        <f t="shared" si="611"/>
        <v>1.3447302957584131E-5</v>
      </c>
      <c r="BJ3889" s="184" t="str">
        <f t="shared" ref="BJ3889:BJ3952" si="612">IF($BG3889&lt;(1-$BC$765),$BH3889,"")</f>
        <v/>
      </c>
    </row>
    <row r="3890" spans="57:62" ht="20.100000000000001" customHeight="1" x14ac:dyDescent="0.25">
      <c r="BE3890" s="156">
        <v>3138</v>
      </c>
      <c r="BF3890" s="181">
        <f t="shared" ref="BF3890:BF3953" si="613">BF3889+$BI$750</f>
        <v>20.076799999998833</v>
      </c>
      <c r="BG3890" s="182">
        <f t="shared" ref="BG3890:BG3953" si="614">_xlfn.CHISQ.DIST.RT(BF3890,7)</f>
        <v>5.4061638850948631E-3</v>
      </c>
      <c r="BH3890" s="183">
        <f t="shared" ref="BH3890:BH3953" si="615">BG3890-BG3891</f>
        <v>1.3415027075225003E-5</v>
      </c>
      <c r="BI3890" s="184">
        <f t="shared" ref="BI3890:BI3953" si="616">IF(BG3890&lt;(1-$BC$757),BH3890,"")</f>
        <v>1.3415027075225003E-5</v>
      </c>
      <c r="BJ3890" s="184" t="str">
        <f t="shared" si="612"/>
        <v/>
      </c>
    </row>
    <row r="3891" spans="57:62" ht="20.100000000000001" customHeight="1" x14ac:dyDescent="0.25">
      <c r="BE3891" s="156">
        <v>3139</v>
      </c>
      <c r="BF3891" s="181">
        <f t="shared" si="613"/>
        <v>20.083199999998833</v>
      </c>
      <c r="BG3891" s="182">
        <f t="shared" si="614"/>
        <v>5.3927488580196381E-3</v>
      </c>
      <c r="BH3891" s="183">
        <f t="shared" si="615"/>
        <v>1.3382825261901501E-5</v>
      </c>
      <c r="BI3891" s="184">
        <f t="shared" si="616"/>
        <v>1.3382825261901501E-5</v>
      </c>
      <c r="BJ3891" s="184" t="str">
        <f t="shared" si="612"/>
        <v/>
      </c>
    </row>
    <row r="3892" spans="57:62" ht="20.100000000000001" customHeight="1" x14ac:dyDescent="0.25">
      <c r="BE3892" s="156">
        <v>3140</v>
      </c>
      <c r="BF3892" s="181">
        <f t="shared" si="613"/>
        <v>20.089599999998832</v>
      </c>
      <c r="BG3892" s="182">
        <f t="shared" si="614"/>
        <v>5.3793660327577366E-3</v>
      </c>
      <c r="BH3892" s="183">
        <f t="shared" si="615"/>
        <v>1.3350697358275807E-5</v>
      </c>
      <c r="BI3892" s="184">
        <f t="shared" si="616"/>
        <v>1.3350697358275807E-5</v>
      </c>
      <c r="BJ3892" s="184" t="str">
        <f t="shared" si="612"/>
        <v/>
      </c>
    </row>
    <row r="3893" spans="57:62" ht="20.100000000000001" customHeight="1" x14ac:dyDescent="0.25">
      <c r="BE3893" s="156">
        <v>3141</v>
      </c>
      <c r="BF3893" s="181">
        <f t="shared" si="613"/>
        <v>20.095999999998831</v>
      </c>
      <c r="BG3893" s="182">
        <f t="shared" si="614"/>
        <v>5.3660153353994608E-3</v>
      </c>
      <c r="BH3893" s="183">
        <f t="shared" si="615"/>
        <v>1.3318643205359644E-5</v>
      </c>
      <c r="BI3893" s="184">
        <f t="shared" si="616"/>
        <v>1.3318643205359644E-5</v>
      </c>
      <c r="BJ3893" s="184" t="str">
        <f t="shared" si="612"/>
        <v/>
      </c>
    </row>
    <row r="3894" spans="57:62" ht="20.100000000000001" customHeight="1" x14ac:dyDescent="0.25">
      <c r="BE3894" s="156">
        <v>3142</v>
      </c>
      <c r="BF3894" s="181">
        <f t="shared" si="613"/>
        <v>20.102399999998831</v>
      </c>
      <c r="BG3894" s="182">
        <f t="shared" si="614"/>
        <v>5.3526966921941012E-3</v>
      </c>
      <c r="BH3894" s="183">
        <f t="shared" si="615"/>
        <v>1.3286662644483929E-5</v>
      </c>
      <c r="BI3894" s="184">
        <f t="shared" si="616"/>
        <v>1.3286662644483929E-5</v>
      </c>
      <c r="BJ3894" s="184" t="str">
        <f t="shared" si="612"/>
        <v/>
      </c>
    </row>
    <row r="3895" spans="57:62" ht="20.100000000000001" customHeight="1" x14ac:dyDescent="0.25">
      <c r="BE3895" s="156">
        <v>3143</v>
      </c>
      <c r="BF3895" s="181">
        <f t="shared" si="613"/>
        <v>20.10879999999883</v>
      </c>
      <c r="BG3895" s="182">
        <f t="shared" si="614"/>
        <v>5.3394100295496173E-3</v>
      </c>
      <c r="BH3895" s="183">
        <f t="shared" si="615"/>
        <v>1.3254755517276215E-5</v>
      </c>
      <c r="BI3895" s="184">
        <f t="shared" si="616"/>
        <v>1.3254755517276215E-5</v>
      </c>
      <c r="BJ3895" s="184" t="str">
        <f t="shared" si="612"/>
        <v/>
      </c>
    </row>
    <row r="3896" spans="57:62" ht="20.100000000000001" customHeight="1" x14ac:dyDescent="0.25">
      <c r="BE3896" s="156">
        <v>3144</v>
      </c>
      <c r="BF3896" s="181">
        <f t="shared" si="613"/>
        <v>20.115199999998829</v>
      </c>
      <c r="BG3896" s="182">
        <f t="shared" si="614"/>
        <v>5.326155274032341E-3</v>
      </c>
      <c r="BH3896" s="183">
        <f t="shared" si="615"/>
        <v>1.3222921665646814E-5</v>
      </c>
      <c r="BI3896" s="184">
        <f t="shared" si="616"/>
        <v>1.3222921665646814E-5</v>
      </c>
      <c r="BJ3896" s="184" t="str">
        <f t="shared" si="612"/>
        <v/>
      </c>
    </row>
    <row r="3897" spans="57:62" ht="20.100000000000001" customHeight="1" x14ac:dyDescent="0.25">
      <c r="BE3897" s="156">
        <v>3145</v>
      </c>
      <c r="BF3897" s="181">
        <f t="shared" si="613"/>
        <v>20.121599999998828</v>
      </c>
      <c r="BG3897" s="182">
        <f t="shared" si="614"/>
        <v>5.3129323523666942E-3</v>
      </c>
      <c r="BH3897" s="183">
        <f t="shared" si="615"/>
        <v>1.3191160931843443E-5</v>
      </c>
      <c r="BI3897" s="184">
        <f t="shared" si="616"/>
        <v>1.3191160931843443E-5</v>
      </c>
      <c r="BJ3897" s="184" t="str">
        <f t="shared" si="612"/>
        <v/>
      </c>
    </row>
    <row r="3898" spans="57:62" ht="20.100000000000001" customHeight="1" x14ac:dyDescent="0.25">
      <c r="BE3898" s="156">
        <v>3146</v>
      </c>
      <c r="BF3898" s="181">
        <f t="shared" si="613"/>
        <v>20.127999999998828</v>
      </c>
      <c r="BG3898" s="182">
        <f t="shared" si="614"/>
        <v>5.2997411914348508E-3</v>
      </c>
      <c r="BH3898" s="183">
        <f t="shared" si="615"/>
        <v>1.3159473158423467E-5</v>
      </c>
      <c r="BI3898" s="184">
        <f t="shared" si="616"/>
        <v>1.3159473158423467E-5</v>
      </c>
      <c r="BJ3898" s="184" t="str">
        <f t="shared" si="612"/>
        <v/>
      </c>
    </row>
    <row r="3899" spans="57:62" ht="20.100000000000001" customHeight="1" x14ac:dyDescent="0.25">
      <c r="BE3899" s="156">
        <v>3147</v>
      </c>
      <c r="BF3899" s="181">
        <f t="shared" si="613"/>
        <v>20.134399999998827</v>
      </c>
      <c r="BG3899" s="182">
        <f t="shared" si="614"/>
        <v>5.2865817182764273E-3</v>
      </c>
      <c r="BH3899" s="183">
        <f t="shared" si="615"/>
        <v>1.3127858188209662E-5</v>
      </c>
      <c r="BI3899" s="184">
        <f t="shared" si="616"/>
        <v>1.3127858188209662E-5</v>
      </c>
      <c r="BJ3899" s="184" t="str">
        <f t="shared" si="612"/>
        <v/>
      </c>
    </row>
    <row r="3900" spans="57:62" ht="20.100000000000001" customHeight="1" x14ac:dyDescent="0.25">
      <c r="BE3900" s="156">
        <v>3148</v>
      </c>
      <c r="BF3900" s="181">
        <f t="shared" si="613"/>
        <v>20.140799999998826</v>
      </c>
      <c r="BG3900" s="182">
        <f t="shared" si="614"/>
        <v>5.2734538600882177E-3</v>
      </c>
      <c r="BH3900" s="183">
        <f t="shared" si="615"/>
        <v>1.3096315864363946E-5</v>
      </c>
      <c r="BI3900" s="184">
        <f t="shared" si="616"/>
        <v>1.3096315864363946E-5</v>
      </c>
      <c r="BJ3900" s="184" t="str">
        <f t="shared" si="612"/>
        <v/>
      </c>
    </row>
    <row r="3901" spans="57:62" ht="20.100000000000001" customHeight="1" x14ac:dyDescent="0.25">
      <c r="BE3901" s="156">
        <v>3149</v>
      </c>
      <c r="BF3901" s="181">
        <f t="shared" si="613"/>
        <v>20.147199999998826</v>
      </c>
      <c r="BG3901" s="182">
        <f t="shared" si="614"/>
        <v>5.2603575442238537E-3</v>
      </c>
      <c r="BH3901" s="183">
        <f t="shared" si="615"/>
        <v>1.3064846030365687E-5</v>
      </c>
      <c r="BI3901" s="184">
        <f t="shared" si="616"/>
        <v>1.3064846030365687E-5</v>
      </c>
      <c r="BJ3901" s="184" t="str">
        <f t="shared" si="612"/>
        <v/>
      </c>
    </row>
    <row r="3902" spans="57:62" ht="20.100000000000001" customHeight="1" x14ac:dyDescent="0.25">
      <c r="BE3902" s="156">
        <v>3150</v>
      </c>
      <c r="BF3902" s="181">
        <f t="shared" si="613"/>
        <v>20.153599999998825</v>
      </c>
      <c r="BG3902" s="182">
        <f t="shared" si="614"/>
        <v>5.247292698193488E-3</v>
      </c>
      <c r="BH3902" s="183">
        <f t="shared" si="615"/>
        <v>1.3033448529959669E-5</v>
      </c>
      <c r="BI3902" s="184">
        <f t="shared" si="616"/>
        <v>1.3033448529959669E-5</v>
      </c>
      <c r="BJ3902" s="184" t="str">
        <f t="shared" si="612"/>
        <v/>
      </c>
    </row>
    <row r="3903" spans="57:62" ht="20.100000000000001" customHeight="1" x14ac:dyDescent="0.25">
      <c r="BE3903" s="156">
        <v>3151</v>
      </c>
      <c r="BF3903" s="181">
        <f t="shared" si="613"/>
        <v>20.159999999998824</v>
      </c>
      <c r="BG3903" s="182">
        <f t="shared" si="614"/>
        <v>5.2342592496635284E-3</v>
      </c>
      <c r="BH3903" s="183">
        <f t="shared" si="615"/>
        <v>1.3002123207206395E-5</v>
      </c>
      <c r="BI3903" s="184">
        <f t="shared" si="616"/>
        <v>1.3002123207206395E-5</v>
      </c>
      <c r="BJ3903" s="184" t="str">
        <f t="shared" si="612"/>
        <v/>
      </c>
    </row>
    <row r="3904" spans="57:62" ht="20.100000000000001" customHeight="1" x14ac:dyDescent="0.25">
      <c r="BE3904" s="156">
        <v>3152</v>
      </c>
      <c r="BF3904" s="181">
        <f t="shared" si="613"/>
        <v>20.166399999998823</v>
      </c>
      <c r="BG3904" s="182">
        <f t="shared" si="614"/>
        <v>5.221257126456322E-3</v>
      </c>
      <c r="BH3904" s="183">
        <f t="shared" si="615"/>
        <v>1.2970869906498567E-5</v>
      </c>
      <c r="BI3904" s="184">
        <f t="shared" si="616"/>
        <v>1.2970869906498567E-5</v>
      </c>
      <c r="BJ3904" s="184" t="str">
        <f t="shared" si="612"/>
        <v/>
      </c>
    </row>
    <row r="3905" spans="57:62" ht="20.100000000000001" customHeight="1" x14ac:dyDescent="0.25">
      <c r="BE3905" s="156">
        <v>3153</v>
      </c>
      <c r="BF3905" s="181">
        <f t="shared" si="613"/>
        <v>20.172799999998823</v>
      </c>
      <c r="BG3905" s="182">
        <f t="shared" si="614"/>
        <v>5.2082862565498234E-3</v>
      </c>
      <c r="BH3905" s="183">
        <f t="shared" si="615"/>
        <v>1.2939688472490829E-5</v>
      </c>
      <c r="BI3905" s="184">
        <f t="shared" si="616"/>
        <v>1.2939688472490829E-5</v>
      </c>
      <c r="BJ3905" s="184" t="str">
        <f t="shared" si="612"/>
        <v/>
      </c>
    </row>
    <row r="3906" spans="57:62" ht="20.100000000000001" customHeight="1" x14ac:dyDescent="0.25">
      <c r="BE3906" s="156">
        <v>3154</v>
      </c>
      <c r="BF3906" s="181">
        <f t="shared" si="613"/>
        <v>20.179199999998822</v>
      </c>
      <c r="BG3906" s="182">
        <f t="shared" si="614"/>
        <v>5.1953465680773326E-3</v>
      </c>
      <c r="BH3906" s="183">
        <f t="shared" si="615"/>
        <v>1.2908578750166558E-5</v>
      </c>
      <c r="BI3906" s="184">
        <f t="shared" si="616"/>
        <v>1.2908578750166558E-5</v>
      </c>
      <c r="BJ3906" s="184" t="str">
        <f t="shared" si="612"/>
        <v/>
      </c>
    </row>
    <row r="3907" spans="57:62" ht="20.100000000000001" customHeight="1" x14ac:dyDescent="0.25">
      <c r="BE3907" s="156">
        <v>3155</v>
      </c>
      <c r="BF3907" s="181">
        <f t="shared" si="613"/>
        <v>20.185599999998821</v>
      </c>
      <c r="BG3907" s="182">
        <f t="shared" si="614"/>
        <v>5.182437989327166E-3</v>
      </c>
      <c r="BH3907" s="183">
        <f t="shared" si="615"/>
        <v>1.2877540584784949E-5</v>
      </c>
      <c r="BI3907" s="184">
        <f t="shared" si="616"/>
        <v>1.2877540584784949E-5</v>
      </c>
      <c r="BJ3907" s="184" t="str">
        <f t="shared" si="612"/>
        <v/>
      </c>
    </row>
    <row r="3908" spans="57:62" ht="20.100000000000001" customHeight="1" x14ac:dyDescent="0.25">
      <c r="BE3908" s="156">
        <v>3156</v>
      </c>
      <c r="BF3908" s="181">
        <f t="shared" si="613"/>
        <v>20.191999999998821</v>
      </c>
      <c r="BG3908" s="182">
        <f t="shared" si="614"/>
        <v>5.1695604487423811E-3</v>
      </c>
      <c r="BH3908" s="183">
        <f t="shared" si="615"/>
        <v>1.2846573821962554E-5</v>
      </c>
      <c r="BI3908" s="184">
        <f t="shared" si="616"/>
        <v>1.2846573821962554E-5</v>
      </c>
      <c r="BJ3908" s="184" t="str">
        <f t="shared" si="612"/>
        <v/>
      </c>
    </row>
    <row r="3909" spans="57:62" ht="20.100000000000001" customHeight="1" x14ac:dyDescent="0.25">
      <c r="BE3909" s="156">
        <v>3157</v>
      </c>
      <c r="BF3909" s="181">
        <f t="shared" si="613"/>
        <v>20.19839999999882</v>
      </c>
      <c r="BG3909" s="182">
        <f t="shared" si="614"/>
        <v>5.1567138749204185E-3</v>
      </c>
      <c r="BH3909" s="183">
        <f t="shared" si="615"/>
        <v>1.2815678307543169E-5</v>
      </c>
      <c r="BI3909" s="184">
        <f t="shared" si="616"/>
        <v>1.2815678307543169E-5</v>
      </c>
      <c r="BJ3909" s="184" t="str">
        <f t="shared" si="612"/>
        <v/>
      </c>
    </row>
    <row r="3910" spans="57:62" ht="20.100000000000001" customHeight="1" x14ac:dyDescent="0.25">
      <c r="BE3910" s="156">
        <v>3158</v>
      </c>
      <c r="BF3910" s="181">
        <f t="shared" si="613"/>
        <v>20.204799999998819</v>
      </c>
      <c r="BG3910" s="182">
        <f t="shared" si="614"/>
        <v>5.1438981966128753E-3</v>
      </c>
      <c r="BH3910" s="183">
        <f t="shared" si="615"/>
        <v>1.2784853887718405E-5</v>
      </c>
      <c r="BI3910" s="184">
        <f t="shared" si="616"/>
        <v>1.2784853887718405E-5</v>
      </c>
      <c r="BJ3910" s="184" t="str">
        <f t="shared" si="612"/>
        <v/>
      </c>
    </row>
    <row r="3911" spans="57:62" ht="20.100000000000001" customHeight="1" x14ac:dyDescent="0.25">
      <c r="BE3911" s="156">
        <v>3159</v>
      </c>
      <c r="BF3911" s="181">
        <f t="shared" si="613"/>
        <v>20.211199999998819</v>
      </c>
      <c r="BG3911" s="182">
        <f t="shared" si="614"/>
        <v>5.1311133427251569E-3</v>
      </c>
      <c r="BH3911" s="183">
        <f t="shared" si="615"/>
        <v>1.2754100408966101E-5</v>
      </c>
      <c r="BI3911" s="184">
        <f t="shared" si="616"/>
        <v>1.2754100408966101E-5</v>
      </c>
      <c r="BJ3911" s="184" t="str">
        <f t="shared" si="612"/>
        <v/>
      </c>
    </row>
    <row r="3912" spans="57:62" ht="20.100000000000001" customHeight="1" x14ac:dyDescent="0.25">
      <c r="BE3912" s="156">
        <v>3160</v>
      </c>
      <c r="BF3912" s="181">
        <f t="shared" si="613"/>
        <v>20.217599999998818</v>
      </c>
      <c r="BG3912" s="182">
        <f t="shared" si="614"/>
        <v>5.1183592423161908E-3</v>
      </c>
      <c r="BH3912" s="183">
        <f t="shared" si="615"/>
        <v>1.2723417718059002E-5</v>
      </c>
      <c r="BI3912" s="184">
        <f t="shared" si="616"/>
        <v>1.2723417718059002E-5</v>
      </c>
      <c r="BJ3912" s="184" t="str">
        <f t="shared" si="612"/>
        <v/>
      </c>
    </row>
    <row r="3913" spans="57:62" ht="20.100000000000001" customHeight="1" x14ac:dyDescent="0.25">
      <c r="BE3913" s="156">
        <v>3161</v>
      </c>
      <c r="BF3913" s="181">
        <f t="shared" si="613"/>
        <v>20.223999999998817</v>
      </c>
      <c r="BG3913" s="182">
        <f t="shared" si="614"/>
        <v>5.1056358245981318E-3</v>
      </c>
      <c r="BH3913" s="183">
        <f t="shared" si="615"/>
        <v>1.2692805662107252E-5</v>
      </c>
      <c r="BI3913" s="184">
        <f t="shared" si="616"/>
        <v>1.2692805662107252E-5</v>
      </c>
      <c r="BJ3913" s="184" t="str">
        <f t="shared" si="612"/>
        <v/>
      </c>
    </row>
    <row r="3914" spans="57:62" ht="20.100000000000001" customHeight="1" x14ac:dyDescent="0.25">
      <c r="BE3914" s="156">
        <v>3162</v>
      </c>
      <c r="BF3914" s="181">
        <f t="shared" si="613"/>
        <v>20.230399999998816</v>
      </c>
      <c r="BG3914" s="182">
        <f t="shared" si="614"/>
        <v>5.0929430189360246E-3</v>
      </c>
      <c r="BH3914" s="183">
        <f t="shared" si="615"/>
        <v>1.2662264088436105E-5</v>
      </c>
      <c r="BI3914" s="184">
        <f t="shared" si="616"/>
        <v>1.2662264088436105E-5</v>
      </c>
      <c r="BJ3914" s="184" t="str">
        <f t="shared" si="612"/>
        <v/>
      </c>
    </row>
    <row r="3915" spans="57:62" ht="20.100000000000001" customHeight="1" x14ac:dyDescent="0.25">
      <c r="BE3915" s="156">
        <v>3163</v>
      </c>
      <c r="BF3915" s="181">
        <f t="shared" si="613"/>
        <v>20.236799999998816</v>
      </c>
      <c r="BG3915" s="182">
        <f t="shared" si="614"/>
        <v>5.0802807548475885E-3</v>
      </c>
      <c r="BH3915" s="183">
        <f t="shared" si="615"/>
        <v>1.2631792844747247E-5</v>
      </c>
      <c r="BI3915" s="184">
        <f t="shared" si="616"/>
        <v>1.2631792844747247E-5</v>
      </c>
      <c r="BJ3915" s="184" t="str">
        <f t="shared" si="612"/>
        <v/>
      </c>
    </row>
    <row r="3916" spans="57:62" ht="20.100000000000001" customHeight="1" x14ac:dyDescent="0.25">
      <c r="BE3916" s="156">
        <v>3164</v>
      </c>
      <c r="BF3916" s="181">
        <f t="shared" si="613"/>
        <v>20.243199999998815</v>
      </c>
      <c r="BG3916" s="182">
        <f t="shared" si="614"/>
        <v>5.0676489620028412E-3</v>
      </c>
      <c r="BH3916" s="183">
        <f t="shared" si="615"/>
        <v>1.260139177903033E-5</v>
      </c>
      <c r="BI3916" s="184">
        <f t="shared" si="616"/>
        <v>1.260139177903033E-5</v>
      </c>
      <c r="BJ3916" s="184" t="str">
        <f t="shared" si="612"/>
        <v/>
      </c>
    </row>
    <row r="3917" spans="57:62" ht="20.100000000000001" customHeight="1" x14ac:dyDescent="0.25">
      <c r="BE3917" s="156">
        <v>3165</v>
      </c>
      <c r="BF3917" s="181">
        <f t="shared" si="613"/>
        <v>20.249599999998814</v>
      </c>
      <c r="BG3917" s="182">
        <f t="shared" si="614"/>
        <v>5.0550475702238109E-3</v>
      </c>
      <c r="BH3917" s="183">
        <f t="shared" si="615"/>
        <v>1.2571060739505723E-5</v>
      </c>
      <c r="BI3917" s="184">
        <f t="shared" si="616"/>
        <v>1.2571060739505723E-5</v>
      </c>
      <c r="BJ3917" s="184" t="str">
        <f t="shared" si="612"/>
        <v/>
      </c>
    </row>
    <row r="3918" spans="57:62" ht="20.100000000000001" customHeight="1" x14ac:dyDescent="0.25">
      <c r="BE3918" s="156">
        <v>3166</v>
      </c>
      <c r="BF3918" s="181">
        <f t="shared" si="613"/>
        <v>20.255999999998814</v>
      </c>
      <c r="BG3918" s="182">
        <f t="shared" si="614"/>
        <v>5.0424765094843052E-3</v>
      </c>
      <c r="BH3918" s="183">
        <f t="shared" si="615"/>
        <v>1.2540799574782373E-5</v>
      </c>
      <c r="BI3918" s="184">
        <f t="shared" si="616"/>
        <v>1.2540799574782373E-5</v>
      </c>
      <c r="BJ3918" s="184" t="str">
        <f t="shared" si="612"/>
        <v/>
      </c>
    </row>
    <row r="3919" spans="57:62" ht="20.100000000000001" customHeight="1" x14ac:dyDescent="0.25">
      <c r="BE3919" s="156">
        <v>3167</v>
      </c>
      <c r="BF3919" s="181">
        <f t="shared" si="613"/>
        <v>20.262399999998813</v>
      </c>
      <c r="BG3919" s="182">
        <f t="shared" si="614"/>
        <v>5.0299357099095228E-3</v>
      </c>
      <c r="BH3919" s="183">
        <f t="shared" si="615"/>
        <v>1.2510608133698212E-5</v>
      </c>
      <c r="BI3919" s="184">
        <f t="shared" si="616"/>
        <v>1.2510608133698212E-5</v>
      </c>
      <c r="BJ3919" s="184" t="str">
        <f t="shared" si="612"/>
        <v/>
      </c>
    </row>
    <row r="3920" spans="57:62" ht="20.100000000000001" customHeight="1" x14ac:dyDescent="0.25">
      <c r="BE3920" s="156">
        <v>3168</v>
      </c>
      <c r="BF3920" s="181">
        <f t="shared" si="613"/>
        <v>20.268799999998812</v>
      </c>
      <c r="BG3920" s="182">
        <f t="shared" si="614"/>
        <v>5.0174251017758246E-3</v>
      </c>
      <c r="BH3920" s="183">
        <f t="shared" si="615"/>
        <v>1.2480486265413829E-5</v>
      </c>
      <c r="BI3920" s="184">
        <f t="shared" si="616"/>
        <v>1.2480486265413829E-5</v>
      </c>
      <c r="BJ3920" s="184" t="str">
        <f t="shared" si="612"/>
        <v/>
      </c>
    </row>
    <row r="3921" spans="57:62" ht="20.100000000000001" customHeight="1" x14ac:dyDescent="0.25">
      <c r="BE3921" s="156">
        <v>3169</v>
      </c>
      <c r="BF3921" s="181">
        <f t="shared" si="613"/>
        <v>20.275199999998812</v>
      </c>
      <c r="BG3921" s="182">
        <f t="shared" si="614"/>
        <v>5.0049446155104108E-3</v>
      </c>
      <c r="BH3921" s="183">
        <f t="shared" si="615"/>
        <v>1.2450433819391656E-5</v>
      </c>
      <c r="BI3921" s="184">
        <f t="shared" si="616"/>
        <v>1.2450433819391656E-5</v>
      </c>
      <c r="BJ3921" s="184" t="str">
        <f t="shared" si="612"/>
        <v/>
      </c>
    </row>
    <row r="3922" spans="57:62" ht="20.100000000000001" customHeight="1" x14ac:dyDescent="0.25">
      <c r="BE3922" s="156">
        <v>3170</v>
      </c>
      <c r="BF3922" s="181">
        <f t="shared" si="613"/>
        <v>20.281599999998811</v>
      </c>
      <c r="BG3922" s="182">
        <f t="shared" si="614"/>
        <v>4.9924941816910191E-3</v>
      </c>
      <c r="BH3922" s="183">
        <f t="shared" si="615"/>
        <v>1.242045064536821E-5</v>
      </c>
      <c r="BI3922" s="184">
        <f t="shared" si="616"/>
        <v>1.242045064536821E-5</v>
      </c>
      <c r="BJ3922" s="184" t="str">
        <f t="shared" si="612"/>
        <v/>
      </c>
    </row>
    <row r="3923" spans="57:62" ht="20.100000000000001" customHeight="1" x14ac:dyDescent="0.25">
      <c r="BE3923" s="156">
        <v>3171</v>
      </c>
      <c r="BF3923" s="181">
        <f t="shared" si="613"/>
        <v>20.28799999999881</v>
      </c>
      <c r="BG3923" s="182">
        <f t="shared" si="614"/>
        <v>4.9800737310456509E-3</v>
      </c>
      <c r="BH3923" s="183">
        <f t="shared" si="615"/>
        <v>1.2390536593377514E-5</v>
      </c>
      <c r="BI3923" s="184">
        <f t="shared" si="616"/>
        <v>1.2390536593377514E-5</v>
      </c>
      <c r="BJ3923" s="184" t="str">
        <f t="shared" si="612"/>
        <v/>
      </c>
    </row>
    <row r="3924" spans="57:62" ht="20.100000000000001" customHeight="1" x14ac:dyDescent="0.25">
      <c r="BE3924" s="156">
        <v>3172</v>
      </c>
      <c r="BF3924" s="181">
        <f t="shared" si="613"/>
        <v>20.294399999998809</v>
      </c>
      <c r="BG3924" s="182">
        <f t="shared" si="614"/>
        <v>4.9676831944522734E-3</v>
      </c>
      <c r="BH3924" s="183">
        <f t="shared" si="615"/>
        <v>1.2360691513761506E-5</v>
      </c>
      <c r="BI3924" s="184">
        <f t="shared" si="616"/>
        <v>1.2360691513761506E-5</v>
      </c>
      <c r="BJ3924" s="184" t="str">
        <f t="shared" si="612"/>
        <v/>
      </c>
    </row>
    <row r="3925" spans="57:62" ht="20.100000000000001" customHeight="1" x14ac:dyDescent="0.25">
      <c r="BE3925" s="156">
        <v>3173</v>
      </c>
      <c r="BF3925" s="181">
        <f t="shared" si="613"/>
        <v>20.300799999998809</v>
      </c>
      <c r="BG3925" s="182">
        <f t="shared" si="614"/>
        <v>4.9553225029385119E-3</v>
      </c>
      <c r="BH3925" s="183">
        <f t="shared" si="615"/>
        <v>1.2330915257157023E-5</v>
      </c>
      <c r="BI3925" s="184">
        <f t="shared" si="616"/>
        <v>1.2330915257157023E-5</v>
      </c>
      <c r="BJ3925" s="184" t="str">
        <f t="shared" si="612"/>
        <v/>
      </c>
    </row>
    <row r="3926" spans="57:62" ht="20.100000000000001" customHeight="1" x14ac:dyDescent="0.25">
      <c r="BE3926" s="156">
        <v>3174</v>
      </c>
      <c r="BF3926" s="181">
        <f t="shared" si="613"/>
        <v>20.307199999998808</v>
      </c>
      <c r="BG3926" s="182">
        <f t="shared" si="614"/>
        <v>4.9429915876813548E-3</v>
      </c>
      <c r="BH3926" s="183">
        <f t="shared" si="615"/>
        <v>1.230120767446892E-5</v>
      </c>
      <c r="BI3926" s="184">
        <f t="shared" si="616"/>
        <v>1.230120767446892E-5</v>
      </c>
      <c r="BJ3926" s="184" t="str">
        <f t="shared" si="612"/>
        <v/>
      </c>
    </row>
    <row r="3927" spans="57:62" ht="20.100000000000001" customHeight="1" x14ac:dyDescent="0.25">
      <c r="BE3927" s="156">
        <v>3175</v>
      </c>
      <c r="BF3927" s="181">
        <f t="shared" si="613"/>
        <v>20.313599999998807</v>
      </c>
      <c r="BG3927" s="182">
        <f t="shared" si="614"/>
        <v>4.9306903800068859E-3</v>
      </c>
      <c r="BH3927" s="183">
        <f t="shared" si="615"/>
        <v>1.2271568616913434E-5</v>
      </c>
      <c r="BI3927" s="184">
        <f t="shared" si="616"/>
        <v>1.2271568616913434E-5</v>
      </c>
      <c r="BJ3927" s="184" t="str">
        <f t="shared" si="612"/>
        <v/>
      </c>
    </row>
    <row r="3928" spans="57:62" ht="20.100000000000001" customHeight="1" x14ac:dyDescent="0.25">
      <c r="BE3928" s="156">
        <v>3176</v>
      </c>
      <c r="BF3928" s="181">
        <f t="shared" si="613"/>
        <v>20.319999999998807</v>
      </c>
      <c r="BG3928" s="182">
        <f t="shared" si="614"/>
        <v>4.9184188113899725E-3</v>
      </c>
      <c r="BH3928" s="183">
        <f t="shared" si="615"/>
        <v>1.2241997935998235E-5</v>
      </c>
      <c r="BI3928" s="184">
        <f t="shared" si="616"/>
        <v>1.2241997935998235E-5</v>
      </c>
      <c r="BJ3928" s="184" t="str">
        <f t="shared" si="612"/>
        <v/>
      </c>
    </row>
    <row r="3929" spans="57:62" ht="20.100000000000001" customHeight="1" x14ac:dyDescent="0.25">
      <c r="BE3929" s="156">
        <v>3177</v>
      </c>
      <c r="BF3929" s="181">
        <f t="shared" si="613"/>
        <v>20.326399999998806</v>
      </c>
      <c r="BG3929" s="182">
        <f t="shared" si="614"/>
        <v>4.9061768134539743E-3</v>
      </c>
      <c r="BH3929" s="183">
        <f t="shared" si="615"/>
        <v>1.2212495483506815E-5</v>
      </c>
      <c r="BI3929" s="184">
        <f t="shared" si="616"/>
        <v>1.2212495483506815E-5</v>
      </c>
      <c r="BJ3929" s="184" t="str">
        <f t="shared" si="612"/>
        <v/>
      </c>
    </row>
    <row r="3930" spans="57:62" ht="20.100000000000001" customHeight="1" x14ac:dyDescent="0.25">
      <c r="BE3930" s="156">
        <v>3178</v>
      </c>
      <c r="BF3930" s="181">
        <f t="shared" si="613"/>
        <v>20.332799999998805</v>
      </c>
      <c r="BG3930" s="182">
        <f t="shared" si="614"/>
        <v>4.8939643179704674E-3</v>
      </c>
      <c r="BH3930" s="183">
        <f t="shared" si="615"/>
        <v>1.2183061111555732E-5</v>
      </c>
      <c r="BI3930" s="184">
        <f t="shared" si="616"/>
        <v>1.2183061111555732E-5</v>
      </c>
      <c r="BJ3930" s="184" t="str">
        <f t="shared" si="612"/>
        <v/>
      </c>
    </row>
    <row r="3931" spans="57:62" ht="20.100000000000001" customHeight="1" x14ac:dyDescent="0.25">
      <c r="BE3931" s="156">
        <v>3179</v>
      </c>
      <c r="BF3931" s="181">
        <f t="shared" si="613"/>
        <v>20.339199999998804</v>
      </c>
      <c r="BG3931" s="182">
        <f t="shared" si="614"/>
        <v>4.8817812568589117E-3</v>
      </c>
      <c r="BH3931" s="183">
        <f t="shared" si="615"/>
        <v>1.2153694672478385E-5</v>
      </c>
      <c r="BI3931" s="184">
        <f t="shared" si="616"/>
        <v>1.2153694672478385E-5</v>
      </c>
      <c r="BJ3931" s="184" t="str">
        <f t="shared" si="612"/>
        <v/>
      </c>
    </row>
    <row r="3932" spans="57:62" ht="20.100000000000001" customHeight="1" x14ac:dyDescent="0.25">
      <c r="BE3932" s="156">
        <v>3180</v>
      </c>
      <c r="BF3932" s="181">
        <f t="shared" si="613"/>
        <v>20.345599999998804</v>
      </c>
      <c r="BG3932" s="182">
        <f t="shared" si="614"/>
        <v>4.8696275621864333E-3</v>
      </c>
      <c r="BH3932" s="183">
        <f t="shared" si="615"/>
        <v>1.2124396018973332E-5</v>
      </c>
      <c r="BI3932" s="184">
        <f t="shared" si="616"/>
        <v>1.2124396018973332E-5</v>
      </c>
      <c r="BJ3932" s="184" t="str">
        <f t="shared" si="612"/>
        <v/>
      </c>
    </row>
    <row r="3933" spans="57:62" ht="20.100000000000001" customHeight="1" x14ac:dyDescent="0.25">
      <c r="BE3933" s="156">
        <v>3181</v>
      </c>
      <c r="BF3933" s="181">
        <f t="shared" si="613"/>
        <v>20.351999999998803</v>
      </c>
      <c r="BG3933" s="182">
        <f t="shared" si="614"/>
        <v>4.85750316616746E-3</v>
      </c>
      <c r="BH3933" s="183">
        <f t="shared" si="615"/>
        <v>1.2095165003993269E-5</v>
      </c>
      <c r="BI3933" s="184">
        <f t="shared" si="616"/>
        <v>1.2095165003993269E-5</v>
      </c>
      <c r="BJ3933" s="184" t="str">
        <f t="shared" si="612"/>
        <v/>
      </c>
    </row>
    <row r="3934" spans="57:62" ht="20.100000000000001" customHeight="1" x14ac:dyDescent="0.25">
      <c r="BE3934" s="156">
        <v>3182</v>
      </c>
      <c r="BF3934" s="181">
        <f t="shared" si="613"/>
        <v>20.358399999998802</v>
      </c>
      <c r="BG3934" s="182">
        <f t="shared" si="614"/>
        <v>4.8454080011634667E-3</v>
      </c>
      <c r="BH3934" s="183">
        <f t="shared" si="615"/>
        <v>1.2066001480761507E-5</v>
      </c>
      <c r="BI3934" s="184">
        <f t="shared" si="616"/>
        <v>1.2066001480761507E-5</v>
      </c>
      <c r="BJ3934" s="184" t="str">
        <f t="shared" si="612"/>
        <v/>
      </c>
    </row>
    <row r="3935" spans="57:62" ht="20.100000000000001" customHeight="1" x14ac:dyDescent="0.25">
      <c r="BE3935" s="156">
        <v>3183</v>
      </c>
      <c r="BF3935" s="181">
        <f t="shared" si="613"/>
        <v>20.364799999998802</v>
      </c>
      <c r="BG3935" s="182">
        <f t="shared" si="614"/>
        <v>4.8333419996827052E-3</v>
      </c>
      <c r="BH3935" s="183">
        <f t="shared" si="615"/>
        <v>1.2036905302837894E-5</v>
      </c>
      <c r="BI3935" s="184">
        <f t="shared" si="616"/>
        <v>1.2036905302837894E-5</v>
      </c>
      <c r="BJ3935" s="184" t="str">
        <f t="shared" si="612"/>
        <v/>
      </c>
    </row>
    <row r="3936" spans="57:62" ht="20.100000000000001" customHeight="1" x14ac:dyDescent="0.25">
      <c r="BE3936" s="156">
        <v>3184</v>
      </c>
      <c r="BF3936" s="181">
        <f t="shared" si="613"/>
        <v>20.371199999998801</v>
      </c>
      <c r="BG3936" s="182">
        <f t="shared" si="614"/>
        <v>4.8213050943798673E-3</v>
      </c>
      <c r="BH3936" s="183">
        <f t="shared" si="615"/>
        <v>1.2007876324037284E-5</v>
      </c>
      <c r="BI3936" s="184">
        <f t="shared" si="616"/>
        <v>1.2007876324037284E-5</v>
      </c>
      <c r="BJ3936" s="184" t="str">
        <f t="shared" si="612"/>
        <v/>
      </c>
    </row>
    <row r="3937" spans="57:62" ht="20.100000000000001" customHeight="1" x14ac:dyDescent="0.25">
      <c r="BE3937" s="156">
        <v>3185</v>
      </c>
      <c r="BF3937" s="181">
        <f t="shared" si="613"/>
        <v>20.3775999999988</v>
      </c>
      <c r="BG3937" s="182">
        <f t="shared" si="614"/>
        <v>4.80929721805583E-3</v>
      </c>
      <c r="BH3937" s="183">
        <f t="shared" si="615"/>
        <v>1.1978914398439074E-5</v>
      </c>
      <c r="BI3937" s="184">
        <f t="shared" si="616"/>
        <v>1.1978914398439074E-5</v>
      </c>
      <c r="BJ3937" s="184" t="str">
        <f t="shared" si="612"/>
        <v/>
      </c>
    </row>
    <row r="3938" spans="57:62" ht="20.100000000000001" customHeight="1" x14ac:dyDescent="0.25">
      <c r="BE3938" s="156">
        <v>3186</v>
      </c>
      <c r="BF3938" s="181">
        <f t="shared" si="613"/>
        <v>20.3839999999988</v>
      </c>
      <c r="BG3938" s="182">
        <f t="shared" si="614"/>
        <v>4.797318303657391E-3</v>
      </c>
      <c r="BH3938" s="183">
        <f t="shared" si="615"/>
        <v>1.1950019380493893E-5</v>
      </c>
      <c r="BI3938" s="184">
        <f t="shared" si="616"/>
        <v>1.1950019380493893E-5</v>
      </c>
      <c r="BJ3938" s="184" t="str">
        <f t="shared" si="612"/>
        <v/>
      </c>
    </row>
    <row r="3939" spans="57:62" ht="20.100000000000001" customHeight="1" x14ac:dyDescent="0.25">
      <c r="BE3939" s="156">
        <v>3187</v>
      </c>
      <c r="BF3939" s="181">
        <f t="shared" si="613"/>
        <v>20.390399999998799</v>
      </c>
      <c r="BG3939" s="182">
        <f t="shared" si="614"/>
        <v>4.7853682842768971E-3</v>
      </c>
      <c r="BH3939" s="183">
        <f t="shared" si="615"/>
        <v>1.1921191124829311E-5</v>
      </c>
      <c r="BI3939" s="184">
        <f t="shared" si="616"/>
        <v>1.1921191124829311E-5</v>
      </c>
      <c r="BJ3939" s="184" t="str">
        <f t="shared" si="612"/>
        <v/>
      </c>
    </row>
    <row r="3940" spans="57:62" ht="20.100000000000001" customHeight="1" x14ac:dyDescent="0.25">
      <c r="BE3940" s="156">
        <v>3188</v>
      </c>
      <c r="BF3940" s="181">
        <f t="shared" si="613"/>
        <v>20.396799999998798</v>
      </c>
      <c r="BG3940" s="182">
        <f t="shared" si="614"/>
        <v>4.7734470931520678E-3</v>
      </c>
      <c r="BH3940" s="183">
        <f t="shared" si="615"/>
        <v>1.1892429486454539E-5</v>
      </c>
      <c r="BI3940" s="184">
        <f t="shared" si="616"/>
        <v>1.1892429486454539E-5</v>
      </c>
      <c r="BJ3940" s="184" t="str">
        <f t="shared" si="612"/>
        <v/>
      </c>
    </row>
    <row r="3941" spans="57:62" ht="20.100000000000001" customHeight="1" x14ac:dyDescent="0.25">
      <c r="BE3941" s="156">
        <v>3189</v>
      </c>
      <c r="BF3941" s="181">
        <f t="shared" si="613"/>
        <v>20.403199999998797</v>
      </c>
      <c r="BG3941" s="182">
        <f t="shared" si="614"/>
        <v>4.7615546636656132E-3</v>
      </c>
      <c r="BH3941" s="183">
        <f t="shared" si="615"/>
        <v>1.1863734320604301E-5</v>
      </c>
      <c r="BI3941" s="184">
        <f t="shared" si="616"/>
        <v>1.1863734320604301E-5</v>
      </c>
      <c r="BJ3941" s="184" t="str">
        <f t="shared" si="612"/>
        <v/>
      </c>
    </row>
    <row r="3942" spans="57:62" ht="20.100000000000001" customHeight="1" x14ac:dyDescent="0.25">
      <c r="BE3942" s="156">
        <v>3190</v>
      </c>
      <c r="BF3942" s="181">
        <f t="shared" si="613"/>
        <v>20.409599999998797</v>
      </c>
      <c r="BG3942" s="182">
        <f t="shared" si="614"/>
        <v>4.7496909293450089E-3</v>
      </c>
      <c r="BH3942" s="183">
        <f t="shared" si="615"/>
        <v>1.1835105482814294E-5</v>
      </c>
      <c r="BI3942" s="184">
        <f t="shared" si="616"/>
        <v>1.1835105482814294E-5</v>
      </c>
      <c r="BJ3942" s="184" t="str">
        <f t="shared" si="612"/>
        <v/>
      </c>
    </row>
    <row r="3943" spans="57:62" ht="20.100000000000001" customHeight="1" x14ac:dyDescent="0.25">
      <c r="BE3943" s="156">
        <v>3191</v>
      </c>
      <c r="BF3943" s="181">
        <f t="shared" si="613"/>
        <v>20.415999999998796</v>
      </c>
      <c r="BG3943" s="182">
        <f t="shared" si="614"/>
        <v>4.7378558238621946E-3</v>
      </c>
      <c r="BH3943" s="183">
        <f t="shared" si="615"/>
        <v>1.1806542828928998E-5</v>
      </c>
      <c r="BI3943" s="184">
        <f t="shared" si="616"/>
        <v>1.1806542828928998E-5</v>
      </c>
      <c r="BJ3943" s="184" t="str">
        <f t="shared" si="612"/>
        <v/>
      </c>
    </row>
    <row r="3944" spans="57:62" ht="20.100000000000001" customHeight="1" x14ac:dyDescent="0.25">
      <c r="BE3944" s="156">
        <v>3192</v>
      </c>
      <c r="BF3944" s="181">
        <f t="shared" si="613"/>
        <v>20.422399999998795</v>
      </c>
      <c r="BG3944" s="182">
        <f t="shared" si="614"/>
        <v>4.7260492810332656E-3</v>
      </c>
      <c r="BH3944" s="183">
        <f t="shared" si="615"/>
        <v>1.1778046215034019E-5</v>
      </c>
      <c r="BI3944" s="184">
        <f t="shared" si="616"/>
        <v>1.1778046215034019E-5</v>
      </c>
      <c r="BJ3944" s="184" t="str">
        <f t="shared" si="612"/>
        <v/>
      </c>
    </row>
    <row r="3945" spans="57:62" ht="20.100000000000001" customHeight="1" x14ac:dyDescent="0.25">
      <c r="BE3945" s="156">
        <v>3193</v>
      </c>
      <c r="BF3945" s="181">
        <f t="shared" si="613"/>
        <v>20.428799999998795</v>
      </c>
      <c r="BG3945" s="182">
        <f t="shared" si="614"/>
        <v>4.7142712348182316E-3</v>
      </c>
      <c r="BH3945" s="183">
        <f t="shared" si="615"/>
        <v>1.1749615497539355E-5</v>
      </c>
      <c r="BI3945" s="184">
        <f t="shared" si="616"/>
        <v>1.1749615497539355E-5</v>
      </c>
      <c r="BJ3945" s="184" t="str">
        <f t="shared" si="612"/>
        <v/>
      </c>
    </row>
    <row r="3946" spans="57:62" ht="20.100000000000001" customHeight="1" x14ac:dyDescent="0.25">
      <c r="BE3946" s="156">
        <v>3194</v>
      </c>
      <c r="BF3946" s="181">
        <f t="shared" si="613"/>
        <v>20.435199999998794</v>
      </c>
      <c r="BG3946" s="182">
        <f t="shared" si="614"/>
        <v>4.7025216193206923E-3</v>
      </c>
      <c r="BH3946" s="183">
        <f t="shared" si="615"/>
        <v>1.1721250533120418E-5</v>
      </c>
      <c r="BI3946" s="184">
        <f t="shared" si="616"/>
        <v>1.1721250533120418E-5</v>
      </c>
      <c r="BJ3946" s="184" t="str">
        <f t="shared" si="612"/>
        <v/>
      </c>
    </row>
    <row r="3947" spans="57:62" ht="20.100000000000001" customHeight="1" x14ac:dyDescent="0.25">
      <c r="BE3947" s="156">
        <v>3195</v>
      </c>
      <c r="BF3947" s="181">
        <f t="shared" si="613"/>
        <v>20.441599999998793</v>
      </c>
      <c r="BG3947" s="182">
        <f t="shared" si="614"/>
        <v>4.6908003687875718E-3</v>
      </c>
      <c r="BH3947" s="183">
        <f t="shared" si="615"/>
        <v>1.169295117870936E-5</v>
      </c>
      <c r="BI3947" s="184">
        <f t="shared" si="616"/>
        <v>1.169295117870936E-5</v>
      </c>
      <c r="BJ3947" s="184" t="str">
        <f t="shared" si="612"/>
        <v/>
      </c>
    </row>
    <row r="3948" spans="57:62" ht="20.100000000000001" customHeight="1" x14ac:dyDescent="0.25">
      <c r="BE3948" s="156">
        <v>3196</v>
      </c>
      <c r="BF3948" s="181">
        <f t="shared" si="613"/>
        <v>20.447999999998792</v>
      </c>
      <c r="BG3948" s="182">
        <f t="shared" si="614"/>
        <v>4.6791074176088625E-3</v>
      </c>
      <c r="BH3948" s="183">
        <f t="shared" si="615"/>
        <v>1.1664717291582673E-5</v>
      </c>
      <c r="BI3948" s="184">
        <f t="shared" si="616"/>
        <v>1.1664717291582673E-5</v>
      </c>
      <c r="BJ3948" s="184" t="str">
        <f t="shared" si="612"/>
        <v/>
      </c>
    </row>
    <row r="3949" spans="57:62" ht="20.100000000000001" customHeight="1" x14ac:dyDescent="0.25">
      <c r="BE3949" s="156">
        <v>3197</v>
      </c>
      <c r="BF3949" s="181">
        <f t="shared" si="613"/>
        <v>20.454399999998792</v>
      </c>
      <c r="BG3949" s="182">
        <f t="shared" si="614"/>
        <v>4.6674427003172798E-3</v>
      </c>
      <c r="BH3949" s="183">
        <f t="shared" si="615"/>
        <v>1.1636548729249303E-5</v>
      </c>
      <c r="BI3949" s="184">
        <f t="shared" si="616"/>
        <v>1.1636548729249303E-5</v>
      </c>
      <c r="BJ3949" s="184" t="str">
        <f t="shared" si="612"/>
        <v/>
      </c>
    </row>
    <row r="3950" spans="57:62" ht="20.100000000000001" customHeight="1" x14ac:dyDescent="0.25">
      <c r="BE3950" s="156">
        <v>3198</v>
      </c>
      <c r="BF3950" s="181">
        <f t="shared" si="613"/>
        <v>20.460799999998791</v>
      </c>
      <c r="BG3950" s="182">
        <f t="shared" si="614"/>
        <v>4.6558061515880305E-3</v>
      </c>
      <c r="BH3950" s="183">
        <f t="shared" si="615"/>
        <v>1.1608445349502693E-5</v>
      </c>
      <c r="BI3950" s="184">
        <f t="shared" si="616"/>
        <v>1.1608445349502693E-5</v>
      </c>
      <c r="BJ3950" s="184" t="str">
        <f t="shared" si="612"/>
        <v/>
      </c>
    </row>
    <row r="3951" spans="57:62" ht="20.100000000000001" customHeight="1" x14ac:dyDescent="0.25">
      <c r="BE3951" s="156">
        <v>3199</v>
      </c>
      <c r="BF3951" s="181">
        <f t="shared" si="613"/>
        <v>20.46719999999879</v>
      </c>
      <c r="BG3951" s="182">
        <f t="shared" si="614"/>
        <v>4.6441977062385278E-3</v>
      </c>
      <c r="BH3951" s="183">
        <f t="shared" si="615"/>
        <v>1.1580407010443328E-5</v>
      </c>
      <c r="BI3951" s="184">
        <f t="shared" si="616"/>
        <v>1.1580407010443328E-5</v>
      </c>
      <c r="BJ3951" s="184" t="str">
        <f t="shared" si="612"/>
        <v/>
      </c>
    </row>
    <row r="3952" spans="57:62" ht="20.100000000000001" customHeight="1" x14ac:dyDescent="0.25">
      <c r="BE3952" s="156">
        <v>3200</v>
      </c>
      <c r="BF3952" s="181">
        <f t="shared" si="613"/>
        <v>20.47359999999879</v>
      </c>
      <c r="BG3952" s="182">
        <f t="shared" si="614"/>
        <v>4.6326172992280845E-3</v>
      </c>
      <c r="BH3952" s="183">
        <f t="shared" si="615"/>
        <v>1.1552433570441445E-5</v>
      </c>
      <c r="BI3952" s="184">
        <f t="shared" si="616"/>
        <v>1.1552433570441445E-5</v>
      </c>
      <c r="BJ3952" s="184" t="str">
        <f t="shared" si="612"/>
        <v/>
      </c>
    </row>
    <row r="3953" spans="57:62" ht="20.100000000000001" customHeight="1" x14ac:dyDescent="0.25">
      <c r="BE3953" s="156">
        <v>3201</v>
      </c>
      <c r="BF3953" s="181">
        <f t="shared" si="613"/>
        <v>20.479999999998789</v>
      </c>
      <c r="BG3953" s="182">
        <f t="shared" si="614"/>
        <v>4.621064865657643E-3</v>
      </c>
      <c r="BH3953" s="183">
        <f t="shared" si="615"/>
        <v>1.1524524888119683E-5</v>
      </c>
      <c r="BI3953" s="184">
        <f t="shared" si="616"/>
        <v>1.1524524888119683E-5</v>
      </c>
      <c r="BJ3953" s="184" t="str">
        <f t="shared" ref="BJ3953:BJ4016" si="617">IF($BG3953&lt;(1-$BC$765),$BH3953,"")</f>
        <v/>
      </c>
    </row>
    <row r="3954" spans="57:62" ht="20.100000000000001" customHeight="1" x14ac:dyDescent="0.25">
      <c r="BE3954" s="156">
        <v>3202</v>
      </c>
      <c r="BF3954" s="181">
        <f t="shared" ref="BF3954:BF4017" si="618">BF3953+$BI$750</f>
        <v>20.486399999998788</v>
      </c>
      <c r="BG3954" s="182">
        <f t="shared" ref="BG3954:BG4017" si="619">_xlfn.CHISQ.DIST.RT(BF3954,7)</f>
        <v>4.6095403407695234E-3</v>
      </c>
      <c r="BH3954" s="183">
        <f t="shared" ref="BH3954:BH4017" si="620">BG3954-BG3955</f>
        <v>1.1496680822425075E-5</v>
      </c>
      <c r="BI3954" s="184">
        <f t="shared" ref="BI3954:BI4017" si="621">IF(BG3954&lt;(1-$BC$757),BH3954,"")</f>
        <v>1.1496680822425075E-5</v>
      </c>
      <c r="BJ3954" s="184" t="str">
        <f t="shared" si="617"/>
        <v/>
      </c>
    </row>
    <row r="3955" spans="57:62" ht="20.100000000000001" customHeight="1" x14ac:dyDescent="0.25">
      <c r="BE3955" s="156">
        <v>3203</v>
      </c>
      <c r="BF3955" s="181">
        <f t="shared" si="618"/>
        <v>20.492799999998788</v>
      </c>
      <c r="BG3955" s="182">
        <f t="shared" si="619"/>
        <v>4.5980436599470983E-3</v>
      </c>
      <c r="BH3955" s="183">
        <f t="shared" si="620"/>
        <v>1.1468901232563125E-5</v>
      </c>
      <c r="BI3955" s="184">
        <f t="shared" si="621"/>
        <v>1.1468901232563125E-5</v>
      </c>
      <c r="BJ3955" s="184" t="str">
        <f t="shared" si="617"/>
        <v/>
      </c>
    </row>
    <row r="3956" spans="57:62" ht="20.100000000000001" customHeight="1" x14ac:dyDescent="0.25">
      <c r="BE3956" s="156">
        <v>3204</v>
      </c>
      <c r="BF3956" s="181">
        <f t="shared" si="618"/>
        <v>20.499199999998787</v>
      </c>
      <c r="BG3956" s="182">
        <f t="shared" si="619"/>
        <v>4.5865747587145352E-3</v>
      </c>
      <c r="BH3956" s="183">
        <f t="shared" si="620"/>
        <v>1.1441185978002151E-5</v>
      </c>
      <c r="BI3956" s="184">
        <f t="shared" si="621"/>
        <v>1.1441185978002151E-5</v>
      </c>
      <c r="BJ3956" s="184" t="str">
        <f t="shared" si="617"/>
        <v/>
      </c>
    </row>
    <row r="3957" spans="57:62" ht="20.100000000000001" customHeight="1" x14ac:dyDescent="0.25">
      <c r="BE3957" s="156">
        <v>3205</v>
      </c>
      <c r="BF3957" s="181">
        <f t="shared" si="618"/>
        <v>20.505599999998786</v>
      </c>
      <c r="BG3957" s="182">
        <f t="shared" si="619"/>
        <v>4.575133572736533E-3</v>
      </c>
      <c r="BH3957" s="183">
        <f t="shared" si="620"/>
        <v>1.1413534918508841E-5</v>
      </c>
      <c r="BI3957" s="184">
        <f t="shared" si="621"/>
        <v>1.1413534918508841E-5</v>
      </c>
      <c r="BJ3957" s="184" t="str">
        <f t="shared" si="617"/>
        <v/>
      </c>
    </row>
    <row r="3958" spans="57:62" ht="20.100000000000001" customHeight="1" x14ac:dyDescent="0.25">
      <c r="BE3958" s="156">
        <v>3206</v>
      </c>
      <c r="BF3958" s="181">
        <f t="shared" si="618"/>
        <v>20.511999999998785</v>
      </c>
      <c r="BG3958" s="182">
        <f t="shared" si="619"/>
        <v>4.5637200378180242E-3</v>
      </c>
      <c r="BH3958" s="183">
        <f t="shared" si="620"/>
        <v>1.138594791414739E-5</v>
      </c>
      <c r="BI3958" s="184">
        <f t="shared" si="621"/>
        <v>1.138594791414739E-5</v>
      </c>
      <c r="BJ3958" s="184" t="str">
        <f t="shared" si="617"/>
        <v/>
      </c>
    </row>
    <row r="3959" spans="57:62" ht="20.100000000000001" customHeight="1" x14ac:dyDescent="0.25">
      <c r="BE3959" s="156">
        <v>3207</v>
      </c>
      <c r="BF3959" s="181">
        <f t="shared" si="618"/>
        <v>20.518399999998785</v>
      </c>
      <c r="BG3959" s="182">
        <f t="shared" si="619"/>
        <v>4.5523340899038768E-3</v>
      </c>
      <c r="BH3959" s="183">
        <f t="shared" si="620"/>
        <v>1.1358424825194495E-5</v>
      </c>
      <c r="BI3959" s="184">
        <f t="shared" si="621"/>
        <v>1.1358424825194495E-5</v>
      </c>
      <c r="BJ3959" s="184" t="str">
        <f t="shared" si="617"/>
        <v/>
      </c>
    </row>
    <row r="3960" spans="57:62" ht="20.100000000000001" customHeight="1" x14ac:dyDescent="0.25">
      <c r="BE3960" s="156">
        <v>3208</v>
      </c>
      <c r="BF3960" s="181">
        <f t="shared" si="618"/>
        <v>20.524799999998784</v>
      </c>
      <c r="BG3960" s="182">
        <f t="shared" si="619"/>
        <v>4.5409756650786823E-3</v>
      </c>
      <c r="BH3960" s="183">
        <f t="shared" si="620"/>
        <v>1.1330965512266859E-5</v>
      </c>
      <c r="BI3960" s="184">
        <f t="shared" si="621"/>
        <v>1.1330965512266859E-5</v>
      </c>
      <c r="BJ3960" s="184" t="str">
        <f t="shared" si="617"/>
        <v/>
      </c>
    </row>
    <row r="3961" spans="57:62" ht="20.100000000000001" customHeight="1" x14ac:dyDescent="0.25">
      <c r="BE3961" s="156">
        <v>3209</v>
      </c>
      <c r="BF3961" s="181">
        <f t="shared" si="618"/>
        <v>20.531199999998783</v>
      </c>
      <c r="BG3961" s="182">
        <f t="shared" si="619"/>
        <v>4.5296446995664154E-3</v>
      </c>
      <c r="BH3961" s="183">
        <f t="shared" si="620"/>
        <v>1.1303569836245732E-5</v>
      </c>
      <c r="BI3961" s="184">
        <f t="shared" si="621"/>
        <v>1.1303569836245732E-5</v>
      </c>
      <c r="BJ3961" s="184" t="str">
        <f t="shared" si="617"/>
        <v/>
      </c>
    </row>
    <row r="3962" spans="57:62" ht="20.100000000000001" customHeight="1" x14ac:dyDescent="0.25">
      <c r="BE3962" s="156">
        <v>3210</v>
      </c>
      <c r="BF3962" s="181">
        <f t="shared" si="618"/>
        <v>20.537599999998783</v>
      </c>
      <c r="BG3962" s="182">
        <f t="shared" si="619"/>
        <v>4.5183411297301697E-3</v>
      </c>
      <c r="BH3962" s="183">
        <f t="shared" si="620"/>
        <v>1.1276237658257825E-5</v>
      </c>
      <c r="BI3962" s="184">
        <f t="shared" si="621"/>
        <v>1.1276237658257825E-5</v>
      </c>
      <c r="BJ3962" s="184" t="str">
        <f t="shared" si="617"/>
        <v/>
      </c>
    </row>
    <row r="3963" spans="57:62" ht="20.100000000000001" customHeight="1" x14ac:dyDescent="0.25">
      <c r="BE3963" s="156">
        <v>3211</v>
      </c>
      <c r="BF3963" s="181">
        <f t="shared" si="618"/>
        <v>20.543999999998782</v>
      </c>
      <c r="BG3963" s="182">
        <f t="shared" si="619"/>
        <v>4.5070648920719119E-3</v>
      </c>
      <c r="BH3963" s="183">
        <f t="shared" si="620"/>
        <v>1.1248968839735161E-5</v>
      </c>
      <c r="BI3963" s="184">
        <f t="shared" si="621"/>
        <v>1.1248968839735161E-5</v>
      </c>
      <c r="BJ3963" s="184" t="str">
        <f t="shared" si="617"/>
        <v/>
      </c>
    </row>
    <row r="3964" spans="57:62" ht="20.100000000000001" customHeight="1" x14ac:dyDescent="0.25">
      <c r="BE3964" s="156">
        <v>3212</v>
      </c>
      <c r="BF3964" s="181">
        <f t="shared" si="618"/>
        <v>20.550399999998781</v>
      </c>
      <c r="BG3964" s="182">
        <f t="shared" si="619"/>
        <v>4.4958159232321767E-3</v>
      </c>
      <c r="BH3964" s="183">
        <f t="shared" si="620"/>
        <v>1.1221763242365637E-5</v>
      </c>
      <c r="BI3964" s="184">
        <f t="shared" si="621"/>
        <v>1.1221763242365637E-5</v>
      </c>
      <c r="BJ3964" s="184" t="str">
        <f t="shared" si="617"/>
        <v/>
      </c>
    </row>
    <row r="3965" spans="57:62" ht="20.100000000000001" customHeight="1" x14ac:dyDescent="0.25">
      <c r="BE3965" s="156">
        <v>3213</v>
      </c>
      <c r="BF3965" s="181">
        <f t="shared" si="618"/>
        <v>20.55679999999878</v>
      </c>
      <c r="BG3965" s="182">
        <f t="shared" si="619"/>
        <v>4.4845941599898111E-3</v>
      </c>
      <c r="BH3965" s="183">
        <f t="shared" si="620"/>
        <v>1.1194620728136387E-5</v>
      </c>
      <c r="BI3965" s="184">
        <f t="shared" si="621"/>
        <v>1.1194620728136387E-5</v>
      </c>
      <c r="BJ3965" s="184" t="str">
        <f t="shared" si="617"/>
        <v/>
      </c>
    </row>
    <row r="3966" spans="57:62" ht="20.100000000000001" customHeight="1" x14ac:dyDescent="0.25">
      <c r="BE3966" s="156">
        <v>3214</v>
      </c>
      <c r="BF3966" s="181">
        <f t="shared" si="618"/>
        <v>20.56319999999878</v>
      </c>
      <c r="BG3966" s="182">
        <f t="shared" si="619"/>
        <v>4.4733995392616747E-3</v>
      </c>
      <c r="BH3966" s="183">
        <f t="shared" si="620"/>
        <v>1.1167541159273937E-5</v>
      </c>
      <c r="BI3966" s="184">
        <f t="shared" si="621"/>
        <v>1.1167541159273937E-5</v>
      </c>
      <c r="BJ3966" s="184" t="str">
        <f t="shared" si="617"/>
        <v/>
      </c>
    </row>
    <row r="3967" spans="57:62" ht="20.100000000000001" customHeight="1" x14ac:dyDescent="0.25">
      <c r="BE3967" s="156">
        <v>3215</v>
      </c>
      <c r="BF3967" s="181">
        <f t="shared" si="618"/>
        <v>20.569599999998779</v>
      </c>
      <c r="BG3967" s="182">
        <f t="shared" si="619"/>
        <v>4.4622319981024007E-3</v>
      </c>
      <c r="BH3967" s="183">
        <f t="shared" si="620"/>
        <v>1.1140524398314464E-5</v>
      </c>
      <c r="BI3967" s="184">
        <f t="shared" si="621"/>
        <v>1.1140524398314464E-5</v>
      </c>
      <c r="BJ3967" s="184" t="str">
        <f t="shared" si="617"/>
        <v/>
      </c>
    </row>
    <row r="3968" spans="57:62" ht="20.100000000000001" customHeight="1" x14ac:dyDescent="0.25">
      <c r="BE3968" s="156">
        <v>3216</v>
      </c>
      <c r="BF3968" s="181">
        <f t="shared" si="618"/>
        <v>20.575999999998778</v>
      </c>
      <c r="BG3968" s="182">
        <f t="shared" si="619"/>
        <v>4.4510914737040863E-3</v>
      </c>
      <c r="BH3968" s="183">
        <f t="shared" si="620"/>
        <v>1.1113570308051747E-5</v>
      </c>
      <c r="BI3968" s="184">
        <f t="shared" si="621"/>
        <v>1.1113570308051747E-5</v>
      </c>
      <c r="BJ3968" s="184" t="str">
        <f t="shared" si="617"/>
        <v/>
      </c>
    </row>
    <row r="3969" spans="57:62" ht="20.100000000000001" customHeight="1" x14ac:dyDescent="0.25">
      <c r="BE3969" s="156">
        <v>3217</v>
      </c>
      <c r="BF3969" s="181">
        <f t="shared" si="618"/>
        <v>20.582399999998778</v>
      </c>
      <c r="BG3969" s="182">
        <f t="shared" si="619"/>
        <v>4.4399779033960345E-3</v>
      </c>
      <c r="BH3969" s="183">
        <f t="shared" si="620"/>
        <v>1.1086678751529369E-5</v>
      </c>
      <c r="BI3969" s="184">
        <f t="shared" si="621"/>
        <v>1.1086678751529369E-5</v>
      </c>
      <c r="BJ3969" s="184" t="str">
        <f t="shared" si="617"/>
        <v/>
      </c>
    </row>
    <row r="3970" spans="57:62" ht="20.100000000000001" customHeight="1" x14ac:dyDescent="0.25">
      <c r="BE3970" s="156">
        <v>3218</v>
      </c>
      <c r="BF3970" s="181">
        <f t="shared" si="618"/>
        <v>20.588799999998777</v>
      </c>
      <c r="BG3970" s="182">
        <f t="shared" si="619"/>
        <v>4.4288912246445052E-3</v>
      </c>
      <c r="BH3970" s="183">
        <f t="shared" si="620"/>
        <v>1.1059849592119642E-5</v>
      </c>
      <c r="BI3970" s="184">
        <f t="shared" si="621"/>
        <v>1.1059849592119642E-5</v>
      </c>
      <c r="BJ3970" s="184" t="str">
        <f t="shared" si="617"/>
        <v/>
      </c>
    </row>
    <row r="3971" spans="57:62" ht="20.100000000000001" customHeight="1" x14ac:dyDescent="0.25">
      <c r="BE3971" s="156">
        <v>3219</v>
      </c>
      <c r="BF3971" s="181">
        <f t="shared" si="618"/>
        <v>20.595199999998776</v>
      </c>
      <c r="BG3971" s="182">
        <f t="shared" si="619"/>
        <v>4.4178313750523855E-3</v>
      </c>
      <c r="BH3971" s="183">
        <f t="shared" si="620"/>
        <v>1.1033082693395237E-5</v>
      </c>
      <c r="BI3971" s="184">
        <f t="shared" si="621"/>
        <v>1.1033082693395237E-5</v>
      </c>
      <c r="BJ3971" s="184" t="str">
        <f t="shared" si="617"/>
        <v/>
      </c>
    </row>
    <row r="3972" spans="57:62" ht="20.100000000000001" customHeight="1" x14ac:dyDescent="0.25">
      <c r="BE3972" s="156">
        <v>3220</v>
      </c>
      <c r="BF3972" s="181">
        <f t="shared" si="618"/>
        <v>20.601599999998776</v>
      </c>
      <c r="BG3972" s="182">
        <f t="shared" si="619"/>
        <v>4.4067982923589903E-3</v>
      </c>
      <c r="BH3972" s="183">
        <f t="shared" si="620"/>
        <v>1.1006377919267965E-5</v>
      </c>
      <c r="BI3972" s="184">
        <f t="shared" si="621"/>
        <v>1.1006377919267965E-5</v>
      </c>
      <c r="BJ3972" s="184" t="str">
        <f t="shared" si="617"/>
        <v/>
      </c>
    </row>
    <row r="3973" spans="57:62" ht="20.100000000000001" customHeight="1" x14ac:dyDescent="0.25">
      <c r="BE3973" s="156">
        <v>3221</v>
      </c>
      <c r="BF3973" s="181">
        <f t="shared" si="618"/>
        <v>20.607999999998775</v>
      </c>
      <c r="BG3973" s="182">
        <f t="shared" si="619"/>
        <v>4.3957919144397223E-3</v>
      </c>
      <c r="BH3973" s="183">
        <f t="shared" si="620"/>
        <v>1.0979735133866478E-5</v>
      </c>
      <c r="BI3973" s="184">
        <f t="shared" si="621"/>
        <v>1.0979735133866478E-5</v>
      </c>
      <c r="BJ3973" s="184" t="str">
        <f t="shared" si="617"/>
        <v/>
      </c>
    </row>
    <row r="3974" spans="57:62" ht="20.100000000000001" customHeight="1" x14ac:dyDescent="0.25">
      <c r="BE3974" s="156">
        <v>3222</v>
      </c>
      <c r="BF3974" s="181">
        <f t="shared" si="618"/>
        <v>20.614399999998774</v>
      </c>
      <c r="BG3974" s="182">
        <f t="shared" si="619"/>
        <v>4.3848121793058558E-3</v>
      </c>
      <c r="BH3974" s="183">
        <f t="shared" si="620"/>
        <v>1.0953154201633411E-5</v>
      </c>
      <c r="BI3974" s="184">
        <f t="shared" si="621"/>
        <v>1.0953154201633411E-5</v>
      </c>
      <c r="BJ3974" s="184" t="str">
        <f t="shared" si="617"/>
        <v/>
      </c>
    </row>
    <row r="3975" spans="57:62" ht="20.100000000000001" customHeight="1" x14ac:dyDescent="0.25">
      <c r="BE3975" s="156">
        <v>3223</v>
      </c>
      <c r="BF3975" s="181">
        <f t="shared" si="618"/>
        <v>20.620799999998773</v>
      </c>
      <c r="BG3975" s="182">
        <f t="shared" si="619"/>
        <v>4.3738590251042224E-3</v>
      </c>
      <c r="BH3975" s="183">
        <f t="shared" si="620"/>
        <v>1.0926634987242119E-5</v>
      </c>
      <c r="BI3975" s="184">
        <f t="shared" si="621"/>
        <v>1.0926634987242119E-5</v>
      </c>
      <c r="BJ3975" s="184" t="str">
        <f t="shared" si="617"/>
        <v/>
      </c>
    </row>
    <row r="3976" spans="57:62" ht="20.100000000000001" customHeight="1" x14ac:dyDescent="0.25">
      <c r="BE3976" s="156">
        <v>3224</v>
      </c>
      <c r="BF3976" s="181">
        <f t="shared" si="618"/>
        <v>20.627199999998773</v>
      </c>
      <c r="BG3976" s="182">
        <f t="shared" si="619"/>
        <v>4.3629323901169803E-3</v>
      </c>
      <c r="BH3976" s="183">
        <f t="shared" si="620"/>
        <v>1.0900177355684278E-5</v>
      </c>
      <c r="BI3976" s="184">
        <f t="shared" si="621"/>
        <v>1.0900177355684278E-5</v>
      </c>
      <c r="BJ3976" s="184" t="str">
        <f t="shared" si="617"/>
        <v/>
      </c>
    </row>
    <row r="3977" spans="57:62" ht="20.100000000000001" customHeight="1" x14ac:dyDescent="0.25">
      <c r="BE3977" s="156">
        <v>3225</v>
      </c>
      <c r="BF3977" s="181">
        <f t="shared" si="618"/>
        <v>20.633599999998772</v>
      </c>
      <c r="BG3977" s="182">
        <f t="shared" si="619"/>
        <v>4.352032212761296E-3</v>
      </c>
      <c r="BH3977" s="183">
        <f t="shared" si="620"/>
        <v>1.0873781172151924E-5</v>
      </c>
      <c r="BI3977" s="184">
        <f t="shared" si="621"/>
        <v>1.0873781172151924E-5</v>
      </c>
      <c r="BJ3977" s="184" t="str">
        <f t="shared" si="617"/>
        <v/>
      </c>
    </row>
    <row r="3978" spans="57:62" ht="20.100000000000001" customHeight="1" x14ac:dyDescent="0.25">
      <c r="BE3978" s="156">
        <v>3226</v>
      </c>
      <c r="BF3978" s="181">
        <f t="shared" si="618"/>
        <v>20.639999999998771</v>
      </c>
      <c r="BG3978" s="182">
        <f t="shared" si="619"/>
        <v>4.3411584315891441E-3</v>
      </c>
      <c r="BH3978" s="183">
        <f t="shared" si="620"/>
        <v>1.0847446302178834E-5</v>
      </c>
      <c r="BI3978" s="184">
        <f t="shared" si="621"/>
        <v>1.0847446302178834E-5</v>
      </c>
      <c r="BJ3978" s="184" t="str">
        <f t="shared" si="617"/>
        <v/>
      </c>
    </row>
    <row r="3979" spans="57:62" ht="20.100000000000001" customHeight="1" x14ac:dyDescent="0.25">
      <c r="BE3979" s="156">
        <v>3227</v>
      </c>
      <c r="BF3979" s="181">
        <f t="shared" si="618"/>
        <v>20.646399999998771</v>
      </c>
      <c r="BG3979" s="182">
        <f t="shared" si="619"/>
        <v>4.3303109852869653E-3</v>
      </c>
      <c r="BH3979" s="183">
        <f t="shared" si="620"/>
        <v>1.0821172611516494E-5</v>
      </c>
      <c r="BI3979" s="184">
        <f t="shared" si="621"/>
        <v>1.0821172611516494E-5</v>
      </c>
      <c r="BJ3979" s="184" t="str">
        <f t="shared" si="617"/>
        <v/>
      </c>
    </row>
    <row r="3980" spans="57:62" ht="20.100000000000001" customHeight="1" x14ac:dyDescent="0.25">
      <c r="BE3980" s="156">
        <v>3228</v>
      </c>
      <c r="BF3980" s="181">
        <f t="shared" si="618"/>
        <v>20.65279999999877</v>
      </c>
      <c r="BG3980" s="182">
        <f t="shared" si="619"/>
        <v>4.3194898126754488E-3</v>
      </c>
      <c r="BH3980" s="183">
        <f t="shared" si="620"/>
        <v>1.079495996620522E-5</v>
      </c>
      <c r="BI3980" s="184">
        <f t="shared" si="621"/>
        <v>1.079495996620522E-5</v>
      </c>
      <c r="BJ3980" s="184" t="str">
        <f t="shared" si="617"/>
        <v/>
      </c>
    </row>
    <row r="3981" spans="57:62" ht="20.100000000000001" customHeight="1" x14ac:dyDescent="0.25">
      <c r="BE3981" s="156">
        <v>3229</v>
      </c>
      <c r="BF3981" s="181">
        <f t="shared" si="618"/>
        <v>20.659199999998769</v>
      </c>
      <c r="BG3981" s="182">
        <f t="shared" si="619"/>
        <v>4.3086948527092436E-3</v>
      </c>
      <c r="BH3981" s="183">
        <f t="shared" si="620"/>
        <v>1.0768808232553342E-5</v>
      </c>
      <c r="BI3981" s="184">
        <f t="shared" si="621"/>
        <v>1.0768808232553342E-5</v>
      </c>
      <c r="BJ3981" s="184" t="str">
        <f t="shared" si="617"/>
        <v/>
      </c>
    </row>
    <row r="3982" spans="57:62" ht="20.100000000000001" customHeight="1" x14ac:dyDescent="0.25">
      <c r="BE3982" s="156">
        <v>3230</v>
      </c>
      <c r="BF3982" s="181">
        <f t="shared" si="618"/>
        <v>20.665599999998769</v>
      </c>
      <c r="BG3982" s="182">
        <f t="shared" si="619"/>
        <v>4.2979260444766902E-3</v>
      </c>
      <c r="BH3982" s="183">
        <f t="shared" si="620"/>
        <v>1.0742717277119861E-5</v>
      </c>
      <c r="BI3982" s="184">
        <f t="shared" si="621"/>
        <v>1.0742717277119861E-5</v>
      </c>
      <c r="BJ3982" s="184" t="str">
        <f t="shared" si="617"/>
        <v/>
      </c>
    </row>
    <row r="3983" spans="57:62" ht="20.100000000000001" customHeight="1" x14ac:dyDescent="0.25">
      <c r="BE3983" s="156">
        <v>3231</v>
      </c>
      <c r="BF3983" s="181">
        <f t="shared" si="618"/>
        <v>20.671999999998768</v>
      </c>
      <c r="BG3983" s="182">
        <f t="shared" si="619"/>
        <v>4.2871833271995704E-3</v>
      </c>
      <c r="BH3983" s="183">
        <f t="shared" si="620"/>
        <v>1.0716686966754339E-5</v>
      </c>
      <c r="BI3983" s="184">
        <f t="shared" si="621"/>
        <v>1.0716686966754339E-5</v>
      </c>
      <c r="BJ3983" s="184" t="str">
        <f t="shared" si="617"/>
        <v/>
      </c>
    </row>
    <row r="3984" spans="57:62" ht="20.100000000000001" customHeight="1" x14ac:dyDescent="0.25">
      <c r="BE3984" s="156">
        <v>3232</v>
      </c>
      <c r="BF3984" s="181">
        <f t="shared" si="618"/>
        <v>20.678399999998767</v>
      </c>
      <c r="BG3984" s="182">
        <f t="shared" si="619"/>
        <v>4.276466640232816E-3</v>
      </c>
      <c r="BH3984" s="183">
        <f t="shared" si="620"/>
        <v>1.0690717168556144E-5</v>
      </c>
      <c r="BI3984" s="184">
        <f t="shared" si="621"/>
        <v>1.0690717168556144E-5</v>
      </c>
      <c r="BJ3984" s="184" t="str">
        <f t="shared" si="617"/>
        <v/>
      </c>
    </row>
    <row r="3985" spans="57:62" ht="20.100000000000001" customHeight="1" x14ac:dyDescent="0.25">
      <c r="BE3985" s="156">
        <v>3233</v>
      </c>
      <c r="BF3985" s="181">
        <f t="shared" si="618"/>
        <v>20.684799999998766</v>
      </c>
      <c r="BG3985" s="182">
        <f t="shared" si="619"/>
        <v>4.2657759230642599E-3</v>
      </c>
      <c r="BH3985" s="183">
        <f t="shared" si="620"/>
        <v>1.0664807749890051E-5</v>
      </c>
      <c r="BI3985" s="184">
        <f t="shared" si="621"/>
        <v>1.0664807749890051E-5</v>
      </c>
      <c r="BJ3985" s="184" t="str">
        <f t="shared" si="617"/>
        <v/>
      </c>
    </row>
    <row r="3986" spans="57:62" ht="20.100000000000001" customHeight="1" x14ac:dyDescent="0.25">
      <c r="BE3986" s="156">
        <v>3234</v>
      </c>
      <c r="BF3986" s="181">
        <f t="shared" si="618"/>
        <v>20.691199999998766</v>
      </c>
      <c r="BG3986" s="182">
        <f t="shared" si="619"/>
        <v>4.2551111153143698E-3</v>
      </c>
      <c r="BH3986" s="183">
        <f t="shared" si="620"/>
        <v>1.0638958578393191E-5</v>
      </c>
      <c r="BI3986" s="184">
        <f t="shared" si="621"/>
        <v>1.0638958578393191E-5</v>
      </c>
      <c r="BJ3986" s="184" t="str">
        <f t="shared" si="617"/>
        <v/>
      </c>
    </row>
    <row r="3987" spans="57:62" ht="20.100000000000001" customHeight="1" x14ac:dyDescent="0.25">
      <c r="BE3987" s="156">
        <v>3235</v>
      </c>
      <c r="BF3987" s="181">
        <f t="shared" si="618"/>
        <v>20.697599999998765</v>
      </c>
      <c r="BG3987" s="182">
        <f t="shared" si="619"/>
        <v>4.2444721567359766E-3</v>
      </c>
      <c r="BH3987" s="183">
        <f t="shared" si="620"/>
        <v>1.0613169521968106E-5</v>
      </c>
      <c r="BI3987" s="184">
        <f t="shared" si="621"/>
        <v>1.0613169521968106E-5</v>
      </c>
      <c r="BJ3987" s="184" t="str">
        <f t="shared" si="617"/>
        <v/>
      </c>
    </row>
    <row r="3988" spans="57:62" ht="20.100000000000001" customHeight="1" x14ac:dyDescent="0.25">
      <c r="BE3988" s="156">
        <v>3236</v>
      </c>
      <c r="BF3988" s="181">
        <f t="shared" si="618"/>
        <v>20.703999999998764</v>
      </c>
      <c r="BG3988" s="182">
        <f t="shared" si="619"/>
        <v>4.2338589872140085E-3</v>
      </c>
      <c r="BH3988" s="183">
        <f t="shared" si="620"/>
        <v>1.0587440448757597E-5</v>
      </c>
      <c r="BI3988" s="184">
        <f t="shared" si="621"/>
        <v>1.0587440448757597E-5</v>
      </c>
      <c r="BJ3988" s="184" t="str">
        <f t="shared" si="617"/>
        <v/>
      </c>
    </row>
    <row r="3989" spans="57:62" ht="20.100000000000001" customHeight="1" x14ac:dyDescent="0.25">
      <c r="BE3989" s="156">
        <v>3237</v>
      </c>
      <c r="BF3989" s="181">
        <f t="shared" si="618"/>
        <v>20.710399999998764</v>
      </c>
      <c r="BG3989" s="182">
        <f t="shared" si="619"/>
        <v>4.2232715467652509E-3</v>
      </c>
      <c r="BH3989" s="183">
        <f t="shared" si="620"/>
        <v>1.0561771227221052E-5</v>
      </c>
      <c r="BI3989" s="184">
        <f t="shared" si="621"/>
        <v>1.0561771227221052E-5</v>
      </c>
      <c r="BJ3989" s="184" t="str">
        <f t="shared" si="617"/>
        <v/>
      </c>
    </row>
    <row r="3990" spans="57:62" ht="20.100000000000001" customHeight="1" x14ac:dyDescent="0.25">
      <c r="BE3990" s="156">
        <v>3238</v>
      </c>
      <c r="BF3990" s="181">
        <f t="shared" si="618"/>
        <v>20.716799999998763</v>
      </c>
      <c r="BG3990" s="182">
        <f t="shared" si="619"/>
        <v>4.2127097755380299E-3</v>
      </c>
      <c r="BH3990" s="183">
        <f t="shared" si="620"/>
        <v>1.0536161726023424E-5</v>
      </c>
      <c r="BI3990" s="184">
        <f t="shared" si="621"/>
        <v>1.0536161726023424E-5</v>
      </c>
      <c r="BJ3990" s="184" t="str">
        <f t="shared" si="617"/>
        <v/>
      </c>
    </row>
    <row r="3991" spans="57:62" ht="20.100000000000001" customHeight="1" x14ac:dyDescent="0.25">
      <c r="BE3991" s="156">
        <v>3239</v>
      </c>
      <c r="BF3991" s="181">
        <f t="shared" si="618"/>
        <v>20.723199999998762</v>
      </c>
      <c r="BG3991" s="182">
        <f t="shared" si="619"/>
        <v>4.2021736138120065E-3</v>
      </c>
      <c r="BH3991" s="183">
        <f t="shared" si="620"/>
        <v>1.0510611814115896E-5</v>
      </c>
      <c r="BI3991" s="184">
        <f t="shared" si="621"/>
        <v>1.0510611814115896E-5</v>
      </c>
      <c r="BJ3991" s="184" t="str">
        <f t="shared" si="617"/>
        <v/>
      </c>
    </row>
    <row r="3992" spans="57:62" ht="20.100000000000001" customHeight="1" x14ac:dyDescent="0.25">
      <c r="BE3992" s="156">
        <v>3240</v>
      </c>
      <c r="BF3992" s="181">
        <f t="shared" si="618"/>
        <v>20.729599999998761</v>
      </c>
      <c r="BG3992" s="182">
        <f t="shared" si="619"/>
        <v>4.1916630019978906E-3</v>
      </c>
      <c r="BH3992" s="183">
        <f t="shared" si="620"/>
        <v>1.0485121360737613E-5</v>
      </c>
      <c r="BI3992" s="184">
        <f t="shared" si="621"/>
        <v>1.0485121360737613E-5</v>
      </c>
      <c r="BJ3992" s="184" t="str">
        <f t="shared" si="617"/>
        <v/>
      </c>
    </row>
    <row r="3993" spans="57:62" ht="20.100000000000001" customHeight="1" x14ac:dyDescent="0.25">
      <c r="BE3993" s="156">
        <v>3241</v>
      </c>
      <c r="BF3993" s="181">
        <f t="shared" si="618"/>
        <v>20.735999999998761</v>
      </c>
      <c r="BG3993" s="182">
        <f t="shared" si="619"/>
        <v>4.1811778806371529E-3</v>
      </c>
      <c r="BH3993" s="183">
        <f t="shared" si="620"/>
        <v>1.0459690235341094E-5</v>
      </c>
      <c r="BI3993" s="184">
        <f t="shared" si="621"/>
        <v>1.0459690235341094E-5</v>
      </c>
      <c r="BJ3993" s="184" t="str">
        <f t="shared" si="617"/>
        <v/>
      </c>
    </row>
    <row r="3994" spans="57:62" ht="20.100000000000001" customHeight="1" x14ac:dyDescent="0.25">
      <c r="BE3994" s="156">
        <v>3242</v>
      </c>
      <c r="BF3994" s="181">
        <f t="shared" si="618"/>
        <v>20.74239999999876</v>
      </c>
      <c r="BG3994" s="182">
        <f t="shared" si="619"/>
        <v>4.1707181904018118E-3</v>
      </c>
      <c r="BH3994" s="183">
        <f t="shared" si="620"/>
        <v>1.0434318307684168E-5</v>
      </c>
      <c r="BI3994" s="184">
        <f t="shared" si="621"/>
        <v>1.0434318307684168E-5</v>
      </c>
      <c r="BJ3994" s="184" t="str">
        <f t="shared" si="617"/>
        <v/>
      </c>
    </row>
    <row r="3995" spans="57:62" ht="20.100000000000001" customHeight="1" x14ac:dyDescent="0.25">
      <c r="BE3995" s="156">
        <v>3243</v>
      </c>
      <c r="BF3995" s="181">
        <f t="shared" si="618"/>
        <v>20.748799999998759</v>
      </c>
      <c r="BG3995" s="182">
        <f t="shared" si="619"/>
        <v>4.1602838720941277E-3</v>
      </c>
      <c r="BH3995" s="183">
        <f t="shared" si="620"/>
        <v>1.04090054477389E-5</v>
      </c>
      <c r="BI3995" s="184">
        <f t="shared" si="621"/>
        <v>1.04090054477389E-5</v>
      </c>
      <c r="BJ3995" s="184" t="str">
        <f t="shared" si="617"/>
        <v/>
      </c>
    </row>
    <row r="3996" spans="57:62" ht="20.100000000000001" customHeight="1" x14ac:dyDescent="0.25">
      <c r="BE3996" s="156">
        <v>3244</v>
      </c>
      <c r="BF3996" s="181">
        <f t="shared" si="618"/>
        <v>20.755199999998759</v>
      </c>
      <c r="BG3996" s="182">
        <f t="shared" si="619"/>
        <v>4.1498748666463888E-3</v>
      </c>
      <c r="BH3996" s="183">
        <f t="shared" si="620"/>
        <v>1.0383751525804355E-5</v>
      </c>
      <c r="BI3996" s="184">
        <f t="shared" si="621"/>
        <v>1.0383751525804355E-5</v>
      </c>
      <c r="BJ3996" s="184" t="str">
        <f t="shared" si="617"/>
        <v/>
      </c>
    </row>
    <row r="3997" spans="57:62" ht="20.100000000000001" customHeight="1" x14ac:dyDescent="0.25">
      <c r="BE3997" s="156">
        <v>3245</v>
      </c>
      <c r="BF3997" s="181">
        <f t="shared" si="618"/>
        <v>20.761599999998758</v>
      </c>
      <c r="BG3997" s="182">
        <f t="shared" si="619"/>
        <v>4.1394911151205844E-3</v>
      </c>
      <c r="BH3997" s="183">
        <f t="shared" si="620"/>
        <v>1.0358556412368679E-5</v>
      </c>
      <c r="BI3997" s="184">
        <f t="shared" si="621"/>
        <v>1.0358556412368679E-5</v>
      </c>
      <c r="BJ3997" s="184" t="str">
        <f t="shared" si="617"/>
        <v/>
      </c>
    </row>
    <row r="3998" spans="57:62" ht="20.100000000000001" customHeight="1" x14ac:dyDescent="0.25">
      <c r="BE3998" s="156">
        <v>3246</v>
      </c>
      <c r="BF3998" s="181">
        <f t="shared" si="618"/>
        <v>20.767999999998757</v>
      </c>
      <c r="BG3998" s="182">
        <f t="shared" si="619"/>
        <v>4.1291325587082157E-3</v>
      </c>
      <c r="BH3998" s="183">
        <f t="shared" si="620"/>
        <v>1.0333419978227933E-5</v>
      </c>
      <c r="BI3998" s="184">
        <f t="shared" si="621"/>
        <v>1.0333419978227933E-5</v>
      </c>
      <c r="BJ3998" s="184" t="str">
        <f t="shared" si="617"/>
        <v/>
      </c>
    </row>
    <row r="3999" spans="57:62" ht="20.100000000000001" customHeight="1" x14ac:dyDescent="0.25">
      <c r="BE3999" s="156">
        <v>3247</v>
      </c>
      <c r="BF3999" s="181">
        <f t="shared" si="618"/>
        <v>20.774399999998757</v>
      </c>
      <c r="BG3999" s="182">
        <f t="shared" si="619"/>
        <v>4.1187991387299878E-3</v>
      </c>
      <c r="BH3999" s="183">
        <f t="shared" si="620"/>
        <v>1.0308342094423641E-5</v>
      </c>
      <c r="BI3999" s="184">
        <f t="shared" si="621"/>
        <v>1.0308342094423641E-5</v>
      </c>
      <c r="BJ3999" s="184" t="str">
        <f t="shared" si="617"/>
        <v/>
      </c>
    </row>
    <row r="4000" spans="57:62" ht="20.100000000000001" customHeight="1" x14ac:dyDescent="0.25">
      <c r="BE4000" s="156">
        <v>3248</v>
      </c>
      <c r="BF4000" s="181">
        <f t="shared" si="618"/>
        <v>20.780799999998756</v>
      </c>
      <c r="BG4000" s="182">
        <f t="shared" si="619"/>
        <v>4.1084907966355642E-3</v>
      </c>
      <c r="BH4000" s="183">
        <f t="shared" si="620"/>
        <v>1.0283322632239321E-5</v>
      </c>
      <c r="BI4000" s="184">
        <f t="shared" si="621"/>
        <v>1.0283322632239321E-5</v>
      </c>
      <c r="BJ4000" s="184" t="str">
        <f t="shared" si="617"/>
        <v/>
      </c>
    </row>
    <row r="4001" spans="57:62" ht="20.100000000000001" customHeight="1" x14ac:dyDescent="0.25">
      <c r="BE4001" s="156">
        <v>3249</v>
      </c>
      <c r="BF4001" s="181">
        <f t="shared" si="618"/>
        <v>20.787199999998755</v>
      </c>
      <c r="BG4001" s="182">
        <f t="shared" si="619"/>
        <v>4.0982074740033249E-3</v>
      </c>
      <c r="BH4001" s="183">
        <f t="shared" si="620"/>
        <v>1.025836146325166E-5</v>
      </c>
      <c r="BI4001" s="184">
        <f t="shared" si="621"/>
        <v>1.025836146325166E-5</v>
      </c>
      <c r="BJ4001" s="184" t="str">
        <f t="shared" si="617"/>
        <v/>
      </c>
    </row>
    <row r="4002" spans="57:62" ht="20.100000000000001" customHeight="1" x14ac:dyDescent="0.25">
      <c r="BE4002" s="156">
        <v>3250</v>
      </c>
      <c r="BF4002" s="181">
        <f t="shared" si="618"/>
        <v>20.793599999998754</v>
      </c>
      <c r="BG4002" s="182">
        <f t="shared" si="619"/>
        <v>4.0879491125400732E-3</v>
      </c>
      <c r="BH4002" s="183">
        <f t="shared" si="620"/>
        <v>1.0233458459268929E-5</v>
      </c>
      <c r="BI4002" s="184">
        <f t="shared" si="621"/>
        <v>1.0233458459268929E-5</v>
      </c>
      <c r="BJ4002" s="184" t="str">
        <f t="shared" si="617"/>
        <v/>
      </c>
    </row>
    <row r="4003" spans="57:62" ht="20.100000000000001" customHeight="1" x14ac:dyDescent="0.25">
      <c r="BE4003" s="156">
        <v>3251</v>
      </c>
      <c r="BF4003" s="181">
        <f t="shared" si="618"/>
        <v>20.799999999998754</v>
      </c>
      <c r="BG4003" s="182">
        <f t="shared" si="619"/>
        <v>4.0777156540808043E-3</v>
      </c>
      <c r="BH4003" s="183">
        <f t="shared" si="620"/>
        <v>1.0208613492358742E-5</v>
      </c>
      <c r="BI4003" s="184">
        <f t="shared" si="621"/>
        <v>1.0208613492358742E-5</v>
      </c>
      <c r="BJ4003" s="184" t="str">
        <f t="shared" si="617"/>
        <v/>
      </c>
    </row>
    <row r="4004" spans="57:62" ht="20.100000000000001" customHeight="1" x14ac:dyDescent="0.25">
      <c r="BE4004" s="156">
        <v>3252</v>
      </c>
      <c r="BF4004" s="181">
        <f t="shared" si="618"/>
        <v>20.806399999998753</v>
      </c>
      <c r="BG4004" s="182">
        <f t="shared" si="619"/>
        <v>4.0675070405884455E-3</v>
      </c>
      <c r="BH4004" s="183">
        <f t="shared" si="620"/>
        <v>1.0183826434858462E-5</v>
      </c>
      <c r="BI4004" s="184">
        <f t="shared" si="621"/>
        <v>1.0183826434858462E-5</v>
      </c>
      <c r="BJ4004" s="184" t="str">
        <f t="shared" si="617"/>
        <v/>
      </c>
    </row>
    <row r="4005" spans="57:62" ht="20.100000000000001" customHeight="1" x14ac:dyDescent="0.25">
      <c r="BE4005" s="156">
        <v>3253</v>
      </c>
      <c r="BF4005" s="181">
        <f t="shared" si="618"/>
        <v>20.812799999998752</v>
      </c>
      <c r="BG4005" s="182">
        <f t="shared" si="619"/>
        <v>4.0573232141535871E-3</v>
      </c>
      <c r="BH4005" s="183">
        <f t="shared" si="620"/>
        <v>1.0159097159347444E-5</v>
      </c>
      <c r="BI4005" s="184">
        <f t="shared" si="621"/>
        <v>1.0159097159347444E-5</v>
      </c>
      <c r="BJ4005" s="184" t="str">
        <f t="shared" si="617"/>
        <v/>
      </c>
    </row>
    <row r="4006" spans="57:62" ht="20.100000000000001" customHeight="1" x14ac:dyDescent="0.25">
      <c r="BE4006" s="156">
        <v>3254</v>
      </c>
      <c r="BF4006" s="181">
        <f t="shared" si="618"/>
        <v>20.819199999998752</v>
      </c>
      <c r="BG4006" s="182">
        <f t="shared" si="619"/>
        <v>4.0471641169942396E-3</v>
      </c>
      <c r="BH4006" s="183">
        <f t="shared" si="620"/>
        <v>1.0134425538672193E-5</v>
      </c>
      <c r="BI4006" s="184">
        <f t="shared" si="621"/>
        <v>1.0134425538672193E-5</v>
      </c>
      <c r="BJ4006" s="184" t="str">
        <f t="shared" si="617"/>
        <v/>
      </c>
    </row>
    <row r="4007" spans="57:62" ht="20.100000000000001" customHeight="1" x14ac:dyDescent="0.25">
      <c r="BE4007" s="156">
        <v>3255</v>
      </c>
      <c r="BF4007" s="181">
        <f t="shared" si="618"/>
        <v>20.825599999998751</v>
      </c>
      <c r="BG4007" s="182">
        <f t="shared" si="619"/>
        <v>4.0370296914555674E-3</v>
      </c>
      <c r="BH4007" s="183">
        <f t="shared" si="620"/>
        <v>1.0109811445937686E-5</v>
      </c>
      <c r="BI4007" s="184">
        <f t="shared" si="621"/>
        <v>1.0109811445937686E-5</v>
      </c>
      <c r="BJ4007" s="184" t="str">
        <f t="shared" si="617"/>
        <v/>
      </c>
    </row>
    <row r="4008" spans="57:62" ht="20.100000000000001" customHeight="1" x14ac:dyDescent="0.25">
      <c r="BE4008" s="156">
        <v>3256</v>
      </c>
      <c r="BF4008" s="181">
        <f t="shared" si="618"/>
        <v>20.83199999999875</v>
      </c>
      <c r="BG4008" s="182">
        <f t="shared" si="619"/>
        <v>4.0269198800096297E-3</v>
      </c>
      <c r="BH4008" s="183">
        <f t="shared" si="620"/>
        <v>1.0085254754494365E-5</v>
      </c>
      <c r="BI4008" s="184">
        <f t="shared" si="621"/>
        <v>1.0085254754494365E-5</v>
      </c>
      <c r="BJ4008" s="184" t="str">
        <f t="shared" si="617"/>
        <v/>
      </c>
    </row>
    <row r="4009" spans="57:62" ht="20.100000000000001" customHeight="1" x14ac:dyDescent="0.25">
      <c r="BE4009" s="156">
        <v>3257</v>
      </c>
      <c r="BF4009" s="181">
        <f t="shared" si="618"/>
        <v>20.838399999998749</v>
      </c>
      <c r="BG4009" s="182">
        <f t="shared" si="619"/>
        <v>4.0168346252551354E-3</v>
      </c>
      <c r="BH4009" s="183">
        <f t="shared" si="620"/>
        <v>1.0060755337947674E-5</v>
      </c>
      <c r="BI4009" s="184">
        <f t="shared" si="621"/>
        <v>1.0060755337947674E-5</v>
      </c>
      <c r="BJ4009" s="184" t="str">
        <f t="shared" si="617"/>
        <v/>
      </c>
    </row>
    <row r="4010" spans="57:62" ht="20.100000000000001" customHeight="1" x14ac:dyDescent="0.25">
      <c r="BE4010" s="156">
        <v>3258</v>
      </c>
      <c r="BF4010" s="181">
        <f t="shared" si="618"/>
        <v>20.844799999998749</v>
      </c>
      <c r="BG4010" s="182">
        <f t="shared" si="619"/>
        <v>4.0067738699171877E-3</v>
      </c>
      <c r="BH4010" s="183">
        <f t="shared" si="620"/>
        <v>1.0036313070164136E-5</v>
      </c>
      <c r="BI4010" s="184">
        <f t="shared" si="621"/>
        <v>1.0036313070164136E-5</v>
      </c>
      <c r="BJ4010" s="184" t="str">
        <f t="shared" si="617"/>
        <v/>
      </c>
    </row>
    <row r="4011" spans="57:62" ht="20.100000000000001" customHeight="1" x14ac:dyDescent="0.25">
      <c r="BE4011" s="156">
        <v>3259</v>
      </c>
      <c r="BF4011" s="181">
        <f t="shared" si="618"/>
        <v>20.851199999998748</v>
      </c>
      <c r="BG4011" s="182">
        <f t="shared" si="619"/>
        <v>3.9967375568470236E-3</v>
      </c>
      <c r="BH4011" s="183">
        <f t="shared" si="620"/>
        <v>1.0011927825261807E-5</v>
      </c>
      <c r="BI4011" s="184">
        <f t="shared" si="621"/>
        <v>1.0011927825261807E-5</v>
      </c>
      <c r="BJ4011" s="184" t="str">
        <f t="shared" si="617"/>
        <v/>
      </c>
    </row>
    <row r="4012" spans="57:62" ht="20.100000000000001" customHeight="1" x14ac:dyDescent="0.25">
      <c r="BE4012" s="156">
        <v>3260</v>
      </c>
      <c r="BF4012" s="181">
        <f t="shared" si="618"/>
        <v>20.857599999998747</v>
      </c>
      <c r="BG4012" s="182">
        <f t="shared" si="619"/>
        <v>3.9867256290217618E-3</v>
      </c>
      <c r="BH4012" s="183">
        <f t="shared" si="620"/>
        <v>9.9875994776189511E-6</v>
      </c>
      <c r="BI4012" s="184">
        <f t="shared" si="621"/>
        <v>9.9875994776189511E-6</v>
      </c>
      <c r="BJ4012" s="184" t="str">
        <f t="shared" si="617"/>
        <v/>
      </c>
    </row>
    <row r="4013" spans="57:62" ht="20.100000000000001" customHeight="1" x14ac:dyDescent="0.25">
      <c r="BE4013" s="156">
        <v>3261</v>
      </c>
      <c r="BF4013" s="181">
        <f t="shared" si="618"/>
        <v>20.863999999998747</v>
      </c>
      <c r="BG4013" s="182">
        <f t="shared" si="619"/>
        <v>3.9767380295441428E-3</v>
      </c>
      <c r="BH4013" s="183">
        <f t="shared" si="620"/>
        <v>9.9633279018402146E-6</v>
      </c>
      <c r="BI4013" s="184">
        <f t="shared" si="621"/>
        <v>9.9633279018402146E-6</v>
      </c>
      <c r="BJ4013" s="184" t="str">
        <f t="shared" si="617"/>
        <v/>
      </c>
    </row>
    <row r="4014" spans="57:62" ht="20.100000000000001" customHeight="1" x14ac:dyDescent="0.25">
      <c r="BE4014" s="156">
        <v>3262</v>
      </c>
      <c r="BF4014" s="181">
        <f t="shared" si="618"/>
        <v>20.870399999998746</v>
      </c>
      <c r="BG4014" s="182">
        <f t="shared" si="619"/>
        <v>3.9667747016423026E-3</v>
      </c>
      <c r="BH4014" s="183">
        <f t="shared" si="620"/>
        <v>9.9391129728320857E-6</v>
      </c>
      <c r="BI4014" s="184">
        <f t="shared" si="621"/>
        <v>9.9391129728320857E-6</v>
      </c>
      <c r="BJ4014" s="184" t="str">
        <f t="shared" si="617"/>
        <v/>
      </c>
    </row>
    <row r="4015" spans="57:62" ht="20.100000000000001" customHeight="1" x14ac:dyDescent="0.25">
      <c r="BE4015" s="156">
        <v>3263</v>
      </c>
      <c r="BF4015" s="181">
        <f t="shared" si="618"/>
        <v>20.876799999998745</v>
      </c>
      <c r="BG4015" s="182">
        <f t="shared" si="619"/>
        <v>3.9568355886694705E-3</v>
      </c>
      <c r="BH4015" s="183">
        <f t="shared" si="620"/>
        <v>9.914954565704015E-6</v>
      </c>
      <c r="BI4015" s="184">
        <f t="shared" si="621"/>
        <v>9.914954565704015E-6</v>
      </c>
      <c r="BJ4015" s="184" t="str">
        <f t="shared" si="617"/>
        <v/>
      </c>
    </row>
    <row r="4016" spans="57:62" ht="20.100000000000001" customHeight="1" x14ac:dyDescent="0.25">
      <c r="BE4016" s="156">
        <v>3264</v>
      </c>
      <c r="BF4016" s="181">
        <f t="shared" si="618"/>
        <v>20.883199999998745</v>
      </c>
      <c r="BG4016" s="182">
        <f t="shared" si="619"/>
        <v>3.9469206341037665E-3</v>
      </c>
      <c r="BH4016" s="183">
        <f t="shared" si="620"/>
        <v>9.8908525558447438E-6</v>
      </c>
      <c r="BI4016" s="184">
        <f t="shared" si="621"/>
        <v>9.8908525558447438E-6</v>
      </c>
      <c r="BJ4016" s="184" t="str">
        <f t="shared" si="617"/>
        <v/>
      </c>
    </row>
    <row r="4017" spans="57:62" ht="20.100000000000001" customHeight="1" x14ac:dyDescent="0.25">
      <c r="BE4017" s="156">
        <v>3265</v>
      </c>
      <c r="BF4017" s="181">
        <f t="shared" si="618"/>
        <v>20.889599999998744</v>
      </c>
      <c r="BG4017" s="182">
        <f t="shared" si="619"/>
        <v>3.9370297815479217E-3</v>
      </c>
      <c r="BH4017" s="183">
        <f t="shared" si="620"/>
        <v>9.8668068188928135E-6</v>
      </c>
      <c r="BI4017" s="184">
        <f t="shared" si="621"/>
        <v>9.8668068188928135E-6</v>
      </c>
      <c r="BJ4017" s="184" t="str">
        <f t="shared" ref="BJ4017:BJ4080" si="622">IF($BG4017&lt;(1-$BC$765),$BH4017,"")</f>
        <v/>
      </c>
    </row>
    <row r="4018" spans="57:62" ht="20.100000000000001" customHeight="1" x14ac:dyDescent="0.25">
      <c r="BE4018" s="156">
        <v>3266</v>
      </c>
      <c r="BF4018" s="181">
        <f t="shared" ref="BF4018:BF4081" si="623">BF4017+$BI$750</f>
        <v>20.895999999998743</v>
      </c>
      <c r="BG4018" s="182">
        <f t="shared" ref="BG4018:BG4081" si="624">_xlfn.CHISQ.DIST.RT(BF4018,7)</f>
        <v>3.9271629747290289E-3</v>
      </c>
      <c r="BH4018" s="183">
        <f t="shared" ref="BH4018:BH4081" si="625">BG4018-BG4019</f>
        <v>9.8428172307131467E-6</v>
      </c>
      <c r="BI4018" s="184">
        <f t="shared" ref="BI4018:BI4081" si="626">IF(BG4018&lt;(1-$BC$757),BH4018,"")</f>
        <v>9.8428172307131467E-6</v>
      </c>
      <c r="BJ4018" s="184" t="str">
        <f t="shared" si="622"/>
        <v/>
      </c>
    </row>
    <row r="4019" spans="57:62" ht="20.100000000000001" customHeight="1" x14ac:dyDescent="0.25">
      <c r="BE4019" s="156">
        <v>3267</v>
      </c>
      <c r="BF4019" s="181">
        <f t="shared" si="623"/>
        <v>20.902399999998742</v>
      </c>
      <c r="BG4019" s="182">
        <f t="shared" si="624"/>
        <v>3.9173201574983158E-3</v>
      </c>
      <c r="BH4019" s="183">
        <f t="shared" si="625"/>
        <v>9.8188836674725083E-6</v>
      </c>
      <c r="BI4019" s="184">
        <f t="shared" si="626"/>
        <v>9.8188836674725083E-6</v>
      </c>
      <c r="BJ4019" s="184" t="str">
        <f t="shared" si="622"/>
        <v/>
      </c>
    </row>
    <row r="4020" spans="57:62" ht="20.100000000000001" customHeight="1" x14ac:dyDescent="0.25">
      <c r="BE4020" s="156">
        <v>3268</v>
      </c>
      <c r="BF4020" s="181">
        <f t="shared" si="623"/>
        <v>20.908799999998742</v>
      </c>
      <c r="BG4020" s="182">
        <f t="shared" si="624"/>
        <v>3.9075012738308433E-3</v>
      </c>
      <c r="BH4020" s="183">
        <f t="shared" si="625"/>
        <v>9.7950060055211098E-6</v>
      </c>
      <c r="BI4020" s="184">
        <f t="shared" si="626"/>
        <v>9.7950060055211098E-6</v>
      </c>
      <c r="BJ4020" s="184" t="str">
        <f t="shared" si="622"/>
        <v/>
      </c>
    </row>
    <row r="4021" spans="57:62" ht="20.100000000000001" customHeight="1" x14ac:dyDescent="0.25">
      <c r="BE4021" s="156">
        <v>3269</v>
      </c>
      <c r="BF4021" s="181">
        <f t="shared" si="623"/>
        <v>20.915199999998741</v>
      </c>
      <c r="BG4021" s="182">
        <f t="shared" si="624"/>
        <v>3.8977062678253222E-3</v>
      </c>
      <c r="BH4021" s="183">
        <f t="shared" si="625"/>
        <v>9.7711841215309542E-6</v>
      </c>
      <c r="BI4021" s="184">
        <f t="shared" si="626"/>
        <v>9.7711841215309542E-6</v>
      </c>
      <c r="BJ4021" s="184" t="str">
        <f t="shared" si="622"/>
        <v/>
      </c>
    </row>
    <row r="4022" spans="57:62" ht="20.100000000000001" customHeight="1" x14ac:dyDescent="0.25">
      <c r="BE4022" s="156">
        <v>3270</v>
      </c>
      <c r="BF4022" s="181">
        <f t="shared" si="623"/>
        <v>20.92159999999874</v>
      </c>
      <c r="BG4022" s="182">
        <f t="shared" si="624"/>
        <v>3.8879350837037912E-3</v>
      </c>
      <c r="BH4022" s="183">
        <f t="shared" si="625"/>
        <v>9.7474178923518534E-6</v>
      </c>
      <c r="BI4022" s="184">
        <f t="shared" si="626"/>
        <v>9.7474178923518534E-6</v>
      </c>
      <c r="BJ4022" s="184" t="str">
        <f t="shared" si="622"/>
        <v/>
      </c>
    </row>
    <row r="4023" spans="57:62" ht="20.100000000000001" customHeight="1" x14ac:dyDescent="0.25">
      <c r="BE4023" s="156">
        <v>3271</v>
      </c>
      <c r="BF4023" s="181">
        <f t="shared" si="623"/>
        <v>20.92799999999874</v>
      </c>
      <c r="BG4023" s="182">
        <f t="shared" si="624"/>
        <v>3.8781876658114394E-3</v>
      </c>
      <c r="BH4023" s="183">
        <f t="shared" si="625"/>
        <v>9.7237071951406656E-6</v>
      </c>
      <c r="BI4023" s="184">
        <f t="shared" si="626"/>
        <v>9.7237071951406656E-6</v>
      </c>
      <c r="BJ4023" s="184" t="str">
        <f t="shared" si="622"/>
        <v/>
      </c>
    </row>
    <row r="4024" spans="57:62" ht="20.100000000000001" customHeight="1" x14ac:dyDescent="0.25">
      <c r="BE4024" s="156">
        <v>3272</v>
      </c>
      <c r="BF4024" s="181">
        <f t="shared" si="623"/>
        <v>20.934399999998739</v>
      </c>
      <c r="BG4024" s="182">
        <f t="shared" si="624"/>
        <v>3.8684639586162987E-3</v>
      </c>
      <c r="BH4024" s="183">
        <f t="shared" si="625"/>
        <v>9.7000519072710893E-6</v>
      </c>
      <c r="BI4024" s="184">
        <f t="shared" si="626"/>
        <v>9.7000519072710893E-6</v>
      </c>
      <c r="BJ4024" s="184" t="str">
        <f t="shared" si="622"/>
        <v/>
      </c>
    </row>
    <row r="4025" spans="57:62" ht="20.100000000000001" customHeight="1" x14ac:dyDescent="0.25">
      <c r="BE4025" s="156">
        <v>3273</v>
      </c>
      <c r="BF4025" s="181">
        <f t="shared" si="623"/>
        <v>20.940799999998738</v>
      </c>
      <c r="BG4025" s="182">
        <f t="shared" si="624"/>
        <v>3.8587639067090276E-3</v>
      </c>
      <c r="BH4025" s="183">
        <f t="shared" si="625"/>
        <v>9.676451906369659E-6</v>
      </c>
      <c r="BI4025" s="184">
        <f t="shared" si="626"/>
        <v>9.676451906369659E-6</v>
      </c>
      <c r="BJ4025" s="184" t="str">
        <f t="shared" si="622"/>
        <v/>
      </c>
    </row>
    <row r="4026" spans="57:62" ht="20.100000000000001" customHeight="1" x14ac:dyDescent="0.25">
      <c r="BE4026" s="156">
        <v>3274</v>
      </c>
      <c r="BF4026" s="181">
        <f t="shared" si="623"/>
        <v>20.947199999998737</v>
      </c>
      <c r="BG4026" s="182">
        <f t="shared" si="624"/>
        <v>3.8490874548026579E-3</v>
      </c>
      <c r="BH4026" s="183">
        <f t="shared" si="625"/>
        <v>9.6529070703322249E-6</v>
      </c>
      <c r="BI4026" s="184">
        <f t="shared" si="626"/>
        <v>9.6529070703322249E-6</v>
      </c>
      <c r="BJ4026" s="184" t="str">
        <f t="shared" si="622"/>
        <v/>
      </c>
    </row>
    <row r="4027" spans="57:62" ht="20.100000000000001" customHeight="1" x14ac:dyDescent="0.25">
      <c r="BE4027" s="156">
        <v>3275</v>
      </c>
      <c r="BF4027" s="181">
        <f t="shared" si="623"/>
        <v>20.953599999998737</v>
      </c>
      <c r="BG4027" s="182">
        <f t="shared" si="624"/>
        <v>3.8394345477323257E-3</v>
      </c>
      <c r="BH4027" s="183">
        <f t="shared" si="625"/>
        <v>9.6294172772571664E-6</v>
      </c>
      <c r="BI4027" s="184">
        <f t="shared" si="626"/>
        <v>9.6294172772571664E-6</v>
      </c>
      <c r="BJ4027" s="184" t="str">
        <f t="shared" si="622"/>
        <v/>
      </c>
    </row>
    <row r="4028" spans="57:62" ht="20.100000000000001" customHeight="1" x14ac:dyDescent="0.25">
      <c r="BE4028" s="156">
        <v>3276</v>
      </c>
      <c r="BF4028" s="181">
        <f t="shared" si="623"/>
        <v>20.959999999998736</v>
      </c>
      <c r="BG4028" s="182">
        <f t="shared" si="624"/>
        <v>3.8298051304550686E-3</v>
      </c>
      <c r="BH4028" s="183">
        <f t="shared" si="625"/>
        <v>9.6059824055338625E-6</v>
      </c>
      <c r="BI4028" s="184">
        <f t="shared" si="626"/>
        <v>9.6059824055338625E-6</v>
      </c>
      <c r="BJ4028" s="184" t="str">
        <f t="shared" si="622"/>
        <v/>
      </c>
    </row>
    <row r="4029" spans="57:62" ht="20.100000000000001" customHeight="1" x14ac:dyDescent="0.25">
      <c r="BE4029" s="156">
        <v>3277</v>
      </c>
      <c r="BF4029" s="181">
        <f t="shared" si="623"/>
        <v>20.966399999998735</v>
      </c>
      <c r="BG4029" s="182">
        <f t="shared" si="624"/>
        <v>3.8201991480495347E-3</v>
      </c>
      <c r="BH4029" s="183">
        <f t="shared" si="625"/>
        <v>9.582602333765497E-6</v>
      </c>
      <c r="BI4029" s="184">
        <f t="shared" si="626"/>
        <v>9.582602333765497E-6</v>
      </c>
      <c r="BJ4029" s="184" t="str">
        <f t="shared" si="622"/>
        <v/>
      </c>
    </row>
    <row r="4030" spans="57:62" ht="20.100000000000001" customHeight="1" x14ac:dyDescent="0.25">
      <c r="BE4030" s="156">
        <v>3278</v>
      </c>
      <c r="BF4030" s="181">
        <f t="shared" si="623"/>
        <v>20.972799999998735</v>
      </c>
      <c r="BG4030" s="182">
        <f t="shared" si="624"/>
        <v>3.8106165457157692E-3</v>
      </c>
      <c r="BH4030" s="183">
        <f t="shared" si="625"/>
        <v>9.559276940848422E-6</v>
      </c>
      <c r="BI4030" s="184">
        <f t="shared" si="626"/>
        <v>9.559276940848422E-6</v>
      </c>
      <c r="BJ4030" s="184" t="str">
        <f t="shared" si="622"/>
        <v/>
      </c>
    </row>
    <row r="4031" spans="57:62" ht="20.100000000000001" customHeight="1" x14ac:dyDescent="0.25">
      <c r="BE4031" s="156">
        <v>3279</v>
      </c>
      <c r="BF4031" s="181">
        <f t="shared" si="623"/>
        <v>20.979199999998734</v>
      </c>
      <c r="BG4031" s="182">
        <f t="shared" si="624"/>
        <v>3.8010572687749208E-3</v>
      </c>
      <c r="BH4031" s="183">
        <f t="shared" si="625"/>
        <v>9.5360061058541966E-6</v>
      </c>
      <c r="BI4031" s="184">
        <f t="shared" si="626"/>
        <v>9.5360061058541966E-6</v>
      </c>
      <c r="BJ4031" s="184" t="str">
        <f t="shared" si="622"/>
        <v/>
      </c>
    </row>
    <row r="4032" spans="57:62" ht="20.100000000000001" customHeight="1" x14ac:dyDescent="0.25">
      <c r="BE4032" s="156">
        <v>3280</v>
      </c>
      <c r="BF4032" s="181">
        <f t="shared" si="623"/>
        <v>20.985599999998733</v>
      </c>
      <c r="BG4032" s="182">
        <f t="shared" si="624"/>
        <v>3.7915212626690666E-3</v>
      </c>
      <c r="BH4032" s="183">
        <f t="shared" si="625"/>
        <v>9.5127897081449461E-6</v>
      </c>
      <c r="BI4032" s="184">
        <f t="shared" si="626"/>
        <v>9.5127897081449461E-6</v>
      </c>
      <c r="BJ4032" s="184" t="str">
        <f t="shared" si="622"/>
        <v/>
      </c>
    </row>
    <row r="4033" spans="57:62" ht="20.100000000000001" customHeight="1" x14ac:dyDescent="0.25">
      <c r="BE4033" s="156">
        <v>3281</v>
      </c>
      <c r="BF4033" s="181">
        <f t="shared" si="623"/>
        <v>20.991999999998733</v>
      </c>
      <c r="BG4033" s="182">
        <f t="shared" si="624"/>
        <v>3.7820084729609216E-3</v>
      </c>
      <c r="BH4033" s="183">
        <f t="shared" si="625"/>
        <v>9.4896276273486423E-6</v>
      </c>
      <c r="BI4033" s="184">
        <f t="shared" si="626"/>
        <v>9.4896276273486423E-6</v>
      </c>
      <c r="BJ4033" s="184" t="str">
        <f t="shared" si="622"/>
        <v/>
      </c>
    </row>
    <row r="4034" spans="57:62" ht="20.100000000000001" customHeight="1" x14ac:dyDescent="0.25">
      <c r="BE4034" s="156">
        <v>3282</v>
      </c>
      <c r="BF4034" s="181">
        <f t="shared" si="623"/>
        <v>20.998399999998732</v>
      </c>
      <c r="BG4034" s="182">
        <f t="shared" si="624"/>
        <v>3.772518845333573E-3</v>
      </c>
      <c r="BH4034" s="183">
        <f t="shared" si="625"/>
        <v>9.4665197432775711E-6</v>
      </c>
      <c r="BI4034" s="184">
        <f t="shared" si="626"/>
        <v>9.4665197432775711E-6</v>
      </c>
      <c r="BJ4034" s="184" t="str">
        <f t="shared" si="622"/>
        <v/>
      </c>
    </row>
    <row r="4035" spans="57:62" ht="20.100000000000001" customHeight="1" x14ac:dyDescent="0.25">
      <c r="BE4035" s="156">
        <v>3283</v>
      </c>
      <c r="BF4035" s="181">
        <f t="shared" si="623"/>
        <v>21.004799999998731</v>
      </c>
      <c r="BG4035" s="182">
        <f t="shared" si="624"/>
        <v>3.7630523255902954E-3</v>
      </c>
      <c r="BH4035" s="183">
        <f t="shared" si="625"/>
        <v>9.4434659360311153E-6</v>
      </c>
      <c r="BI4035" s="184">
        <f t="shared" si="626"/>
        <v>9.4434659360311153E-6</v>
      </c>
      <c r="BJ4035" s="184" t="str">
        <f t="shared" si="622"/>
        <v/>
      </c>
    </row>
    <row r="4036" spans="57:62" ht="20.100000000000001" customHeight="1" x14ac:dyDescent="0.25">
      <c r="BE4036" s="156">
        <v>3284</v>
      </c>
      <c r="BF4036" s="181">
        <f t="shared" si="623"/>
        <v>21.01119999999873</v>
      </c>
      <c r="BG4036" s="182">
        <f t="shared" si="624"/>
        <v>3.7536088596542643E-3</v>
      </c>
      <c r="BH4036" s="183">
        <f t="shared" si="625"/>
        <v>9.4204660859376413E-6</v>
      </c>
      <c r="BI4036" s="184">
        <f t="shared" si="626"/>
        <v>9.4204660859376413E-6</v>
      </c>
      <c r="BJ4036" s="184" t="str">
        <f t="shared" si="622"/>
        <v/>
      </c>
    </row>
    <row r="4037" spans="57:62" ht="20.100000000000001" customHeight="1" x14ac:dyDescent="0.25">
      <c r="BE4037" s="156">
        <v>3285</v>
      </c>
      <c r="BF4037" s="181">
        <f t="shared" si="623"/>
        <v>21.01759999999873</v>
      </c>
      <c r="BG4037" s="182">
        <f t="shared" si="624"/>
        <v>3.7441883935683267E-3</v>
      </c>
      <c r="BH4037" s="183">
        <f t="shared" si="625"/>
        <v>9.3975200735692439E-6</v>
      </c>
      <c r="BI4037" s="184">
        <f t="shared" si="626"/>
        <v>9.3975200735692439E-6</v>
      </c>
      <c r="BJ4037" s="184" t="str">
        <f t="shared" si="622"/>
        <v/>
      </c>
    </row>
    <row r="4038" spans="57:62" ht="20.100000000000001" customHeight="1" x14ac:dyDescent="0.25">
      <c r="BE4038" s="156">
        <v>3286</v>
      </c>
      <c r="BF4038" s="181">
        <f t="shared" si="623"/>
        <v>21.023999999998729</v>
      </c>
      <c r="BG4038" s="182">
        <f t="shared" si="624"/>
        <v>3.7347908734947574E-3</v>
      </c>
      <c r="BH4038" s="183">
        <f t="shared" si="625"/>
        <v>9.374627779746951E-6</v>
      </c>
      <c r="BI4038" s="184">
        <f t="shared" si="626"/>
        <v>9.374627779746951E-6</v>
      </c>
      <c r="BJ4038" s="184" t="str">
        <f t="shared" si="622"/>
        <v/>
      </c>
    </row>
    <row r="4039" spans="57:62" ht="20.100000000000001" customHeight="1" x14ac:dyDescent="0.25">
      <c r="BE4039" s="156">
        <v>3287</v>
      </c>
      <c r="BF4039" s="181">
        <f t="shared" si="623"/>
        <v>21.030399999998728</v>
      </c>
      <c r="BG4039" s="182">
        <f t="shared" si="624"/>
        <v>3.7254162457150105E-3</v>
      </c>
      <c r="BH4039" s="183">
        <f t="shared" si="625"/>
        <v>9.3517890855255442E-6</v>
      </c>
      <c r="BI4039" s="184">
        <f t="shared" si="626"/>
        <v>9.3517890855255442E-6</v>
      </c>
      <c r="BJ4039" s="184" t="str">
        <f t="shared" si="622"/>
        <v/>
      </c>
    </row>
    <row r="4040" spans="57:62" ht="20.100000000000001" customHeight="1" x14ac:dyDescent="0.25">
      <c r="BE4040" s="156">
        <v>3288</v>
      </c>
      <c r="BF4040" s="181">
        <f t="shared" si="623"/>
        <v>21.036799999998728</v>
      </c>
      <c r="BG4040" s="182">
        <f t="shared" si="624"/>
        <v>3.7160644566294849E-3</v>
      </c>
      <c r="BH4040" s="183">
        <f t="shared" si="625"/>
        <v>9.3290038722044014E-6</v>
      </c>
      <c r="BI4040" s="184">
        <f t="shared" si="626"/>
        <v>9.3290038722044014E-6</v>
      </c>
      <c r="BJ4040" s="184" t="str">
        <f t="shared" si="622"/>
        <v/>
      </c>
    </row>
    <row r="4041" spans="57:62" ht="20.100000000000001" customHeight="1" x14ac:dyDescent="0.25">
      <c r="BE4041" s="156">
        <v>3289</v>
      </c>
      <c r="BF4041" s="181">
        <f t="shared" si="623"/>
        <v>21.043199999998727</v>
      </c>
      <c r="BG4041" s="182">
        <f t="shared" si="624"/>
        <v>3.7067354527572805E-3</v>
      </c>
      <c r="BH4041" s="183">
        <f t="shared" si="625"/>
        <v>9.3062720213279299E-6</v>
      </c>
      <c r="BI4041" s="184">
        <f t="shared" si="626"/>
        <v>9.3062720213279299E-6</v>
      </c>
      <c r="BJ4041" s="184" t="str">
        <f t="shared" si="622"/>
        <v/>
      </c>
    </row>
    <row r="4042" spans="57:62" ht="20.100000000000001" customHeight="1" x14ac:dyDescent="0.25">
      <c r="BE4042" s="156">
        <v>3290</v>
      </c>
      <c r="BF4042" s="181">
        <f t="shared" si="623"/>
        <v>21.049599999998726</v>
      </c>
      <c r="BG4042" s="182">
        <f t="shared" si="624"/>
        <v>3.6974291807359526E-3</v>
      </c>
      <c r="BH4042" s="183">
        <f t="shared" si="625"/>
        <v>9.2835934146760259E-6</v>
      </c>
      <c r="BI4042" s="184">
        <f t="shared" si="626"/>
        <v>9.2835934146760259E-6</v>
      </c>
      <c r="BJ4042" s="184" t="str">
        <f t="shared" si="622"/>
        <v/>
      </c>
    </row>
    <row r="4043" spans="57:62" ht="20.100000000000001" customHeight="1" x14ac:dyDescent="0.25">
      <c r="BE4043" s="156">
        <v>3291</v>
      </c>
      <c r="BF4043" s="181">
        <f t="shared" si="623"/>
        <v>21.055999999998726</v>
      </c>
      <c r="BG4043" s="182">
        <f t="shared" si="624"/>
        <v>3.6881455873212766E-3</v>
      </c>
      <c r="BH4043" s="183">
        <f t="shared" si="625"/>
        <v>9.2609679342744826E-6</v>
      </c>
      <c r="BI4043" s="184">
        <f t="shared" si="626"/>
        <v>9.2609679342744826E-6</v>
      </c>
      <c r="BJ4043" s="184" t="str">
        <f t="shared" si="622"/>
        <v/>
      </c>
    </row>
    <row r="4044" spans="57:62" ht="20.100000000000001" customHeight="1" x14ac:dyDescent="0.25">
      <c r="BE4044" s="156">
        <v>3292</v>
      </c>
      <c r="BF4044" s="181">
        <f t="shared" si="623"/>
        <v>21.062399999998725</v>
      </c>
      <c r="BG4044" s="182">
        <f t="shared" si="624"/>
        <v>3.6788846193870021E-3</v>
      </c>
      <c r="BH4044" s="183">
        <f t="shared" si="625"/>
        <v>9.2383954623780767E-6</v>
      </c>
      <c r="BI4044" s="184">
        <f t="shared" si="626"/>
        <v>9.2383954623780767E-6</v>
      </c>
      <c r="BJ4044" s="184" t="str">
        <f t="shared" si="622"/>
        <v/>
      </c>
    </row>
    <row r="4045" spans="57:62" ht="20.100000000000001" customHeight="1" x14ac:dyDescent="0.25">
      <c r="BE4045" s="156">
        <v>3293</v>
      </c>
      <c r="BF4045" s="181">
        <f t="shared" si="623"/>
        <v>21.068799999998724</v>
      </c>
      <c r="BG4045" s="182">
        <f t="shared" si="624"/>
        <v>3.669646223924624E-3</v>
      </c>
      <c r="BH4045" s="183">
        <f t="shared" si="625"/>
        <v>9.2158758815004925E-6</v>
      </c>
      <c r="BI4045" s="184">
        <f t="shared" si="626"/>
        <v>9.2158758815004925E-6</v>
      </c>
      <c r="BJ4045" s="184" t="str">
        <f t="shared" si="622"/>
        <v/>
      </c>
    </row>
    <row r="4046" spans="57:62" ht="20.100000000000001" customHeight="1" x14ac:dyDescent="0.25">
      <c r="BE4046" s="156">
        <v>3294</v>
      </c>
      <c r="BF4046" s="181">
        <f t="shared" si="623"/>
        <v>21.075199999998723</v>
      </c>
      <c r="BG4046" s="182">
        <f t="shared" si="624"/>
        <v>3.6604303480431235E-3</v>
      </c>
      <c r="BH4046" s="183">
        <f t="shared" si="625"/>
        <v>9.1934090743653156E-6</v>
      </c>
      <c r="BI4046" s="184">
        <f t="shared" si="626"/>
        <v>9.1934090743653156E-6</v>
      </c>
      <c r="BJ4046" s="184" t="str">
        <f t="shared" si="622"/>
        <v/>
      </c>
    </row>
    <row r="4047" spans="57:62" ht="20.100000000000001" customHeight="1" x14ac:dyDescent="0.25">
      <c r="BE4047" s="156">
        <v>3295</v>
      </c>
      <c r="BF4047" s="181">
        <f t="shared" si="623"/>
        <v>21.081599999998723</v>
      </c>
      <c r="BG4047" s="182">
        <f t="shared" si="624"/>
        <v>3.6512369389687582E-3</v>
      </c>
      <c r="BH4047" s="183">
        <f t="shared" si="625"/>
        <v>9.1709949239741212E-6</v>
      </c>
      <c r="BI4047" s="184">
        <f t="shared" si="626"/>
        <v>9.1709949239741212E-6</v>
      </c>
      <c r="BJ4047" s="184" t="str">
        <f t="shared" si="622"/>
        <v/>
      </c>
    </row>
    <row r="4048" spans="57:62" ht="20.100000000000001" customHeight="1" x14ac:dyDescent="0.25">
      <c r="BE4048" s="156">
        <v>3296</v>
      </c>
      <c r="BF4048" s="181">
        <f t="shared" si="623"/>
        <v>21.087999999998722</v>
      </c>
      <c r="BG4048" s="182">
        <f t="shared" si="624"/>
        <v>3.6420659440447841E-3</v>
      </c>
      <c r="BH4048" s="183">
        <f t="shared" si="625"/>
        <v>9.148633313528845E-6</v>
      </c>
      <c r="BI4048" s="184">
        <f t="shared" si="626"/>
        <v>9.148633313528845E-6</v>
      </c>
      <c r="BJ4048" s="184" t="str">
        <f t="shared" si="622"/>
        <v/>
      </c>
    </row>
    <row r="4049" spans="57:62" ht="20.100000000000001" customHeight="1" x14ac:dyDescent="0.25">
      <c r="BE4049" s="156">
        <v>3297</v>
      </c>
      <c r="BF4049" s="181">
        <f t="shared" si="623"/>
        <v>21.094399999998721</v>
      </c>
      <c r="BG4049" s="182">
        <f t="shared" si="624"/>
        <v>3.6329173107312552E-3</v>
      </c>
      <c r="BH4049" s="183">
        <f t="shared" si="625"/>
        <v>9.1263241264946671E-6</v>
      </c>
      <c r="BI4049" s="184">
        <f t="shared" si="626"/>
        <v>9.1263241264946671E-6</v>
      </c>
      <c r="BJ4049" s="184" t="str">
        <f t="shared" si="622"/>
        <v/>
      </c>
    </row>
    <row r="4050" spans="57:62" ht="20.100000000000001" customHeight="1" x14ac:dyDescent="0.25">
      <c r="BE4050" s="156">
        <v>3298</v>
      </c>
      <c r="BF4050" s="181">
        <f t="shared" si="623"/>
        <v>21.100799999998721</v>
      </c>
      <c r="BG4050" s="182">
        <f t="shared" si="624"/>
        <v>3.6237909866047606E-3</v>
      </c>
      <c r="BH4050" s="183">
        <f t="shared" si="625"/>
        <v>9.1040672465557762E-6</v>
      </c>
      <c r="BI4050" s="184">
        <f t="shared" si="626"/>
        <v>9.1040672465557762E-6</v>
      </c>
      <c r="BJ4050" s="184" t="str">
        <f t="shared" si="622"/>
        <v/>
      </c>
    </row>
    <row r="4051" spans="57:62" ht="20.100000000000001" customHeight="1" x14ac:dyDescent="0.25">
      <c r="BE4051" s="156">
        <v>3299</v>
      </c>
      <c r="BF4051" s="181">
        <f t="shared" si="623"/>
        <v>21.10719999999872</v>
      </c>
      <c r="BG4051" s="182">
        <f t="shared" si="624"/>
        <v>3.6146869193582048E-3</v>
      </c>
      <c r="BH4051" s="183">
        <f t="shared" si="625"/>
        <v>9.0818625576622077E-6</v>
      </c>
      <c r="BI4051" s="184">
        <f t="shared" si="626"/>
        <v>9.0818625576622077E-6</v>
      </c>
      <c r="BJ4051" s="184" t="str">
        <f t="shared" si="622"/>
        <v/>
      </c>
    </row>
    <row r="4052" spans="57:62" ht="20.100000000000001" customHeight="1" x14ac:dyDescent="0.25">
      <c r="BE4052" s="156">
        <v>3300</v>
      </c>
      <c r="BF4052" s="181">
        <f t="shared" si="623"/>
        <v>21.113599999998719</v>
      </c>
      <c r="BG4052" s="182">
        <f t="shared" si="624"/>
        <v>3.6056050568005426E-3</v>
      </c>
      <c r="BH4052" s="183">
        <f t="shared" si="625"/>
        <v>9.059709943957852E-6</v>
      </c>
      <c r="BI4052" s="184">
        <f t="shared" si="626"/>
        <v>9.059709943957852E-6</v>
      </c>
      <c r="BJ4052" s="184" t="str">
        <f t="shared" si="622"/>
        <v/>
      </c>
    </row>
    <row r="4053" spans="57:62" ht="20.100000000000001" customHeight="1" x14ac:dyDescent="0.25">
      <c r="BE4053" s="156">
        <v>3301</v>
      </c>
      <c r="BF4053" s="181">
        <f t="shared" si="623"/>
        <v>21.119999999998718</v>
      </c>
      <c r="BG4053" s="182">
        <f t="shared" si="624"/>
        <v>3.5965453468565847E-3</v>
      </c>
      <c r="BH4053" s="183">
        <f t="shared" si="625"/>
        <v>9.0376092898671913E-6</v>
      </c>
      <c r="BI4053" s="184">
        <f t="shared" si="626"/>
        <v>9.0376092898671913E-6</v>
      </c>
      <c r="BJ4053" s="184" t="str">
        <f t="shared" si="622"/>
        <v/>
      </c>
    </row>
    <row r="4054" spans="57:62" ht="20.100000000000001" customHeight="1" x14ac:dyDescent="0.25">
      <c r="BE4054" s="156">
        <v>3302</v>
      </c>
      <c r="BF4054" s="181">
        <f t="shared" si="623"/>
        <v>21.126399999998718</v>
      </c>
      <c r="BG4054" s="182">
        <f t="shared" si="624"/>
        <v>3.5875077375667175E-3</v>
      </c>
      <c r="BH4054" s="183">
        <f t="shared" si="625"/>
        <v>9.0155604800128998E-6</v>
      </c>
      <c r="BI4054" s="184">
        <f t="shared" si="626"/>
        <v>9.0155604800128998E-6</v>
      </c>
      <c r="BJ4054" s="184" t="str">
        <f t="shared" si="622"/>
        <v/>
      </c>
    </row>
    <row r="4055" spans="57:62" ht="20.100000000000001" customHeight="1" x14ac:dyDescent="0.25">
      <c r="BE4055" s="156">
        <v>3303</v>
      </c>
      <c r="BF4055" s="181">
        <f t="shared" si="623"/>
        <v>21.132799999998717</v>
      </c>
      <c r="BG4055" s="182">
        <f t="shared" si="624"/>
        <v>3.5784921770867046E-3</v>
      </c>
      <c r="BH4055" s="183">
        <f t="shared" si="625"/>
        <v>8.9935633992821971E-6</v>
      </c>
      <c r="BI4055" s="184">
        <f t="shared" si="626"/>
        <v>8.9935633992821971E-6</v>
      </c>
      <c r="BJ4055" s="184" t="str">
        <f t="shared" si="622"/>
        <v/>
      </c>
    </row>
    <row r="4056" spans="57:62" ht="20.100000000000001" customHeight="1" x14ac:dyDescent="0.25">
      <c r="BE4056" s="156">
        <v>3304</v>
      </c>
      <c r="BF4056" s="181">
        <f t="shared" si="623"/>
        <v>21.139199999998716</v>
      </c>
      <c r="BG4056" s="182">
        <f t="shared" si="624"/>
        <v>3.5694986136874224E-3</v>
      </c>
      <c r="BH4056" s="183">
        <f t="shared" si="625"/>
        <v>8.9716179327782759E-6</v>
      </c>
      <c r="BI4056" s="184">
        <f t="shared" si="626"/>
        <v>8.9716179327782759E-6</v>
      </c>
      <c r="BJ4056" s="184" t="str">
        <f t="shared" si="622"/>
        <v/>
      </c>
    </row>
    <row r="4057" spans="57:62" ht="20.100000000000001" customHeight="1" x14ac:dyDescent="0.25">
      <c r="BE4057" s="156">
        <v>3305</v>
      </c>
      <c r="BF4057" s="181">
        <f t="shared" si="623"/>
        <v>21.145599999998716</v>
      </c>
      <c r="BG4057" s="182">
        <f t="shared" si="624"/>
        <v>3.5605269957546442E-3</v>
      </c>
      <c r="BH4057" s="183">
        <f t="shared" si="625"/>
        <v>8.9497239658471901E-6</v>
      </c>
      <c r="BI4057" s="184">
        <f t="shared" si="626"/>
        <v>8.9497239658471901E-6</v>
      </c>
      <c r="BJ4057" s="184" t="str">
        <f t="shared" si="622"/>
        <v/>
      </c>
    </row>
    <row r="4058" spans="57:62" ht="20.100000000000001" customHeight="1" x14ac:dyDescent="0.25">
      <c r="BE4058" s="156">
        <v>3306</v>
      </c>
      <c r="BF4058" s="181">
        <f t="shared" si="623"/>
        <v>21.151999999998715</v>
      </c>
      <c r="BG4058" s="182">
        <f t="shared" si="624"/>
        <v>3.551577271788797E-3</v>
      </c>
      <c r="BH4058" s="183">
        <f t="shared" si="625"/>
        <v>8.9278813840765539E-6</v>
      </c>
      <c r="BI4058" s="184">
        <f t="shared" si="626"/>
        <v>8.9278813840765539E-6</v>
      </c>
      <c r="BJ4058" s="184" t="str">
        <f t="shared" si="622"/>
        <v/>
      </c>
    </row>
    <row r="4059" spans="57:62" ht="20.100000000000001" customHeight="1" x14ac:dyDescent="0.25">
      <c r="BE4059" s="156">
        <v>3307</v>
      </c>
      <c r="BF4059" s="181">
        <f t="shared" si="623"/>
        <v>21.158399999998714</v>
      </c>
      <c r="BG4059" s="182">
        <f t="shared" si="624"/>
        <v>3.5426493904047204E-3</v>
      </c>
      <c r="BH4059" s="183">
        <f t="shared" si="625"/>
        <v>8.9060900732673524E-6</v>
      </c>
      <c r="BI4059" s="184">
        <f t="shared" si="626"/>
        <v>8.9060900732673524E-6</v>
      </c>
      <c r="BJ4059" s="184" t="str">
        <f t="shared" si="622"/>
        <v/>
      </c>
    </row>
    <row r="4060" spans="57:62" ht="20.100000000000001" customHeight="1" x14ac:dyDescent="0.25">
      <c r="BE4060" s="156">
        <v>3308</v>
      </c>
      <c r="BF4060" s="181">
        <f t="shared" si="623"/>
        <v>21.164799999998714</v>
      </c>
      <c r="BG4060" s="182">
        <f t="shared" si="624"/>
        <v>3.5337433003314531E-3</v>
      </c>
      <c r="BH4060" s="183">
        <f t="shared" si="625"/>
        <v>8.8843499194777437E-6</v>
      </c>
      <c r="BI4060" s="184">
        <f t="shared" si="626"/>
        <v>8.8843499194777437E-6</v>
      </c>
      <c r="BJ4060" s="184" t="str">
        <f t="shared" si="622"/>
        <v/>
      </c>
    </row>
    <row r="4061" spans="57:62" ht="20.100000000000001" customHeight="1" x14ac:dyDescent="0.25">
      <c r="BE4061" s="156">
        <v>3309</v>
      </c>
      <c r="BF4061" s="181">
        <f t="shared" si="623"/>
        <v>21.171199999998713</v>
      </c>
      <c r="BG4061" s="182">
        <f t="shared" si="624"/>
        <v>3.5248589504119753E-3</v>
      </c>
      <c r="BH4061" s="183">
        <f t="shared" si="625"/>
        <v>8.8626608089627766E-6</v>
      </c>
      <c r="BI4061" s="184">
        <f t="shared" si="626"/>
        <v>8.8626608089627766E-6</v>
      </c>
      <c r="BJ4061" s="184" t="str">
        <f t="shared" si="622"/>
        <v/>
      </c>
    </row>
    <row r="4062" spans="57:62" ht="20.100000000000001" customHeight="1" x14ac:dyDescent="0.25">
      <c r="BE4062" s="156">
        <v>3310</v>
      </c>
      <c r="BF4062" s="181">
        <f t="shared" si="623"/>
        <v>21.177599999998712</v>
      </c>
      <c r="BG4062" s="182">
        <f t="shared" si="624"/>
        <v>3.5159962896030125E-3</v>
      </c>
      <c r="BH4062" s="183">
        <f t="shared" si="625"/>
        <v>8.8410226282676328E-6</v>
      </c>
      <c r="BI4062" s="184">
        <f t="shared" si="626"/>
        <v>8.8410226282676328E-6</v>
      </c>
      <c r="BJ4062" s="184" t="str">
        <f t="shared" si="622"/>
        <v/>
      </c>
    </row>
    <row r="4063" spans="57:62" ht="20.100000000000001" customHeight="1" x14ac:dyDescent="0.25">
      <c r="BE4063" s="156">
        <v>3311</v>
      </c>
      <c r="BF4063" s="181">
        <f t="shared" si="623"/>
        <v>21.183999999998711</v>
      </c>
      <c r="BG4063" s="182">
        <f t="shared" si="624"/>
        <v>3.5071552669747449E-3</v>
      </c>
      <c r="BH4063" s="183">
        <f t="shared" si="625"/>
        <v>8.8194352641100988E-6</v>
      </c>
      <c r="BI4063" s="184">
        <f t="shared" si="626"/>
        <v>8.8194352641100988E-6</v>
      </c>
      <c r="BJ4063" s="184" t="str">
        <f t="shared" si="622"/>
        <v/>
      </c>
    </row>
    <row r="4064" spans="57:62" ht="20.100000000000001" customHeight="1" x14ac:dyDescent="0.25">
      <c r="BE4064" s="156">
        <v>3312</v>
      </c>
      <c r="BF4064" s="181">
        <f t="shared" si="623"/>
        <v>21.190399999998711</v>
      </c>
      <c r="BG4064" s="182">
        <f t="shared" si="624"/>
        <v>3.4983358317106348E-3</v>
      </c>
      <c r="BH4064" s="183">
        <f t="shared" si="625"/>
        <v>8.7978986034863843E-6</v>
      </c>
      <c r="BI4064" s="184">
        <f t="shared" si="626"/>
        <v>8.7978986034863843E-6</v>
      </c>
      <c r="BJ4064" s="184" t="str">
        <f t="shared" si="622"/>
        <v/>
      </c>
    </row>
    <row r="4065" spans="57:62" ht="20.100000000000001" customHeight="1" x14ac:dyDescent="0.25">
      <c r="BE4065" s="156">
        <v>3313</v>
      </c>
      <c r="BF4065" s="181">
        <f t="shared" si="623"/>
        <v>21.19679999999871</v>
      </c>
      <c r="BG4065" s="182">
        <f t="shared" si="624"/>
        <v>3.4895379331071484E-3</v>
      </c>
      <c r="BH4065" s="183">
        <f t="shared" si="625"/>
        <v>8.7764125335778806E-6</v>
      </c>
      <c r="BI4065" s="184">
        <f t="shared" si="626"/>
        <v>8.7764125335778806E-6</v>
      </c>
      <c r="BJ4065" s="184" t="str">
        <f t="shared" si="622"/>
        <v/>
      </c>
    </row>
    <row r="4066" spans="57:62" ht="20.100000000000001" customHeight="1" x14ac:dyDescent="0.25">
      <c r="BE4066" s="156">
        <v>3314</v>
      </c>
      <c r="BF4066" s="181">
        <f t="shared" si="623"/>
        <v>21.203199999998709</v>
      </c>
      <c r="BG4066" s="182">
        <f t="shared" si="624"/>
        <v>3.4807615205735705E-3</v>
      </c>
      <c r="BH4066" s="183">
        <f t="shared" si="625"/>
        <v>8.7549769418465706E-6</v>
      </c>
      <c r="BI4066" s="184">
        <f t="shared" si="626"/>
        <v>8.7549769418465706E-6</v>
      </c>
      <c r="BJ4066" s="184" t="str">
        <f t="shared" si="622"/>
        <v/>
      </c>
    </row>
    <row r="4067" spans="57:62" ht="20.100000000000001" customHeight="1" x14ac:dyDescent="0.25">
      <c r="BE4067" s="156">
        <v>3315</v>
      </c>
      <c r="BF4067" s="181">
        <f t="shared" si="623"/>
        <v>21.209599999998709</v>
      </c>
      <c r="BG4067" s="182">
        <f t="shared" si="624"/>
        <v>3.472006543631724E-3</v>
      </c>
      <c r="BH4067" s="183">
        <f t="shared" si="625"/>
        <v>8.7335917159452568E-6</v>
      </c>
      <c r="BI4067" s="184">
        <f t="shared" si="626"/>
        <v>8.7335917159452568E-6</v>
      </c>
      <c r="BJ4067" s="184" t="str">
        <f t="shared" si="622"/>
        <v/>
      </c>
    </row>
    <row r="4068" spans="57:62" ht="20.100000000000001" customHeight="1" x14ac:dyDescent="0.25">
      <c r="BE4068" s="156">
        <v>3316</v>
      </c>
      <c r="BF4068" s="181">
        <f t="shared" si="623"/>
        <v>21.215999999998708</v>
      </c>
      <c r="BG4068" s="182">
        <f t="shared" si="624"/>
        <v>3.4632729519157787E-3</v>
      </c>
      <c r="BH4068" s="183">
        <f t="shared" si="625"/>
        <v>8.7122567437813124E-6</v>
      </c>
      <c r="BI4068" s="184">
        <f t="shared" si="626"/>
        <v>8.7122567437813124E-6</v>
      </c>
      <c r="BJ4068" s="184" t="str">
        <f t="shared" si="622"/>
        <v/>
      </c>
    </row>
    <row r="4069" spans="57:62" ht="20.100000000000001" customHeight="1" x14ac:dyDescent="0.25">
      <c r="BE4069" s="156">
        <v>3317</v>
      </c>
      <c r="BF4069" s="181">
        <f t="shared" si="623"/>
        <v>21.222399999998707</v>
      </c>
      <c r="BG4069" s="182">
        <f t="shared" si="624"/>
        <v>3.4545606951719974E-3</v>
      </c>
      <c r="BH4069" s="183">
        <f t="shared" si="625"/>
        <v>8.6909719134780836E-6</v>
      </c>
      <c r="BI4069" s="184">
        <f t="shared" si="626"/>
        <v>8.6909719134780836E-6</v>
      </c>
      <c r="BJ4069" s="184" t="str">
        <f t="shared" si="622"/>
        <v/>
      </c>
    </row>
    <row r="4070" spans="57:62" ht="20.100000000000001" customHeight="1" x14ac:dyDescent="0.25">
      <c r="BE4070" s="156">
        <v>3318</v>
      </c>
      <c r="BF4070" s="181">
        <f t="shared" si="623"/>
        <v>21.228799999998706</v>
      </c>
      <c r="BG4070" s="182">
        <f t="shared" si="624"/>
        <v>3.4458697232585193E-3</v>
      </c>
      <c r="BH4070" s="183">
        <f t="shared" si="625"/>
        <v>8.6697371133948389E-6</v>
      </c>
      <c r="BI4070" s="184">
        <f t="shared" si="626"/>
        <v>8.6697371133948389E-6</v>
      </c>
      <c r="BJ4070" s="184" t="str">
        <f t="shared" si="622"/>
        <v/>
      </c>
    </row>
    <row r="4071" spans="57:62" ht="20.100000000000001" customHeight="1" x14ac:dyDescent="0.25">
      <c r="BE4071" s="156">
        <v>3319</v>
      </c>
      <c r="BF4071" s="181">
        <f t="shared" si="623"/>
        <v>21.235199999998706</v>
      </c>
      <c r="BG4071" s="182">
        <f t="shared" si="624"/>
        <v>3.4371999861451245E-3</v>
      </c>
      <c r="BH4071" s="183">
        <f t="shared" si="625"/>
        <v>8.6485522321193969E-6</v>
      </c>
      <c r="BI4071" s="184">
        <f t="shared" si="626"/>
        <v>8.6485522321193969E-6</v>
      </c>
      <c r="BJ4071" s="184" t="str">
        <f t="shared" si="622"/>
        <v/>
      </c>
    </row>
    <row r="4072" spans="57:62" ht="20.100000000000001" customHeight="1" x14ac:dyDescent="0.25">
      <c r="BE4072" s="156">
        <v>3320</v>
      </c>
      <c r="BF4072" s="181">
        <f t="shared" si="623"/>
        <v>21.241599999998705</v>
      </c>
      <c r="BG4072" s="182">
        <f t="shared" si="624"/>
        <v>3.4285514339130051E-3</v>
      </c>
      <c r="BH4072" s="183">
        <f t="shared" si="625"/>
        <v>8.6274171584633554E-6</v>
      </c>
      <c r="BI4072" s="184">
        <f t="shared" si="626"/>
        <v>8.6274171584633554E-6</v>
      </c>
      <c r="BJ4072" s="184" t="str">
        <f t="shared" si="622"/>
        <v/>
      </c>
    </row>
    <row r="4073" spans="57:62" ht="20.100000000000001" customHeight="1" x14ac:dyDescent="0.25">
      <c r="BE4073" s="156">
        <v>3321</v>
      </c>
      <c r="BF4073" s="181">
        <f t="shared" si="623"/>
        <v>21.247999999998704</v>
      </c>
      <c r="BG4073" s="182">
        <f t="shared" si="624"/>
        <v>3.4199240167545417E-3</v>
      </c>
      <c r="BH4073" s="183">
        <f t="shared" si="625"/>
        <v>8.6063317814677291E-6</v>
      </c>
      <c r="BI4073" s="184">
        <f t="shared" si="626"/>
        <v>8.6063317814677291E-6</v>
      </c>
      <c r="BJ4073" s="184" t="str">
        <f t="shared" si="622"/>
        <v/>
      </c>
    </row>
    <row r="4074" spans="57:62" ht="20.100000000000001" customHeight="1" x14ac:dyDescent="0.25">
      <c r="BE4074" s="156">
        <v>3322</v>
      </c>
      <c r="BF4074" s="181">
        <f t="shared" si="623"/>
        <v>21.254399999998704</v>
      </c>
      <c r="BG4074" s="182">
        <f t="shared" si="624"/>
        <v>3.411317684973074E-3</v>
      </c>
      <c r="BH4074" s="183">
        <f t="shared" si="625"/>
        <v>8.5852959904103229E-6</v>
      </c>
      <c r="BI4074" s="184">
        <f t="shared" si="626"/>
        <v>8.5852959904103229E-6</v>
      </c>
      <c r="BJ4074" s="184" t="str">
        <f t="shared" si="622"/>
        <v/>
      </c>
    </row>
    <row r="4075" spans="57:62" ht="20.100000000000001" customHeight="1" x14ac:dyDescent="0.25">
      <c r="BE4075" s="156">
        <v>3323</v>
      </c>
      <c r="BF4075" s="181">
        <f t="shared" si="623"/>
        <v>21.260799999998703</v>
      </c>
      <c r="BG4075" s="182">
        <f t="shared" si="624"/>
        <v>3.4027323889826637E-3</v>
      </c>
      <c r="BH4075" s="183">
        <f t="shared" si="625"/>
        <v>8.5643096747844809E-6</v>
      </c>
      <c r="BI4075" s="184">
        <f t="shared" si="626"/>
        <v>8.5643096747844809E-6</v>
      </c>
      <c r="BJ4075" s="184" t="str">
        <f t="shared" si="622"/>
        <v/>
      </c>
    </row>
    <row r="4076" spans="57:62" ht="20.100000000000001" customHeight="1" x14ac:dyDescent="0.25">
      <c r="BE4076" s="156">
        <v>3324</v>
      </c>
      <c r="BF4076" s="181">
        <f t="shared" si="623"/>
        <v>21.267199999998702</v>
      </c>
      <c r="BG4076" s="182">
        <f t="shared" si="624"/>
        <v>3.3941680793078792E-3</v>
      </c>
      <c r="BH4076" s="183">
        <f t="shared" si="625"/>
        <v>8.5433727243186021E-6</v>
      </c>
      <c r="BI4076" s="184">
        <f t="shared" si="626"/>
        <v>8.5433727243186021E-6</v>
      </c>
      <c r="BJ4076" s="184" t="str">
        <f t="shared" si="622"/>
        <v/>
      </c>
    </row>
    <row r="4077" spans="57:62" ht="20.100000000000001" customHeight="1" x14ac:dyDescent="0.25">
      <c r="BE4077" s="156">
        <v>3325</v>
      </c>
      <c r="BF4077" s="181">
        <f t="shared" si="623"/>
        <v>21.273599999998702</v>
      </c>
      <c r="BG4077" s="182">
        <f t="shared" si="624"/>
        <v>3.3856247065835606E-3</v>
      </c>
      <c r="BH4077" s="183">
        <f t="shared" si="625"/>
        <v>8.5224850289535893E-6</v>
      </c>
      <c r="BI4077" s="184">
        <f t="shared" si="626"/>
        <v>8.5224850289535893E-6</v>
      </c>
      <c r="BJ4077" s="184" t="str">
        <f t="shared" si="622"/>
        <v/>
      </c>
    </row>
    <row r="4078" spans="57:62" ht="20.100000000000001" customHeight="1" x14ac:dyDescent="0.25">
      <c r="BE4078" s="156">
        <v>3326</v>
      </c>
      <c r="BF4078" s="181">
        <f t="shared" si="623"/>
        <v>21.279999999998701</v>
      </c>
      <c r="BG4078" s="182">
        <f t="shared" si="624"/>
        <v>3.377102221554607E-3</v>
      </c>
      <c r="BH4078" s="183">
        <f t="shared" si="625"/>
        <v>8.5016464788792781E-6</v>
      </c>
      <c r="BI4078" s="184">
        <f t="shared" si="626"/>
        <v>8.5016464788792781E-6</v>
      </c>
      <c r="BJ4078" s="184" t="str">
        <f t="shared" si="622"/>
        <v/>
      </c>
    </row>
    <row r="4079" spans="57:62" ht="20.100000000000001" customHeight="1" x14ac:dyDescent="0.25">
      <c r="BE4079" s="156">
        <v>3327</v>
      </c>
      <c r="BF4079" s="181">
        <f t="shared" si="623"/>
        <v>21.2863999999987</v>
      </c>
      <c r="BG4079" s="182">
        <f t="shared" si="624"/>
        <v>3.3686005750757277E-3</v>
      </c>
      <c r="BH4079" s="183">
        <f t="shared" si="625"/>
        <v>8.4808569644849972E-6</v>
      </c>
      <c r="BI4079" s="184">
        <f t="shared" si="626"/>
        <v>8.4808569644849972E-6</v>
      </c>
      <c r="BJ4079" s="184" t="str">
        <f t="shared" si="622"/>
        <v/>
      </c>
    </row>
    <row r="4080" spans="57:62" ht="20.100000000000001" customHeight="1" x14ac:dyDescent="0.25">
      <c r="BE4080" s="156">
        <v>3328</v>
      </c>
      <c r="BF4080" s="181">
        <f t="shared" si="623"/>
        <v>21.292799999998699</v>
      </c>
      <c r="BG4080" s="182">
        <f t="shared" si="624"/>
        <v>3.3601197181112427E-3</v>
      </c>
      <c r="BH4080" s="183">
        <f t="shared" si="625"/>
        <v>8.4601163764159472E-6</v>
      </c>
      <c r="BI4080" s="184">
        <f t="shared" si="626"/>
        <v>8.4601163764159472E-6</v>
      </c>
      <c r="BJ4080" s="184" t="str">
        <f t="shared" si="622"/>
        <v/>
      </c>
    </row>
    <row r="4081" spans="57:62" ht="20.100000000000001" customHeight="1" x14ac:dyDescent="0.25">
      <c r="BE4081" s="156">
        <v>3329</v>
      </c>
      <c r="BF4081" s="181">
        <f t="shared" si="623"/>
        <v>21.299199999998699</v>
      </c>
      <c r="BG4081" s="182">
        <f t="shared" si="624"/>
        <v>3.3516596017348268E-3</v>
      </c>
      <c r="BH4081" s="183">
        <f t="shared" si="625"/>
        <v>8.4394246055159543E-6</v>
      </c>
      <c r="BI4081" s="184">
        <f t="shared" si="626"/>
        <v>8.4394246055159543E-6</v>
      </c>
      <c r="BJ4081" s="184" t="str">
        <f t="shared" ref="BJ4081:BJ4144" si="627">IF($BG4081&lt;(1-$BC$765),$BH4081,"")</f>
        <v/>
      </c>
    </row>
    <row r="4082" spans="57:62" ht="20.100000000000001" customHeight="1" x14ac:dyDescent="0.25">
      <c r="BE4082" s="156">
        <v>3330</v>
      </c>
      <c r="BF4082" s="181">
        <f t="shared" ref="BF4082:BF4145" si="628">BF4081+$BI$750</f>
        <v>21.305599999998698</v>
      </c>
      <c r="BG4082" s="182">
        <f t="shared" ref="BG4082:BG4145" si="629">_xlfn.CHISQ.DIST.RT(BF4082,7)</f>
        <v>3.3432201771293108E-3</v>
      </c>
      <c r="BH4082" s="183">
        <f t="shared" ref="BH4082:BH4145" si="630">BG4082-BG4083</f>
        <v>8.4187815428500221E-6</v>
      </c>
      <c r="BI4082" s="184">
        <f t="shared" ref="BI4082:BI4145" si="631">IF(BG4082&lt;(1-$BC$757),BH4082,"")</f>
        <v>8.4187815428500221E-6</v>
      </c>
      <c r="BJ4082" s="184" t="str">
        <f t="shared" si="627"/>
        <v/>
      </c>
    </row>
    <row r="4083" spans="57:62" ht="20.100000000000001" customHeight="1" x14ac:dyDescent="0.25">
      <c r="BE4083" s="156">
        <v>3331</v>
      </c>
      <c r="BF4083" s="181">
        <f t="shared" si="628"/>
        <v>21.311999999998697</v>
      </c>
      <c r="BG4083" s="182">
        <f t="shared" si="629"/>
        <v>3.3348013955864608E-3</v>
      </c>
      <c r="BH4083" s="183">
        <f t="shared" si="630"/>
        <v>8.3981870797472657E-6</v>
      </c>
      <c r="BI4083" s="184">
        <f t="shared" si="631"/>
        <v>8.3981870797472657E-6</v>
      </c>
      <c r="BJ4083" s="184" t="str">
        <f t="shared" si="627"/>
        <v/>
      </c>
    </row>
    <row r="4084" spans="57:62" ht="20.100000000000001" customHeight="1" x14ac:dyDescent="0.25">
      <c r="BE4084" s="156">
        <v>3332</v>
      </c>
      <c r="BF4084" s="181">
        <f t="shared" si="628"/>
        <v>21.318399999998697</v>
      </c>
      <c r="BG4084" s="182">
        <f t="shared" si="629"/>
        <v>3.3264032085067135E-3</v>
      </c>
      <c r="BH4084" s="183">
        <f t="shared" si="630"/>
        <v>8.377641107703334E-6</v>
      </c>
      <c r="BI4084" s="184">
        <f t="shared" si="631"/>
        <v>8.377641107703334E-6</v>
      </c>
      <c r="BJ4084" s="184" t="str">
        <f t="shared" si="627"/>
        <v/>
      </c>
    </row>
    <row r="4085" spans="57:62" ht="20.100000000000001" customHeight="1" x14ac:dyDescent="0.25">
      <c r="BE4085" s="156">
        <v>3333</v>
      </c>
      <c r="BF4085" s="181">
        <f t="shared" si="628"/>
        <v>21.324799999998696</v>
      </c>
      <c r="BG4085" s="182">
        <f t="shared" si="629"/>
        <v>3.3180255673990102E-3</v>
      </c>
      <c r="BH4085" s="183">
        <f t="shared" si="630"/>
        <v>8.3571435184975028E-6</v>
      </c>
      <c r="BI4085" s="184">
        <f t="shared" si="631"/>
        <v>8.3571435184975028E-6</v>
      </c>
      <c r="BJ4085" s="184" t="str">
        <f t="shared" si="627"/>
        <v/>
      </c>
    </row>
    <row r="4086" spans="57:62" ht="20.100000000000001" customHeight="1" x14ac:dyDescent="0.25">
      <c r="BE4086" s="156">
        <v>3334</v>
      </c>
      <c r="BF4086" s="181">
        <f t="shared" si="628"/>
        <v>21.331199999998695</v>
      </c>
      <c r="BG4086" s="182">
        <f t="shared" si="629"/>
        <v>3.3096684238805127E-3</v>
      </c>
      <c r="BH4086" s="183">
        <f t="shared" si="630"/>
        <v>8.3366942040699436E-6</v>
      </c>
      <c r="BI4086" s="184">
        <f t="shared" si="631"/>
        <v>8.3366942040699436E-6</v>
      </c>
      <c r="BJ4086" s="184" t="str">
        <f t="shared" si="627"/>
        <v/>
      </c>
    </row>
    <row r="4087" spans="57:62" ht="20.100000000000001" customHeight="1" x14ac:dyDescent="0.25">
      <c r="BE4087" s="156">
        <v>3335</v>
      </c>
      <c r="BF4087" s="181">
        <f t="shared" si="628"/>
        <v>21.337599999998694</v>
      </c>
      <c r="BG4087" s="182">
        <f t="shared" si="629"/>
        <v>3.3013317296764428E-3</v>
      </c>
      <c r="BH4087" s="183">
        <f t="shared" si="630"/>
        <v>8.3162930566275418E-6</v>
      </c>
      <c r="BI4087" s="184">
        <f t="shared" si="631"/>
        <v>8.3162930566275418E-6</v>
      </c>
      <c r="BJ4087" s="184" t="str">
        <f t="shared" si="627"/>
        <v/>
      </c>
    </row>
    <row r="4088" spans="57:62" ht="20.100000000000001" customHeight="1" x14ac:dyDescent="0.25">
      <c r="BE4088" s="156">
        <v>3336</v>
      </c>
      <c r="BF4088" s="181">
        <f t="shared" si="628"/>
        <v>21.343999999998694</v>
      </c>
      <c r="BG4088" s="182">
        <f t="shared" si="629"/>
        <v>3.2930154366198152E-3</v>
      </c>
      <c r="BH4088" s="183">
        <f t="shared" si="630"/>
        <v>8.295939968600962E-6</v>
      </c>
      <c r="BI4088" s="184">
        <f t="shared" si="631"/>
        <v>8.295939968600962E-6</v>
      </c>
      <c r="BJ4088" s="184" t="str">
        <f t="shared" si="627"/>
        <v/>
      </c>
    </row>
    <row r="4089" spans="57:62" ht="20.100000000000001" customHeight="1" x14ac:dyDescent="0.25">
      <c r="BE4089" s="156">
        <v>3337</v>
      </c>
      <c r="BF4089" s="181">
        <f t="shared" si="628"/>
        <v>21.350399999998693</v>
      </c>
      <c r="BG4089" s="182">
        <f t="shared" si="629"/>
        <v>3.2847194966512143E-3</v>
      </c>
      <c r="BH4089" s="183">
        <f t="shared" si="630"/>
        <v>8.2756348326008464E-6</v>
      </c>
      <c r="BI4089" s="184">
        <f t="shared" si="631"/>
        <v>8.2756348326008464E-6</v>
      </c>
      <c r="BJ4089" s="184" t="str">
        <f t="shared" si="627"/>
        <v/>
      </c>
    </row>
    <row r="4090" spans="57:62" ht="20.100000000000001" customHeight="1" x14ac:dyDescent="0.25">
      <c r="BE4090" s="156">
        <v>3338</v>
      </c>
      <c r="BF4090" s="181">
        <f t="shared" si="628"/>
        <v>21.356799999998692</v>
      </c>
      <c r="BG4090" s="182">
        <f t="shared" si="629"/>
        <v>3.2764438618186134E-3</v>
      </c>
      <c r="BH4090" s="183">
        <f t="shared" si="630"/>
        <v>8.2553775415088876E-6</v>
      </c>
      <c r="BI4090" s="184">
        <f t="shared" si="631"/>
        <v>8.2553775415088876E-6</v>
      </c>
      <c r="BJ4090" s="184" t="str">
        <f t="shared" si="627"/>
        <v/>
      </c>
    </row>
    <row r="4091" spans="57:62" ht="20.100000000000001" customHeight="1" x14ac:dyDescent="0.25">
      <c r="BE4091" s="156">
        <v>3339</v>
      </c>
      <c r="BF4091" s="181">
        <f t="shared" si="628"/>
        <v>21.363199999998692</v>
      </c>
      <c r="BG4091" s="182">
        <f t="shared" si="629"/>
        <v>3.2681884842771045E-3</v>
      </c>
      <c r="BH4091" s="183">
        <f t="shared" si="630"/>
        <v>8.2351679883910928E-6</v>
      </c>
      <c r="BI4091" s="184">
        <f t="shared" si="631"/>
        <v>8.2351679883910928E-6</v>
      </c>
      <c r="BJ4091" s="184" t="str">
        <f t="shared" si="627"/>
        <v/>
      </c>
    </row>
    <row r="4092" spans="57:62" ht="20.100000000000001" customHeight="1" x14ac:dyDescent="0.25">
      <c r="BE4092" s="156">
        <v>3340</v>
      </c>
      <c r="BF4092" s="181">
        <f t="shared" si="628"/>
        <v>21.369599999998691</v>
      </c>
      <c r="BG4092" s="182">
        <f t="shared" si="629"/>
        <v>3.2599533162887134E-3</v>
      </c>
      <c r="BH4092" s="183">
        <f t="shared" si="630"/>
        <v>8.2150060665415851E-6</v>
      </c>
      <c r="BI4092" s="184">
        <f t="shared" si="631"/>
        <v>8.2150060665415851E-6</v>
      </c>
      <c r="BJ4092" s="184" t="str">
        <f t="shared" si="627"/>
        <v/>
      </c>
    </row>
    <row r="4093" spans="57:62" ht="20.100000000000001" customHeight="1" x14ac:dyDescent="0.25">
      <c r="BE4093" s="156">
        <v>3341</v>
      </c>
      <c r="BF4093" s="181">
        <f t="shared" si="628"/>
        <v>21.37599999999869</v>
      </c>
      <c r="BG4093" s="182">
        <f t="shared" si="629"/>
        <v>3.2517383102221718E-3</v>
      </c>
      <c r="BH4093" s="183">
        <f t="shared" si="630"/>
        <v>8.1948916695060228E-6</v>
      </c>
      <c r="BI4093" s="184">
        <f t="shared" si="631"/>
        <v>8.1948916695060228E-6</v>
      </c>
      <c r="BJ4093" s="184" t="str">
        <f t="shared" si="627"/>
        <v/>
      </c>
    </row>
    <row r="4094" spans="57:62" ht="20.100000000000001" customHeight="1" x14ac:dyDescent="0.25">
      <c r="BE4094" s="156">
        <v>3342</v>
      </c>
      <c r="BF4094" s="181">
        <f t="shared" si="628"/>
        <v>21.38239999999869</v>
      </c>
      <c r="BG4094" s="182">
        <f t="shared" si="629"/>
        <v>3.2435434185526658E-3</v>
      </c>
      <c r="BH4094" s="183">
        <f t="shared" si="630"/>
        <v>8.1748246909952964E-6</v>
      </c>
      <c r="BI4094" s="184">
        <f t="shared" si="631"/>
        <v>8.1748246909952964E-6</v>
      </c>
      <c r="BJ4094" s="184" t="str">
        <f t="shared" si="627"/>
        <v/>
      </c>
    </row>
    <row r="4095" spans="57:62" ht="20.100000000000001" customHeight="1" x14ac:dyDescent="0.25">
      <c r="BE4095" s="156">
        <v>3343</v>
      </c>
      <c r="BF4095" s="181">
        <f t="shared" si="628"/>
        <v>21.388799999998689</v>
      </c>
      <c r="BG4095" s="182">
        <f t="shared" si="629"/>
        <v>3.2353685938616705E-3</v>
      </c>
      <c r="BH4095" s="183">
        <f t="shared" si="630"/>
        <v>8.1548050249926479E-6</v>
      </c>
      <c r="BI4095" s="184">
        <f t="shared" si="631"/>
        <v>8.1548050249926479E-6</v>
      </c>
      <c r="BJ4095" s="184" t="str">
        <f t="shared" si="627"/>
        <v/>
      </c>
    </row>
    <row r="4096" spans="57:62" ht="20.100000000000001" customHeight="1" x14ac:dyDescent="0.25">
      <c r="BE4096" s="156">
        <v>3344</v>
      </c>
      <c r="BF4096" s="181">
        <f t="shared" si="628"/>
        <v>21.395199999998688</v>
      </c>
      <c r="BG4096" s="182">
        <f t="shared" si="629"/>
        <v>3.2272137888366779E-3</v>
      </c>
      <c r="BH4096" s="183">
        <f t="shared" si="630"/>
        <v>8.1348325656521898E-6</v>
      </c>
      <c r="BI4096" s="184">
        <f t="shared" si="631"/>
        <v>8.1348325656521898E-6</v>
      </c>
      <c r="BJ4096" s="184" t="str">
        <f t="shared" si="627"/>
        <v/>
      </c>
    </row>
    <row r="4097" spans="57:62" ht="20.100000000000001" customHeight="1" x14ac:dyDescent="0.25">
      <c r="BE4097" s="156">
        <v>3345</v>
      </c>
      <c r="BF4097" s="181">
        <f t="shared" si="628"/>
        <v>21.401599999998687</v>
      </c>
      <c r="BG4097" s="182">
        <f t="shared" si="629"/>
        <v>3.2190789562710257E-3</v>
      </c>
      <c r="BH4097" s="183">
        <f t="shared" si="630"/>
        <v>8.1149072073973504E-6</v>
      </c>
      <c r="BI4097" s="184">
        <f t="shared" si="631"/>
        <v>8.1149072073973504E-6</v>
      </c>
      <c r="BJ4097" s="184" t="str">
        <f t="shared" si="627"/>
        <v/>
      </c>
    </row>
    <row r="4098" spans="57:62" ht="20.100000000000001" customHeight="1" x14ac:dyDescent="0.25">
      <c r="BE4098" s="156">
        <v>3346</v>
      </c>
      <c r="BF4098" s="181">
        <f t="shared" si="628"/>
        <v>21.407999999998687</v>
      </c>
      <c r="BG4098" s="182">
        <f t="shared" si="629"/>
        <v>3.2109640490636283E-3</v>
      </c>
      <c r="BH4098" s="183">
        <f t="shared" si="630"/>
        <v>8.0950288448189585E-6</v>
      </c>
      <c r="BI4098" s="184">
        <f t="shared" si="631"/>
        <v>8.0950288448189585E-6</v>
      </c>
      <c r="BJ4098" s="184" t="str">
        <f t="shared" si="627"/>
        <v/>
      </c>
    </row>
    <row r="4099" spans="57:62" ht="20.100000000000001" customHeight="1" x14ac:dyDescent="0.25">
      <c r="BE4099" s="156">
        <v>3347</v>
      </c>
      <c r="BF4099" s="181">
        <f t="shared" si="628"/>
        <v>21.414399999998686</v>
      </c>
      <c r="BG4099" s="182">
        <f t="shared" si="629"/>
        <v>3.2028690202188094E-3</v>
      </c>
      <c r="BH4099" s="183">
        <f t="shared" si="630"/>
        <v>8.0751973727624139E-6</v>
      </c>
      <c r="BI4099" s="184">
        <f t="shared" si="631"/>
        <v>8.0751973727624139E-6</v>
      </c>
      <c r="BJ4099" s="184" t="str">
        <f t="shared" si="627"/>
        <v/>
      </c>
    </row>
    <row r="4100" spans="57:62" ht="20.100000000000001" customHeight="1" x14ac:dyDescent="0.25">
      <c r="BE4100" s="156">
        <v>3348</v>
      </c>
      <c r="BF4100" s="181">
        <f t="shared" si="628"/>
        <v>21.420799999998685</v>
      </c>
      <c r="BG4100" s="182">
        <f t="shared" si="629"/>
        <v>3.194793822846047E-3</v>
      </c>
      <c r="BH4100" s="183">
        <f t="shared" si="630"/>
        <v>8.055412686274778E-6</v>
      </c>
      <c r="BI4100" s="184">
        <f t="shared" si="631"/>
        <v>8.055412686274778E-6</v>
      </c>
      <c r="BJ4100" s="184" t="str">
        <f t="shared" si="627"/>
        <v/>
      </c>
    </row>
    <row r="4101" spans="57:62" ht="20.100000000000001" customHeight="1" x14ac:dyDescent="0.25">
      <c r="BE4101" s="156">
        <v>3349</v>
      </c>
      <c r="BF4101" s="181">
        <f t="shared" si="628"/>
        <v>21.427199999998685</v>
      </c>
      <c r="BG4101" s="182">
        <f t="shared" si="629"/>
        <v>3.1867384101597722E-3</v>
      </c>
      <c r="BH4101" s="183">
        <f t="shared" si="630"/>
        <v>8.0356746806186513E-6</v>
      </c>
      <c r="BI4101" s="184">
        <f t="shared" si="631"/>
        <v>8.0356746806186513E-6</v>
      </c>
      <c r="BJ4101" s="184" t="str">
        <f t="shared" si="627"/>
        <v/>
      </c>
    </row>
    <row r="4102" spans="57:62" ht="20.100000000000001" customHeight="1" x14ac:dyDescent="0.25">
      <c r="BE4102" s="156">
        <v>3350</v>
      </c>
      <c r="BF4102" s="181">
        <f t="shared" si="628"/>
        <v>21.433599999998684</v>
      </c>
      <c r="BG4102" s="182">
        <f t="shared" si="629"/>
        <v>3.1787027354791535E-3</v>
      </c>
      <c r="BH4102" s="183">
        <f t="shared" si="630"/>
        <v>8.0159832512869192E-6</v>
      </c>
      <c r="BI4102" s="184">
        <f t="shared" si="631"/>
        <v>8.0159832512869192E-6</v>
      </c>
      <c r="BJ4102" s="184" t="str">
        <f t="shared" si="627"/>
        <v/>
      </c>
    </row>
    <row r="4103" spans="57:62" ht="20.100000000000001" customHeight="1" x14ac:dyDescent="0.25">
      <c r="BE4103" s="156">
        <v>3351</v>
      </c>
      <c r="BF4103" s="181">
        <f t="shared" si="628"/>
        <v>21.439999999998683</v>
      </c>
      <c r="BG4103" s="182">
        <f t="shared" si="629"/>
        <v>3.1706867522278666E-3</v>
      </c>
      <c r="BH4103" s="183">
        <f t="shared" si="630"/>
        <v>7.9963382939637201E-6</v>
      </c>
      <c r="BI4103" s="184">
        <f t="shared" si="631"/>
        <v>7.9963382939637201E-6</v>
      </c>
      <c r="BJ4103" s="184" t="str">
        <f t="shared" si="627"/>
        <v/>
      </c>
    </row>
    <row r="4104" spans="57:62" ht="20.100000000000001" customHeight="1" x14ac:dyDescent="0.25">
      <c r="BE4104" s="156">
        <v>3352</v>
      </c>
      <c r="BF4104" s="181">
        <f t="shared" si="628"/>
        <v>21.446399999998683</v>
      </c>
      <c r="BG4104" s="182">
        <f t="shared" si="629"/>
        <v>3.1626904139339029E-3</v>
      </c>
      <c r="BH4104" s="183">
        <f t="shared" si="630"/>
        <v>7.9767397045886305E-6</v>
      </c>
      <c r="BI4104" s="184">
        <f t="shared" si="631"/>
        <v>7.9767397045886305E-6</v>
      </c>
      <c r="BJ4104" s="184" t="str">
        <f t="shared" si="627"/>
        <v/>
      </c>
    </row>
    <row r="4105" spans="57:62" ht="20.100000000000001" customHeight="1" x14ac:dyDescent="0.25">
      <c r="BE4105" s="156">
        <v>3353</v>
      </c>
      <c r="BF4105" s="181">
        <f t="shared" si="628"/>
        <v>21.452799999998682</v>
      </c>
      <c r="BG4105" s="182">
        <f t="shared" si="629"/>
        <v>3.1547136742293143E-3</v>
      </c>
      <c r="BH4105" s="183">
        <f t="shared" si="630"/>
        <v>7.957187379261689E-6</v>
      </c>
      <c r="BI4105" s="184">
        <f t="shared" si="631"/>
        <v>7.957187379261689E-6</v>
      </c>
      <c r="BJ4105" s="184" t="str">
        <f t="shared" si="627"/>
        <v/>
      </c>
    </row>
    <row r="4106" spans="57:62" ht="20.100000000000001" customHeight="1" x14ac:dyDescent="0.25">
      <c r="BE4106" s="156">
        <v>3354</v>
      </c>
      <c r="BF4106" s="181">
        <f t="shared" si="628"/>
        <v>21.459199999998681</v>
      </c>
      <c r="BG4106" s="182">
        <f t="shared" si="629"/>
        <v>3.1467564868500526E-3</v>
      </c>
      <c r="BH4106" s="183">
        <f t="shared" si="630"/>
        <v>7.9376812143526834E-6</v>
      </c>
      <c r="BI4106" s="184">
        <f t="shared" si="631"/>
        <v>7.9376812143526834E-6</v>
      </c>
      <c r="BJ4106" s="184" t="str">
        <f t="shared" si="627"/>
        <v/>
      </c>
    </row>
    <row r="4107" spans="57:62" ht="20.100000000000001" customHeight="1" x14ac:dyDescent="0.25">
      <c r="BE4107" s="156">
        <v>3355</v>
      </c>
      <c r="BF4107" s="181">
        <f t="shared" si="628"/>
        <v>21.46559999999868</v>
      </c>
      <c r="BG4107" s="182">
        <f t="shared" si="629"/>
        <v>3.1388188056356999E-3</v>
      </c>
      <c r="BH4107" s="183">
        <f t="shared" si="630"/>
        <v>7.9182211064057414E-6</v>
      </c>
      <c r="BI4107" s="184">
        <f t="shared" si="631"/>
        <v>7.9182211064057414E-6</v>
      </c>
      <c r="BJ4107" s="184" t="str">
        <f t="shared" si="627"/>
        <v/>
      </c>
    </row>
    <row r="4108" spans="57:62" ht="20.100000000000001" customHeight="1" x14ac:dyDescent="0.25">
      <c r="BE4108" s="156">
        <v>3356</v>
      </c>
      <c r="BF4108" s="181">
        <f t="shared" si="628"/>
        <v>21.47199999999868</v>
      </c>
      <c r="BG4108" s="182">
        <f t="shared" si="629"/>
        <v>3.1309005845292942E-3</v>
      </c>
      <c r="BH4108" s="183">
        <f t="shared" si="630"/>
        <v>7.8988069522117552E-6</v>
      </c>
      <c r="BI4108" s="184">
        <f t="shared" si="631"/>
        <v>7.8988069522117552E-6</v>
      </c>
      <c r="BJ4108" s="184" t="str">
        <f t="shared" si="627"/>
        <v/>
      </c>
    </row>
    <row r="4109" spans="57:62" ht="20.100000000000001" customHeight="1" x14ac:dyDescent="0.25">
      <c r="BE4109" s="156">
        <v>3357</v>
      </c>
      <c r="BF4109" s="181">
        <f t="shared" si="628"/>
        <v>21.478399999998679</v>
      </c>
      <c r="BG4109" s="182">
        <f t="shared" si="629"/>
        <v>3.1230017775770824E-3</v>
      </c>
      <c r="BH4109" s="183">
        <f t="shared" si="630"/>
        <v>7.8794386487450636E-6</v>
      </c>
      <c r="BI4109" s="184">
        <f t="shared" si="631"/>
        <v>7.8794386487450636E-6</v>
      </c>
      <c r="BJ4109" s="184" t="str">
        <f t="shared" si="627"/>
        <v/>
      </c>
    </row>
    <row r="4110" spans="57:62" ht="20.100000000000001" customHeight="1" x14ac:dyDescent="0.25">
      <c r="BE4110" s="156">
        <v>3358</v>
      </c>
      <c r="BF4110" s="181">
        <f t="shared" si="628"/>
        <v>21.484799999998678</v>
      </c>
      <c r="BG4110" s="182">
        <f t="shared" si="629"/>
        <v>3.1151223389283373E-3</v>
      </c>
      <c r="BH4110" s="183">
        <f t="shared" si="630"/>
        <v>7.8601160932059537E-6</v>
      </c>
      <c r="BI4110" s="184">
        <f t="shared" si="631"/>
        <v>7.8601160932059537E-6</v>
      </c>
      <c r="BJ4110" s="184" t="str">
        <f t="shared" si="627"/>
        <v/>
      </c>
    </row>
    <row r="4111" spans="57:62" ht="20.100000000000001" customHeight="1" x14ac:dyDescent="0.25">
      <c r="BE4111" s="156">
        <v>3359</v>
      </c>
      <c r="BF4111" s="181">
        <f t="shared" si="628"/>
        <v>21.491199999998678</v>
      </c>
      <c r="BG4111" s="182">
        <f t="shared" si="629"/>
        <v>3.1072622228351314E-3</v>
      </c>
      <c r="BH4111" s="183">
        <f t="shared" si="630"/>
        <v>7.8408391830288998E-6</v>
      </c>
      <c r="BI4111" s="184">
        <f t="shared" si="631"/>
        <v>7.8408391830288998E-6</v>
      </c>
      <c r="BJ4111" s="184" t="str">
        <f t="shared" si="627"/>
        <v/>
      </c>
    </row>
    <row r="4112" spans="57:62" ht="20.100000000000001" customHeight="1" x14ac:dyDescent="0.25">
      <c r="BE4112" s="156">
        <v>3360</v>
      </c>
      <c r="BF4112" s="181">
        <f t="shared" si="628"/>
        <v>21.497599999998677</v>
      </c>
      <c r="BG4112" s="182">
        <f t="shared" si="629"/>
        <v>3.0994213836521025E-3</v>
      </c>
      <c r="BH4112" s="183">
        <f t="shared" si="630"/>
        <v>7.8216078158123079E-6</v>
      </c>
      <c r="BI4112" s="184">
        <f t="shared" si="631"/>
        <v>7.8216078158123079E-6</v>
      </c>
      <c r="BJ4112" s="184" t="str">
        <f t="shared" si="627"/>
        <v/>
      </c>
    </row>
    <row r="4113" spans="57:62" ht="20.100000000000001" customHeight="1" x14ac:dyDescent="0.25">
      <c r="BE4113" s="156">
        <v>3361</v>
      </c>
      <c r="BF4113" s="181">
        <f t="shared" si="628"/>
        <v>21.503999999998676</v>
      </c>
      <c r="BG4113" s="182">
        <f t="shared" si="629"/>
        <v>3.0915997758362902E-3</v>
      </c>
      <c r="BH4113" s="183">
        <f t="shared" si="630"/>
        <v>7.8024218894221647E-6</v>
      </c>
      <c r="BI4113" s="184">
        <f t="shared" si="631"/>
        <v>7.8024218894221647E-6</v>
      </c>
      <c r="BJ4113" s="184" t="str">
        <f t="shared" si="627"/>
        <v/>
      </c>
    </row>
    <row r="4114" spans="57:62" ht="20.100000000000001" customHeight="1" x14ac:dyDescent="0.25">
      <c r="BE4114" s="156">
        <v>3362</v>
      </c>
      <c r="BF4114" s="181">
        <f t="shared" si="628"/>
        <v>21.510399999998675</v>
      </c>
      <c r="BG4114" s="182">
        <f t="shared" si="629"/>
        <v>3.083797353946868E-3</v>
      </c>
      <c r="BH4114" s="183">
        <f t="shared" si="630"/>
        <v>7.7832813018927256E-6</v>
      </c>
      <c r="BI4114" s="184">
        <f t="shared" si="631"/>
        <v>7.7832813018927256E-6</v>
      </c>
      <c r="BJ4114" s="184" t="str">
        <f t="shared" si="627"/>
        <v/>
      </c>
    </row>
    <row r="4115" spans="57:62" ht="20.100000000000001" customHeight="1" x14ac:dyDescent="0.25">
      <c r="BE4115" s="156">
        <v>3363</v>
      </c>
      <c r="BF4115" s="181">
        <f t="shared" si="628"/>
        <v>21.516799999998675</v>
      </c>
      <c r="BG4115" s="182">
        <f t="shared" si="629"/>
        <v>3.0760140726449753E-3</v>
      </c>
      <c r="BH4115" s="183">
        <f t="shared" si="630"/>
        <v>7.7641859515015406E-6</v>
      </c>
      <c r="BI4115" s="184">
        <f t="shared" si="631"/>
        <v>7.7641859515015406E-6</v>
      </c>
      <c r="BJ4115" s="184" t="str">
        <f t="shared" si="627"/>
        <v/>
      </c>
    </row>
    <row r="4116" spans="57:62" ht="20.100000000000001" customHeight="1" x14ac:dyDescent="0.25">
      <c r="BE4116" s="156">
        <v>3364</v>
      </c>
      <c r="BF4116" s="181">
        <f t="shared" si="628"/>
        <v>21.523199999998674</v>
      </c>
      <c r="BG4116" s="182">
        <f t="shared" si="629"/>
        <v>3.0682498866934737E-3</v>
      </c>
      <c r="BH4116" s="183">
        <f t="shared" si="630"/>
        <v>7.7451357367052699E-6</v>
      </c>
      <c r="BI4116" s="184">
        <f t="shared" si="631"/>
        <v>7.7451357367052699E-6</v>
      </c>
      <c r="BJ4116" s="184" t="str">
        <f t="shared" si="627"/>
        <v/>
      </c>
    </row>
    <row r="4117" spans="57:62" ht="20.100000000000001" customHeight="1" x14ac:dyDescent="0.25">
      <c r="BE4117" s="156">
        <v>3365</v>
      </c>
      <c r="BF4117" s="181">
        <f t="shared" si="628"/>
        <v>21.529599999998673</v>
      </c>
      <c r="BG4117" s="182">
        <f t="shared" si="629"/>
        <v>3.0605047509567685E-3</v>
      </c>
      <c r="BH4117" s="183">
        <f t="shared" si="630"/>
        <v>7.7261305562030015E-6</v>
      </c>
      <c r="BI4117" s="184">
        <f t="shared" si="631"/>
        <v>7.7261305562030015E-6</v>
      </c>
      <c r="BJ4117" s="184" t="str">
        <f t="shared" si="627"/>
        <v/>
      </c>
    </row>
    <row r="4118" spans="57:62" ht="20.100000000000001" customHeight="1" x14ac:dyDescent="0.25">
      <c r="BE4118" s="156">
        <v>3366</v>
      </c>
      <c r="BF4118" s="181">
        <f t="shared" si="628"/>
        <v>21.535999999998673</v>
      </c>
      <c r="BG4118" s="182">
        <f t="shared" si="629"/>
        <v>3.0527786204005655E-3</v>
      </c>
      <c r="BH4118" s="183">
        <f t="shared" si="630"/>
        <v>7.7071703088911481E-6</v>
      </c>
      <c r="BI4118" s="184">
        <f t="shared" si="631"/>
        <v>7.7071703088911481E-6</v>
      </c>
      <c r="BJ4118" s="184" t="str">
        <f t="shared" si="627"/>
        <v/>
      </c>
    </row>
    <row r="4119" spans="57:62" ht="20.100000000000001" customHeight="1" x14ac:dyDescent="0.25">
      <c r="BE4119" s="156">
        <v>3367</v>
      </c>
      <c r="BF4119" s="181">
        <f t="shared" si="628"/>
        <v>21.542399999998672</v>
      </c>
      <c r="BG4119" s="182">
        <f t="shared" si="629"/>
        <v>3.0450714500916743E-3</v>
      </c>
      <c r="BH4119" s="183">
        <f t="shared" si="630"/>
        <v>7.6882548938582429E-6</v>
      </c>
      <c r="BI4119" s="184">
        <f t="shared" si="631"/>
        <v>7.6882548938582429E-6</v>
      </c>
      <c r="BJ4119" s="184" t="str">
        <f t="shared" si="627"/>
        <v/>
      </c>
    </row>
    <row r="4120" spans="57:62" ht="20.100000000000001" customHeight="1" x14ac:dyDescent="0.25">
      <c r="BE4120" s="156">
        <v>3368</v>
      </c>
      <c r="BF4120" s="181">
        <f t="shared" si="628"/>
        <v>21.548799999998671</v>
      </c>
      <c r="BG4120" s="182">
        <f t="shared" si="629"/>
        <v>3.0373831951978161E-3</v>
      </c>
      <c r="BH4120" s="183">
        <f t="shared" si="630"/>
        <v>7.6693842104439205E-6</v>
      </c>
      <c r="BI4120" s="184">
        <f t="shared" si="631"/>
        <v>7.6693842104439205E-6</v>
      </c>
      <c r="BJ4120" s="184" t="str">
        <f t="shared" si="627"/>
        <v/>
      </c>
    </row>
    <row r="4121" spans="57:62" ht="20.100000000000001" customHeight="1" x14ac:dyDescent="0.25">
      <c r="BE4121" s="156">
        <v>3369</v>
      </c>
      <c r="BF4121" s="181">
        <f t="shared" si="628"/>
        <v>21.555199999998671</v>
      </c>
      <c r="BG4121" s="182">
        <f t="shared" si="629"/>
        <v>3.0297138109873722E-3</v>
      </c>
      <c r="BH4121" s="183">
        <f t="shared" si="630"/>
        <v>7.6505581581552164E-6</v>
      </c>
      <c r="BI4121" s="184">
        <f t="shared" si="631"/>
        <v>7.6505581581552164E-6</v>
      </c>
      <c r="BJ4121" s="184" t="str">
        <f t="shared" si="627"/>
        <v/>
      </c>
    </row>
    <row r="4122" spans="57:62" ht="20.100000000000001" customHeight="1" x14ac:dyDescent="0.25">
      <c r="BE4122" s="156">
        <v>3370</v>
      </c>
      <c r="BF4122" s="181">
        <f t="shared" si="628"/>
        <v>21.56159999999867</v>
      </c>
      <c r="BG4122" s="182">
        <f t="shared" si="629"/>
        <v>3.0220632528292169E-3</v>
      </c>
      <c r="BH4122" s="183">
        <f t="shared" si="630"/>
        <v>7.6317766367264145E-6</v>
      </c>
      <c r="BI4122" s="184">
        <f t="shared" si="631"/>
        <v>7.6317766367264145E-6</v>
      </c>
      <c r="BJ4122" s="184" t="str">
        <f t="shared" si="627"/>
        <v/>
      </c>
    </row>
    <row r="4123" spans="57:62" ht="20.100000000000001" customHeight="1" x14ac:dyDescent="0.25">
      <c r="BE4123" s="156">
        <v>3371</v>
      </c>
      <c r="BF4123" s="181">
        <f t="shared" si="628"/>
        <v>21.567999999998669</v>
      </c>
      <c r="BG4123" s="182">
        <f t="shared" si="629"/>
        <v>3.0144314761924905E-3</v>
      </c>
      <c r="BH4123" s="183">
        <f t="shared" si="630"/>
        <v>7.6130395461012669E-6</v>
      </c>
      <c r="BI4123" s="184">
        <f t="shared" si="631"/>
        <v>7.6130395461012669E-6</v>
      </c>
      <c r="BJ4123" s="184" t="str">
        <f t="shared" si="627"/>
        <v/>
      </c>
    </row>
    <row r="4124" spans="57:62" ht="20.100000000000001" customHeight="1" x14ac:dyDescent="0.25">
      <c r="BE4124" s="156">
        <v>3372</v>
      </c>
      <c r="BF4124" s="181">
        <f t="shared" si="628"/>
        <v>21.574399999998668</v>
      </c>
      <c r="BG4124" s="182">
        <f t="shared" si="629"/>
        <v>3.0068184366463893E-3</v>
      </c>
      <c r="BH4124" s="183">
        <f t="shared" si="630"/>
        <v>7.5943467864394987E-6</v>
      </c>
      <c r="BI4124" s="184">
        <f t="shared" si="631"/>
        <v>7.5943467864394987E-6</v>
      </c>
      <c r="BJ4124" s="184" t="str">
        <f t="shared" si="627"/>
        <v/>
      </c>
    </row>
    <row r="4125" spans="57:62" ht="20.100000000000001" customHeight="1" x14ac:dyDescent="0.25">
      <c r="BE4125" s="156">
        <v>3373</v>
      </c>
      <c r="BF4125" s="181">
        <f t="shared" si="628"/>
        <v>21.580799999998668</v>
      </c>
      <c r="BG4125" s="182">
        <f t="shared" si="629"/>
        <v>2.9992240898599498E-3</v>
      </c>
      <c r="BH4125" s="183">
        <f t="shared" si="630"/>
        <v>7.575698258077343E-6</v>
      </c>
      <c r="BI4125" s="184">
        <f t="shared" si="631"/>
        <v>7.575698258077343E-6</v>
      </c>
      <c r="BJ4125" s="184" t="str">
        <f t="shared" si="627"/>
        <v/>
      </c>
    </row>
    <row r="4126" spans="57:62" ht="20.100000000000001" customHeight="1" x14ac:dyDescent="0.25">
      <c r="BE4126" s="156">
        <v>3374</v>
      </c>
      <c r="BF4126" s="181">
        <f t="shared" si="628"/>
        <v>21.587199999998667</v>
      </c>
      <c r="BG4126" s="182">
        <f t="shared" si="629"/>
        <v>2.9916483916018724E-3</v>
      </c>
      <c r="BH4126" s="183">
        <f t="shared" si="630"/>
        <v>7.557093861606471E-6</v>
      </c>
      <c r="BI4126" s="184">
        <f t="shared" si="631"/>
        <v>7.557093861606471E-6</v>
      </c>
      <c r="BJ4126" s="184" t="str">
        <f t="shared" si="627"/>
        <v/>
      </c>
    </row>
    <row r="4127" spans="57:62" ht="20.100000000000001" customHeight="1" x14ac:dyDescent="0.25">
      <c r="BE4127" s="156">
        <v>3375</v>
      </c>
      <c r="BF4127" s="181">
        <f t="shared" si="628"/>
        <v>21.593599999998666</v>
      </c>
      <c r="BG4127" s="182">
        <f t="shared" si="629"/>
        <v>2.9840912977402659E-3</v>
      </c>
      <c r="BH4127" s="183">
        <f t="shared" si="630"/>
        <v>7.5385334977746792E-6</v>
      </c>
      <c r="BI4127" s="184">
        <f t="shared" si="631"/>
        <v>7.5385334977746792E-6</v>
      </c>
      <c r="BJ4127" s="184" t="str">
        <f t="shared" si="627"/>
        <v/>
      </c>
    </row>
    <row r="4128" spans="57:62" ht="20.100000000000001" customHeight="1" x14ac:dyDescent="0.25">
      <c r="BE4128" s="156">
        <v>3376</v>
      </c>
      <c r="BF4128" s="181">
        <f t="shared" si="628"/>
        <v>21.599999999998666</v>
      </c>
      <c r="BG4128" s="182">
        <f t="shared" si="629"/>
        <v>2.9765527642424913E-3</v>
      </c>
      <c r="BH4128" s="183">
        <f t="shared" si="630"/>
        <v>7.5200170675726249E-6</v>
      </c>
      <c r="BI4128" s="184">
        <f t="shared" si="631"/>
        <v>7.5200170675726249E-6</v>
      </c>
      <c r="BJ4128" s="184" t="str">
        <f t="shared" si="627"/>
        <v/>
      </c>
    </row>
    <row r="4129" spans="57:62" ht="20.100000000000001" customHeight="1" x14ac:dyDescent="0.25">
      <c r="BE4129" s="156">
        <v>3377</v>
      </c>
      <c r="BF4129" s="181">
        <f t="shared" si="628"/>
        <v>21.606399999998665</v>
      </c>
      <c r="BG4129" s="182">
        <f t="shared" si="629"/>
        <v>2.9690327471749186E-3</v>
      </c>
      <c r="BH4129" s="183">
        <f t="shared" si="630"/>
        <v>7.5015444721830866E-6</v>
      </c>
      <c r="BI4129" s="184">
        <f t="shared" si="631"/>
        <v>7.5015444721830866E-6</v>
      </c>
      <c r="BJ4129" s="184" t="str">
        <f t="shared" si="627"/>
        <v/>
      </c>
    </row>
    <row r="4130" spans="57:62" ht="20.100000000000001" customHeight="1" x14ac:dyDescent="0.25">
      <c r="BE4130" s="156">
        <v>3378</v>
      </c>
      <c r="BF4130" s="181">
        <f t="shared" si="628"/>
        <v>21.612799999998664</v>
      </c>
      <c r="BG4130" s="182">
        <f t="shared" si="629"/>
        <v>2.9615312027027356E-3</v>
      </c>
      <c r="BH4130" s="183">
        <f t="shared" si="630"/>
        <v>7.4831156129944072E-6</v>
      </c>
      <c r="BI4130" s="184">
        <f t="shared" si="631"/>
        <v>7.4831156129944072E-6</v>
      </c>
      <c r="BJ4130" s="184" t="str">
        <f t="shared" si="627"/>
        <v/>
      </c>
    </row>
    <row r="4131" spans="57:62" ht="20.100000000000001" customHeight="1" x14ac:dyDescent="0.25">
      <c r="BE4131" s="156">
        <v>3379</v>
      </c>
      <c r="BF4131" s="181">
        <f t="shared" si="628"/>
        <v>21.619199999998663</v>
      </c>
      <c r="BG4131" s="182">
        <f t="shared" si="629"/>
        <v>2.9540480870897412E-3</v>
      </c>
      <c r="BH4131" s="183">
        <f t="shared" si="630"/>
        <v>7.4647303916030965E-6</v>
      </c>
      <c r="BI4131" s="184">
        <f t="shared" si="631"/>
        <v>7.4647303916030965E-6</v>
      </c>
      <c r="BJ4131" s="184" t="str">
        <f t="shared" si="627"/>
        <v/>
      </c>
    </row>
    <row r="4132" spans="57:62" ht="20.100000000000001" customHeight="1" x14ac:dyDescent="0.25">
      <c r="BE4132" s="156">
        <v>3380</v>
      </c>
      <c r="BF4132" s="181">
        <f t="shared" si="628"/>
        <v>21.625599999998663</v>
      </c>
      <c r="BG4132" s="182">
        <f t="shared" si="629"/>
        <v>2.9465833566981381E-3</v>
      </c>
      <c r="BH4132" s="183">
        <f t="shared" si="630"/>
        <v>7.4463887098159993E-6</v>
      </c>
      <c r="BI4132" s="184">
        <f t="shared" si="631"/>
        <v>7.4463887098159993E-6</v>
      </c>
      <c r="BJ4132" s="184" t="str">
        <f t="shared" si="627"/>
        <v/>
      </c>
    </row>
    <row r="4133" spans="57:62" ht="20.100000000000001" customHeight="1" x14ac:dyDescent="0.25">
      <c r="BE4133" s="156">
        <v>3381</v>
      </c>
      <c r="BF4133" s="181">
        <f t="shared" si="628"/>
        <v>21.631999999998662</v>
      </c>
      <c r="BG4133" s="182">
        <f t="shared" si="629"/>
        <v>2.9391369679883221E-3</v>
      </c>
      <c r="BH4133" s="183">
        <f t="shared" si="630"/>
        <v>7.4280904696264437E-6</v>
      </c>
      <c r="BI4133" s="184">
        <f t="shared" si="631"/>
        <v>7.4280904696264437E-6</v>
      </c>
      <c r="BJ4133" s="184" t="str">
        <f t="shared" si="627"/>
        <v/>
      </c>
    </row>
    <row r="4134" spans="57:62" ht="20.100000000000001" customHeight="1" x14ac:dyDescent="0.25">
      <c r="BE4134" s="156">
        <v>3382</v>
      </c>
      <c r="BF4134" s="181">
        <f t="shared" si="628"/>
        <v>21.638399999998661</v>
      </c>
      <c r="BG4134" s="182">
        <f t="shared" si="629"/>
        <v>2.9317088775186956E-3</v>
      </c>
      <c r="BH4134" s="183">
        <f t="shared" si="630"/>
        <v>7.4098355732545723E-6</v>
      </c>
      <c r="BI4134" s="184">
        <f t="shared" si="631"/>
        <v>7.4098355732545723E-6</v>
      </c>
      <c r="BJ4134" s="184" t="str">
        <f t="shared" si="627"/>
        <v/>
      </c>
    </row>
    <row r="4135" spans="57:62" ht="20.100000000000001" customHeight="1" x14ac:dyDescent="0.25">
      <c r="BE4135" s="156">
        <v>3383</v>
      </c>
      <c r="BF4135" s="181">
        <f t="shared" si="628"/>
        <v>21.644799999998661</v>
      </c>
      <c r="BG4135" s="182">
        <f t="shared" si="629"/>
        <v>2.924299041945441E-3</v>
      </c>
      <c r="BH4135" s="183">
        <f t="shared" si="630"/>
        <v>7.3916239231122151E-6</v>
      </c>
      <c r="BI4135" s="184">
        <f t="shared" si="631"/>
        <v>7.3916239231122151E-6</v>
      </c>
      <c r="BJ4135" s="184" t="str">
        <f t="shared" si="627"/>
        <v/>
      </c>
    </row>
    <row r="4136" spans="57:62" ht="20.100000000000001" customHeight="1" x14ac:dyDescent="0.25">
      <c r="BE4136" s="156">
        <v>3384</v>
      </c>
      <c r="BF4136" s="181">
        <f t="shared" si="628"/>
        <v>21.65119999999866</v>
      </c>
      <c r="BG4136" s="182">
        <f t="shared" si="629"/>
        <v>2.9169074180223288E-3</v>
      </c>
      <c r="BH4136" s="183">
        <f t="shared" si="630"/>
        <v>7.3734554218163328E-6</v>
      </c>
      <c r="BI4136" s="184">
        <f t="shared" si="631"/>
        <v>7.3734554218163328E-6</v>
      </c>
      <c r="BJ4136" s="184" t="str">
        <f t="shared" si="627"/>
        <v/>
      </c>
    </row>
    <row r="4137" spans="57:62" ht="20.100000000000001" customHeight="1" x14ac:dyDescent="0.25">
      <c r="BE4137" s="156">
        <v>3385</v>
      </c>
      <c r="BF4137" s="181">
        <f t="shared" si="628"/>
        <v>21.657599999998659</v>
      </c>
      <c r="BG4137" s="182">
        <f t="shared" si="629"/>
        <v>2.9095339626005125E-3</v>
      </c>
      <c r="BH4137" s="183">
        <f t="shared" si="630"/>
        <v>7.3553299721851144E-6</v>
      </c>
      <c r="BI4137" s="184">
        <f t="shared" si="631"/>
        <v>7.3553299721851144E-6</v>
      </c>
      <c r="BJ4137" s="184" t="str">
        <f t="shared" si="627"/>
        <v/>
      </c>
    </row>
    <row r="4138" spans="57:62" ht="20.100000000000001" customHeight="1" x14ac:dyDescent="0.25">
      <c r="BE4138" s="156">
        <v>3386</v>
      </c>
      <c r="BF4138" s="181">
        <f t="shared" si="628"/>
        <v>21.663999999998659</v>
      </c>
      <c r="BG4138" s="182">
        <f t="shared" si="629"/>
        <v>2.9021786326283274E-3</v>
      </c>
      <c r="BH4138" s="183">
        <f t="shared" si="630"/>
        <v>7.3372474772423132E-6</v>
      </c>
      <c r="BI4138" s="184">
        <f t="shared" si="631"/>
        <v>7.3372474772423132E-6</v>
      </c>
      <c r="BJ4138" s="184" t="str">
        <f t="shared" si="627"/>
        <v/>
      </c>
    </row>
    <row r="4139" spans="57:62" ht="20.100000000000001" customHeight="1" x14ac:dyDescent="0.25">
      <c r="BE4139" s="156">
        <v>3387</v>
      </c>
      <c r="BF4139" s="181">
        <f t="shared" si="628"/>
        <v>21.670399999998658</v>
      </c>
      <c r="BG4139" s="182">
        <f t="shared" si="629"/>
        <v>2.8948413851510851E-3</v>
      </c>
      <c r="BH4139" s="183">
        <f t="shared" si="630"/>
        <v>7.319207840226355E-6</v>
      </c>
      <c r="BI4139" s="184">
        <f t="shared" si="631"/>
        <v>7.319207840226355E-6</v>
      </c>
      <c r="BJ4139" s="184" t="str">
        <f t="shared" si="627"/>
        <v/>
      </c>
    </row>
    <row r="4140" spans="57:62" ht="20.100000000000001" customHeight="1" x14ac:dyDescent="0.25">
      <c r="BE4140" s="156">
        <v>3388</v>
      </c>
      <c r="BF4140" s="181">
        <f t="shared" si="628"/>
        <v>21.676799999998657</v>
      </c>
      <c r="BG4140" s="182">
        <f t="shared" si="629"/>
        <v>2.8875221773108587E-3</v>
      </c>
      <c r="BH4140" s="183">
        <f t="shared" si="630"/>
        <v>7.3012109645404638E-6</v>
      </c>
      <c r="BI4140" s="184">
        <f t="shared" si="631"/>
        <v>7.3012109645404638E-6</v>
      </c>
      <c r="BJ4140" s="184" t="str">
        <f t="shared" si="627"/>
        <v/>
      </c>
    </row>
    <row r="4141" spans="57:62" ht="20.100000000000001" customHeight="1" x14ac:dyDescent="0.25">
      <c r="BE4141" s="156">
        <v>3389</v>
      </c>
      <c r="BF4141" s="181">
        <f t="shared" si="628"/>
        <v>21.683199999998656</v>
      </c>
      <c r="BG4141" s="182">
        <f t="shared" si="629"/>
        <v>2.8802209663463182E-3</v>
      </c>
      <c r="BH4141" s="183">
        <f t="shared" si="630"/>
        <v>7.2832567538446032E-6</v>
      </c>
      <c r="BI4141" s="184">
        <f t="shared" si="631"/>
        <v>7.2832567538446032E-6</v>
      </c>
      <c r="BJ4141" s="184" t="str">
        <f t="shared" si="627"/>
        <v/>
      </c>
    </row>
    <row r="4142" spans="57:62" ht="20.100000000000001" customHeight="1" x14ac:dyDescent="0.25">
      <c r="BE4142" s="156">
        <v>3390</v>
      </c>
      <c r="BF4142" s="181">
        <f t="shared" si="628"/>
        <v>21.689599999998656</v>
      </c>
      <c r="BG4142" s="182">
        <f t="shared" si="629"/>
        <v>2.8729377095924736E-3</v>
      </c>
      <c r="BH4142" s="183">
        <f t="shared" si="630"/>
        <v>7.2653451119466216E-6</v>
      </c>
      <c r="BI4142" s="184">
        <f t="shared" si="631"/>
        <v>7.2653451119466216E-6</v>
      </c>
      <c r="BJ4142" s="184" t="str">
        <f t="shared" si="627"/>
        <v/>
      </c>
    </row>
    <row r="4143" spans="57:62" ht="20.100000000000001" customHeight="1" x14ac:dyDescent="0.25">
      <c r="BE4143" s="156">
        <v>3391</v>
      </c>
      <c r="BF4143" s="181">
        <f t="shared" si="628"/>
        <v>21.695999999998655</v>
      </c>
      <c r="BG4143" s="182">
        <f t="shared" si="629"/>
        <v>2.865672364480527E-3</v>
      </c>
      <c r="BH4143" s="183">
        <f t="shared" si="630"/>
        <v>7.2474759428816163E-6</v>
      </c>
      <c r="BI4143" s="184">
        <f t="shared" si="631"/>
        <v>7.2474759428816163E-6</v>
      </c>
      <c r="BJ4143" s="184" t="str">
        <f t="shared" si="627"/>
        <v/>
      </c>
    </row>
    <row r="4144" spans="57:62" ht="20.100000000000001" customHeight="1" x14ac:dyDescent="0.25">
      <c r="BE4144" s="156">
        <v>3392</v>
      </c>
      <c r="BF4144" s="181">
        <f t="shared" si="628"/>
        <v>21.702399999998654</v>
      </c>
      <c r="BG4144" s="182">
        <f t="shared" si="629"/>
        <v>2.8584248885376454E-3</v>
      </c>
      <c r="BH4144" s="183">
        <f t="shared" si="630"/>
        <v>7.229649150897622E-6</v>
      </c>
      <c r="BI4144" s="184">
        <f t="shared" si="631"/>
        <v>7.229649150897622E-6</v>
      </c>
      <c r="BJ4144" s="184" t="str">
        <f t="shared" si="627"/>
        <v/>
      </c>
    </row>
    <row r="4145" spans="57:62" ht="20.100000000000001" customHeight="1" x14ac:dyDescent="0.25">
      <c r="BE4145" s="156">
        <v>3393</v>
      </c>
      <c r="BF4145" s="181">
        <f t="shared" si="628"/>
        <v>21.708799999998654</v>
      </c>
      <c r="BG4145" s="182">
        <f t="shared" si="629"/>
        <v>2.8511952393867478E-3</v>
      </c>
      <c r="BH4145" s="183">
        <f t="shared" si="630"/>
        <v>7.2118646404135435E-6</v>
      </c>
      <c r="BI4145" s="184">
        <f t="shared" si="631"/>
        <v>7.2118646404135435E-6</v>
      </c>
      <c r="BJ4145" s="184" t="str">
        <f t="shared" ref="BJ4145:BJ4208" si="632">IF($BG4145&lt;(1-$BC$765),$BH4145,"")</f>
        <v/>
      </c>
    </row>
    <row r="4146" spans="57:62" ht="20.100000000000001" customHeight="1" x14ac:dyDescent="0.25">
      <c r="BE4146" s="156">
        <v>3394</v>
      </c>
      <c r="BF4146" s="181">
        <f t="shared" ref="BF4146:BF4209" si="633">BF4145+$BI$750</f>
        <v>21.715199999998653</v>
      </c>
      <c r="BG4146" s="182">
        <f t="shared" ref="BG4146:BG4209" si="634">_xlfn.CHISQ.DIST.RT(BF4146,7)</f>
        <v>2.8439833747463342E-3</v>
      </c>
      <c r="BH4146" s="183">
        <f t="shared" ref="BH4146:BH4209" si="635">BG4146-BG4147</f>
        <v>7.1941223160716314E-6</v>
      </c>
      <c r="BI4146" s="184">
        <f t="shared" ref="BI4146:BI4209" si="636">IF(BG4146&lt;(1-$BC$757),BH4146,"")</f>
        <v>7.1941223160716314E-6</v>
      </c>
      <c r="BJ4146" s="184" t="str">
        <f t="shared" si="632"/>
        <v/>
      </c>
    </row>
    <row r="4147" spans="57:62" ht="20.100000000000001" customHeight="1" x14ac:dyDescent="0.25">
      <c r="BE4147" s="156">
        <v>3395</v>
      </c>
      <c r="BF4147" s="181">
        <f t="shared" si="633"/>
        <v>21.721599999998652</v>
      </c>
      <c r="BG4147" s="182">
        <f t="shared" si="634"/>
        <v>2.8367892524302626E-3</v>
      </c>
      <c r="BH4147" s="183">
        <f t="shared" si="635"/>
        <v>7.1764220826919453E-6</v>
      </c>
      <c r="BI4147" s="184">
        <f t="shared" si="636"/>
        <v>7.1764220826919453E-6</v>
      </c>
      <c r="BJ4147" s="184" t="str">
        <f t="shared" si="632"/>
        <v/>
      </c>
    </row>
    <row r="4148" spans="57:62" ht="20.100000000000001" customHeight="1" x14ac:dyDescent="0.25">
      <c r="BE4148" s="156">
        <v>3396</v>
      </c>
      <c r="BF4148" s="181">
        <f t="shared" si="633"/>
        <v>21.727999999998652</v>
      </c>
      <c r="BG4148" s="182">
        <f t="shared" si="634"/>
        <v>2.8296128303475707E-3</v>
      </c>
      <c r="BH4148" s="183">
        <f t="shared" si="635"/>
        <v>7.1587638453157222E-6</v>
      </c>
      <c r="BI4148" s="184">
        <f t="shared" si="636"/>
        <v>7.1587638453157222E-6</v>
      </c>
      <c r="BJ4148" s="184" t="str">
        <f t="shared" si="632"/>
        <v/>
      </c>
    </row>
    <row r="4149" spans="57:62" ht="20.100000000000001" customHeight="1" x14ac:dyDescent="0.25">
      <c r="BE4149" s="156">
        <v>3397</v>
      </c>
      <c r="BF4149" s="181">
        <f t="shared" si="633"/>
        <v>21.734399999998651</v>
      </c>
      <c r="BG4149" s="182">
        <f t="shared" si="634"/>
        <v>2.8224540665022549E-3</v>
      </c>
      <c r="BH4149" s="183">
        <f t="shared" si="635"/>
        <v>7.1411475091758859E-6</v>
      </c>
      <c r="BI4149" s="184">
        <f t="shared" si="636"/>
        <v>7.1411475091758859E-6</v>
      </c>
      <c r="BJ4149" s="184" t="str">
        <f t="shared" si="632"/>
        <v/>
      </c>
    </row>
    <row r="4150" spans="57:62" ht="20.100000000000001" customHeight="1" x14ac:dyDescent="0.25">
      <c r="BE4150" s="156">
        <v>3398</v>
      </c>
      <c r="BF4150" s="181">
        <f t="shared" si="633"/>
        <v>21.74079999999865</v>
      </c>
      <c r="BG4150" s="182">
        <f t="shared" si="634"/>
        <v>2.8153129189930791E-3</v>
      </c>
      <c r="BH4150" s="183">
        <f t="shared" si="635"/>
        <v>7.1235729796914095E-6</v>
      </c>
      <c r="BI4150" s="184">
        <f t="shared" si="636"/>
        <v>7.1235729796914095E-6</v>
      </c>
      <c r="BJ4150" s="184" t="str">
        <f t="shared" si="632"/>
        <v/>
      </c>
    </row>
    <row r="4151" spans="57:62" ht="20.100000000000001" customHeight="1" x14ac:dyDescent="0.25">
      <c r="BE4151" s="156">
        <v>3399</v>
      </c>
      <c r="BF4151" s="181">
        <f t="shared" si="633"/>
        <v>21.747199999998649</v>
      </c>
      <c r="BG4151" s="182">
        <f t="shared" si="634"/>
        <v>2.8081893460133876E-3</v>
      </c>
      <c r="BH4151" s="183">
        <f t="shared" si="635"/>
        <v>7.1060401625015757E-6</v>
      </c>
      <c r="BI4151" s="184">
        <f t="shared" si="636"/>
        <v>7.1060401625015757E-6</v>
      </c>
      <c r="BJ4151" s="184" t="str">
        <f t="shared" si="632"/>
        <v/>
      </c>
    </row>
    <row r="4152" spans="57:62" ht="20.100000000000001" customHeight="1" x14ac:dyDescent="0.25">
      <c r="BE4152" s="156">
        <v>3400</v>
      </c>
      <c r="BF4152" s="181">
        <f t="shared" si="633"/>
        <v>21.753599999998649</v>
      </c>
      <c r="BG4152" s="182">
        <f t="shared" si="634"/>
        <v>2.8010833058508861E-3</v>
      </c>
      <c r="BH4152" s="183">
        <f t="shared" si="635"/>
        <v>7.0885489634195734E-6</v>
      </c>
      <c r="BI4152" s="184">
        <f t="shared" si="636"/>
        <v>7.0885489634195734E-6</v>
      </c>
      <c r="BJ4152" s="184" t="str">
        <f t="shared" si="632"/>
        <v/>
      </c>
    </row>
    <row r="4153" spans="57:62" ht="20.100000000000001" customHeight="1" x14ac:dyDescent="0.25">
      <c r="BE4153" s="156">
        <v>3401</v>
      </c>
      <c r="BF4153" s="181">
        <f t="shared" si="633"/>
        <v>21.759999999998648</v>
      </c>
      <c r="BG4153" s="182">
        <f t="shared" si="634"/>
        <v>2.7939947568874665E-3</v>
      </c>
      <c r="BH4153" s="183">
        <f t="shared" si="635"/>
        <v>7.0710992884762992E-6</v>
      </c>
      <c r="BI4153" s="184">
        <f t="shared" si="636"/>
        <v>7.0710992884762992E-6</v>
      </c>
      <c r="BJ4153" s="184" t="str">
        <f t="shared" si="632"/>
        <v/>
      </c>
    </row>
    <row r="4154" spans="57:62" ht="20.100000000000001" customHeight="1" x14ac:dyDescent="0.25">
      <c r="BE4154" s="156">
        <v>3402</v>
      </c>
      <c r="BF4154" s="181">
        <f t="shared" si="633"/>
        <v>21.766399999998647</v>
      </c>
      <c r="BG4154" s="182">
        <f t="shared" si="634"/>
        <v>2.7869236575989902E-3</v>
      </c>
      <c r="BH4154" s="183">
        <f t="shared" si="635"/>
        <v>7.053691043877857E-6</v>
      </c>
      <c r="BI4154" s="184">
        <f t="shared" si="636"/>
        <v>7.053691043877857E-6</v>
      </c>
      <c r="BJ4154" s="184" t="str">
        <f t="shared" si="632"/>
        <v/>
      </c>
    </row>
    <row r="4155" spans="57:62" ht="20.100000000000001" customHeight="1" x14ac:dyDescent="0.25">
      <c r="BE4155" s="156">
        <v>3403</v>
      </c>
      <c r="BF4155" s="181">
        <f t="shared" si="633"/>
        <v>21.772799999998647</v>
      </c>
      <c r="BG4155" s="182">
        <f t="shared" si="634"/>
        <v>2.7798699665551123E-3</v>
      </c>
      <c r="BH4155" s="183">
        <f t="shared" si="635"/>
        <v>7.0363241360580329E-6</v>
      </c>
      <c r="BI4155" s="184">
        <f t="shared" si="636"/>
        <v>7.0363241360580329E-6</v>
      </c>
      <c r="BJ4155" s="184" t="str">
        <f t="shared" si="632"/>
        <v/>
      </c>
    </row>
    <row r="4156" spans="57:62" ht="20.100000000000001" customHeight="1" x14ac:dyDescent="0.25">
      <c r="BE4156" s="156">
        <v>3404</v>
      </c>
      <c r="BF4156" s="181">
        <f t="shared" si="633"/>
        <v>21.779199999998646</v>
      </c>
      <c r="BG4156" s="182">
        <f t="shared" si="634"/>
        <v>2.7728336424190543E-3</v>
      </c>
      <c r="BH4156" s="183">
        <f t="shared" si="635"/>
        <v>7.0189984716167129E-6</v>
      </c>
      <c r="BI4156" s="184">
        <f t="shared" si="636"/>
        <v>7.0189984716167129E-6</v>
      </c>
      <c r="BJ4156" s="184" t="str">
        <f t="shared" si="632"/>
        <v/>
      </c>
    </row>
    <row r="4157" spans="57:62" ht="20.100000000000001" customHeight="1" x14ac:dyDescent="0.25">
      <c r="BE4157" s="156">
        <v>3405</v>
      </c>
      <c r="BF4157" s="181">
        <f t="shared" si="633"/>
        <v>21.785599999998645</v>
      </c>
      <c r="BG4157" s="182">
        <f t="shared" si="634"/>
        <v>2.7658146439474376E-3</v>
      </c>
      <c r="BH4157" s="183">
        <f t="shared" si="635"/>
        <v>7.0017139573610825E-6</v>
      </c>
      <c r="BI4157" s="184">
        <f t="shared" si="636"/>
        <v>7.0017139573610825E-6</v>
      </c>
      <c r="BJ4157" s="184" t="str">
        <f t="shared" si="632"/>
        <v/>
      </c>
    </row>
    <row r="4158" spans="57:62" ht="20.100000000000001" customHeight="1" x14ac:dyDescent="0.25">
      <c r="BE4158" s="156">
        <v>3406</v>
      </c>
      <c r="BF4158" s="181">
        <f t="shared" si="633"/>
        <v>21.791999999998644</v>
      </c>
      <c r="BG4158" s="182">
        <f t="shared" si="634"/>
        <v>2.7588129299900765E-3</v>
      </c>
      <c r="BH4158" s="183">
        <f t="shared" si="635"/>
        <v>6.9844705002947843E-6</v>
      </c>
      <c r="BI4158" s="184">
        <f t="shared" si="636"/>
        <v>6.9844705002947843E-6</v>
      </c>
      <c r="BJ4158" s="184" t="str">
        <f t="shared" si="632"/>
        <v/>
      </c>
    </row>
    <row r="4159" spans="57:62" ht="20.100000000000001" customHeight="1" x14ac:dyDescent="0.25">
      <c r="BE4159" s="156">
        <v>3407</v>
      </c>
      <c r="BF4159" s="181">
        <f t="shared" si="633"/>
        <v>21.798399999998644</v>
      </c>
      <c r="BG4159" s="182">
        <f t="shared" si="634"/>
        <v>2.7518284594897817E-3</v>
      </c>
      <c r="BH4159" s="183">
        <f t="shared" si="635"/>
        <v>6.9672680076252914E-6</v>
      </c>
      <c r="BI4159" s="184">
        <f t="shared" si="636"/>
        <v>6.9672680076252914E-6</v>
      </c>
      <c r="BJ4159" s="184" t="str">
        <f t="shared" si="632"/>
        <v/>
      </c>
    </row>
    <row r="4160" spans="57:62" ht="20.100000000000001" customHeight="1" x14ac:dyDescent="0.25">
      <c r="BE4160" s="156">
        <v>3408</v>
      </c>
      <c r="BF4160" s="181">
        <f t="shared" si="633"/>
        <v>21.804799999998643</v>
      </c>
      <c r="BG4160" s="182">
        <f t="shared" si="634"/>
        <v>2.7448611914821564E-3</v>
      </c>
      <c r="BH4160" s="183">
        <f t="shared" si="635"/>
        <v>6.9501063867378858E-6</v>
      </c>
      <c r="BI4160" s="184">
        <f t="shared" si="636"/>
        <v>6.9501063867378858E-6</v>
      </c>
      <c r="BJ4160" s="184" t="str">
        <f t="shared" si="632"/>
        <v/>
      </c>
    </row>
    <row r="4161" spans="57:62" ht="20.100000000000001" customHeight="1" x14ac:dyDescent="0.25">
      <c r="BE4161" s="156">
        <v>3409</v>
      </c>
      <c r="BF4161" s="181">
        <f t="shared" si="633"/>
        <v>21.811199999998642</v>
      </c>
      <c r="BG4161" s="182">
        <f t="shared" si="634"/>
        <v>2.7379110850954185E-3</v>
      </c>
      <c r="BH4161" s="183">
        <f t="shared" si="635"/>
        <v>6.9329855452186437E-6</v>
      </c>
      <c r="BI4161" s="184">
        <f t="shared" si="636"/>
        <v>6.9329855452186437E-6</v>
      </c>
      <c r="BJ4161" s="184" t="str">
        <f t="shared" si="632"/>
        <v/>
      </c>
    </row>
    <row r="4162" spans="57:62" ht="20.100000000000001" customHeight="1" x14ac:dyDescent="0.25">
      <c r="BE4162" s="156">
        <v>3410</v>
      </c>
      <c r="BF4162" s="181">
        <f t="shared" si="633"/>
        <v>21.817599999998642</v>
      </c>
      <c r="BG4162" s="182">
        <f t="shared" si="634"/>
        <v>2.7309780995501999E-3</v>
      </c>
      <c r="BH4162" s="183">
        <f t="shared" si="635"/>
        <v>6.9159053908440273E-6</v>
      </c>
      <c r="BI4162" s="184">
        <f t="shared" si="636"/>
        <v>6.9159053908440273E-6</v>
      </c>
      <c r="BJ4162" s="184" t="str">
        <f t="shared" si="632"/>
        <v/>
      </c>
    </row>
    <row r="4163" spans="57:62" ht="20.100000000000001" customHeight="1" x14ac:dyDescent="0.25">
      <c r="BE4163" s="156">
        <v>3411</v>
      </c>
      <c r="BF4163" s="181">
        <f t="shared" si="633"/>
        <v>21.823999999998641</v>
      </c>
      <c r="BG4163" s="182">
        <f t="shared" si="634"/>
        <v>2.7240621941593559E-3</v>
      </c>
      <c r="BH4163" s="183">
        <f t="shared" si="635"/>
        <v>6.8988658316121096E-6</v>
      </c>
      <c r="BI4163" s="184">
        <f t="shared" si="636"/>
        <v>6.8988658316121096E-6</v>
      </c>
      <c r="BJ4163" s="184" t="str">
        <f t="shared" si="632"/>
        <v/>
      </c>
    </row>
    <row r="4164" spans="57:62" ht="20.100000000000001" customHeight="1" x14ac:dyDescent="0.25">
      <c r="BE4164" s="156">
        <v>3412</v>
      </c>
      <c r="BF4164" s="181">
        <f t="shared" si="633"/>
        <v>21.83039999999864</v>
      </c>
      <c r="BG4164" s="182">
        <f t="shared" si="634"/>
        <v>2.7171633283277438E-3</v>
      </c>
      <c r="BH4164" s="183">
        <f t="shared" si="635"/>
        <v>6.8818667756684153E-6</v>
      </c>
      <c r="BI4164" s="184">
        <f t="shared" si="636"/>
        <v>6.8818667756684153E-6</v>
      </c>
      <c r="BJ4164" s="184" t="str">
        <f t="shared" si="632"/>
        <v/>
      </c>
    </row>
    <row r="4165" spans="57:62" ht="20.100000000000001" customHeight="1" x14ac:dyDescent="0.25">
      <c r="BE4165" s="156">
        <v>3413</v>
      </c>
      <c r="BF4165" s="181">
        <f t="shared" si="633"/>
        <v>21.83679999999864</v>
      </c>
      <c r="BG4165" s="182">
        <f t="shared" si="634"/>
        <v>2.7102814615520754E-3</v>
      </c>
      <c r="BH4165" s="183">
        <f t="shared" si="635"/>
        <v>6.8649081313809472E-6</v>
      </c>
      <c r="BI4165" s="184">
        <f t="shared" si="636"/>
        <v>6.8649081313809472E-6</v>
      </c>
      <c r="BJ4165" s="184" t="str">
        <f t="shared" si="632"/>
        <v/>
      </c>
    </row>
    <row r="4166" spans="57:62" ht="20.100000000000001" customHeight="1" x14ac:dyDescent="0.25">
      <c r="BE4166" s="156">
        <v>3414</v>
      </c>
      <c r="BF4166" s="181">
        <f t="shared" si="633"/>
        <v>21.843199999998639</v>
      </c>
      <c r="BG4166" s="182">
        <f t="shared" si="634"/>
        <v>2.7034165534206944E-3</v>
      </c>
      <c r="BH4166" s="183">
        <f t="shared" si="635"/>
        <v>6.8479898073020226E-6</v>
      </c>
      <c r="BI4166" s="184">
        <f t="shared" si="636"/>
        <v>6.8479898073020226E-6</v>
      </c>
      <c r="BJ4166" s="184" t="str">
        <f t="shared" si="632"/>
        <v/>
      </c>
    </row>
    <row r="4167" spans="57:62" ht="20.100000000000001" customHeight="1" x14ac:dyDescent="0.25">
      <c r="BE4167" s="156">
        <v>3415</v>
      </c>
      <c r="BF4167" s="181">
        <f t="shared" si="633"/>
        <v>21.849599999998638</v>
      </c>
      <c r="BG4167" s="182">
        <f t="shared" si="634"/>
        <v>2.6965685636133924E-3</v>
      </c>
      <c r="BH4167" s="183">
        <f t="shared" si="635"/>
        <v>6.8311117121903908E-6</v>
      </c>
      <c r="BI4167" s="184">
        <f t="shared" si="636"/>
        <v>6.8311117121903908E-6</v>
      </c>
      <c r="BJ4167" s="184" t="str">
        <f t="shared" si="632"/>
        <v/>
      </c>
    </row>
    <row r="4168" spans="57:62" ht="20.100000000000001" customHeight="1" x14ac:dyDescent="0.25">
      <c r="BE4168" s="156">
        <v>3416</v>
      </c>
      <c r="BF4168" s="181">
        <f t="shared" si="633"/>
        <v>21.855999999998637</v>
      </c>
      <c r="BG4168" s="182">
        <f t="shared" si="634"/>
        <v>2.689737451901202E-3</v>
      </c>
      <c r="BH4168" s="183">
        <f t="shared" si="635"/>
        <v>6.814273754973503E-6</v>
      </c>
      <c r="BI4168" s="184">
        <f t="shared" si="636"/>
        <v>6.814273754973503E-6</v>
      </c>
      <c r="BJ4168" s="184" t="str">
        <f t="shared" si="632"/>
        <v/>
      </c>
    </row>
    <row r="4169" spans="57:62" ht="20.100000000000001" customHeight="1" x14ac:dyDescent="0.25">
      <c r="BE4169" s="156">
        <v>3417</v>
      </c>
      <c r="BF4169" s="181">
        <f t="shared" si="633"/>
        <v>21.862399999998637</v>
      </c>
      <c r="BG4169" s="182">
        <f t="shared" si="634"/>
        <v>2.6829231781462285E-3</v>
      </c>
      <c r="BH4169" s="183">
        <f t="shared" si="635"/>
        <v>6.7974758447796046E-6</v>
      </c>
      <c r="BI4169" s="184">
        <f t="shared" si="636"/>
        <v>6.7974758447796046E-6</v>
      </c>
      <c r="BJ4169" s="184" t="str">
        <f t="shared" si="632"/>
        <v/>
      </c>
    </row>
    <row r="4170" spans="57:62" ht="20.100000000000001" customHeight="1" x14ac:dyDescent="0.25">
      <c r="BE4170" s="156">
        <v>3418</v>
      </c>
      <c r="BF4170" s="181">
        <f t="shared" si="633"/>
        <v>21.868799999998636</v>
      </c>
      <c r="BG4170" s="182">
        <f t="shared" si="634"/>
        <v>2.6761257023014489E-3</v>
      </c>
      <c r="BH4170" s="183">
        <f t="shared" si="635"/>
        <v>6.780717890935567E-6</v>
      </c>
      <c r="BI4170" s="184">
        <f t="shared" si="636"/>
        <v>6.780717890935567E-6</v>
      </c>
      <c r="BJ4170" s="184" t="str">
        <f t="shared" si="632"/>
        <v/>
      </c>
    </row>
    <row r="4171" spans="57:62" ht="20.100000000000001" customHeight="1" x14ac:dyDescent="0.25">
      <c r="BE4171" s="156">
        <v>3419</v>
      </c>
      <c r="BF4171" s="181">
        <f t="shared" si="633"/>
        <v>21.875199999998635</v>
      </c>
      <c r="BG4171" s="182">
        <f t="shared" si="634"/>
        <v>2.6693449844105133E-3</v>
      </c>
      <c r="BH4171" s="183">
        <f t="shared" si="635"/>
        <v>6.7639998029530093E-6</v>
      </c>
      <c r="BI4171" s="184">
        <f t="shared" si="636"/>
        <v>6.7639998029530093E-6</v>
      </c>
      <c r="BJ4171" s="184" t="str">
        <f t="shared" si="632"/>
        <v/>
      </c>
    </row>
    <row r="4172" spans="57:62" ht="20.100000000000001" customHeight="1" x14ac:dyDescent="0.25">
      <c r="BE4172" s="156">
        <v>3420</v>
      </c>
      <c r="BF4172" s="181">
        <f t="shared" si="633"/>
        <v>21.881599999998635</v>
      </c>
      <c r="BG4172" s="182">
        <f t="shared" si="634"/>
        <v>2.6625809846075603E-3</v>
      </c>
      <c r="BH4172" s="183">
        <f t="shared" si="635"/>
        <v>6.7473214905322022E-6</v>
      </c>
      <c r="BI4172" s="184">
        <f t="shared" si="636"/>
        <v>6.7473214905322022E-6</v>
      </c>
      <c r="BJ4172" s="184" t="str">
        <f t="shared" si="632"/>
        <v/>
      </c>
    </row>
    <row r="4173" spans="57:62" ht="20.100000000000001" customHeight="1" x14ac:dyDescent="0.25">
      <c r="BE4173" s="156">
        <v>3421</v>
      </c>
      <c r="BF4173" s="181">
        <f t="shared" si="633"/>
        <v>21.887999999998634</v>
      </c>
      <c r="BG4173" s="182">
        <f t="shared" si="634"/>
        <v>2.6558336631170281E-3</v>
      </c>
      <c r="BH4173" s="183">
        <f t="shared" si="635"/>
        <v>6.7306828635677052E-6</v>
      </c>
      <c r="BI4173" s="184">
        <f t="shared" si="636"/>
        <v>6.7306828635677052E-6</v>
      </c>
      <c r="BJ4173" s="184" t="str">
        <f t="shared" si="632"/>
        <v/>
      </c>
    </row>
    <row r="4174" spans="57:62" ht="20.100000000000001" customHeight="1" x14ac:dyDescent="0.25">
      <c r="BE4174" s="156">
        <v>3422</v>
      </c>
      <c r="BF4174" s="181">
        <f t="shared" si="633"/>
        <v>21.894399999998633</v>
      </c>
      <c r="BG4174" s="182">
        <f t="shared" si="634"/>
        <v>2.6491029802534604E-3</v>
      </c>
      <c r="BH4174" s="183">
        <f t="shared" si="635"/>
        <v>6.7140838321344889E-6</v>
      </c>
      <c r="BI4174" s="184">
        <f t="shared" si="636"/>
        <v>6.7140838321344889E-6</v>
      </c>
      <c r="BJ4174" s="184" t="str">
        <f t="shared" si="632"/>
        <v/>
      </c>
    </row>
    <row r="4175" spans="57:62" ht="20.100000000000001" customHeight="1" x14ac:dyDescent="0.25">
      <c r="BE4175" s="156">
        <v>3423</v>
      </c>
      <c r="BF4175" s="181">
        <f t="shared" si="633"/>
        <v>21.900799999998632</v>
      </c>
      <c r="BG4175" s="182">
        <f t="shared" si="634"/>
        <v>2.6423888964213259E-3</v>
      </c>
      <c r="BH4175" s="183">
        <f t="shared" si="635"/>
        <v>6.6975243065239311E-6</v>
      </c>
      <c r="BI4175" s="184">
        <f t="shared" si="636"/>
        <v>6.6975243065239311E-6</v>
      </c>
      <c r="BJ4175" s="184" t="str">
        <f t="shared" si="632"/>
        <v/>
      </c>
    </row>
    <row r="4176" spans="57:62" ht="20.100000000000001" customHeight="1" x14ac:dyDescent="0.25">
      <c r="BE4176" s="156">
        <v>3424</v>
      </c>
      <c r="BF4176" s="181">
        <f t="shared" si="633"/>
        <v>21.907199999998632</v>
      </c>
      <c r="BG4176" s="182">
        <f t="shared" si="634"/>
        <v>2.635691372114802E-3</v>
      </c>
      <c r="BH4176" s="183">
        <f t="shared" si="635"/>
        <v>6.6810041971718248E-6</v>
      </c>
      <c r="BI4176" s="184">
        <f t="shared" si="636"/>
        <v>6.6810041971718248E-6</v>
      </c>
      <c r="BJ4176" s="184" t="str">
        <f t="shared" si="632"/>
        <v/>
      </c>
    </row>
    <row r="4177" spans="57:62" ht="20.100000000000001" customHeight="1" x14ac:dyDescent="0.25">
      <c r="BE4177" s="156">
        <v>3425</v>
      </c>
      <c r="BF4177" s="181">
        <f t="shared" si="633"/>
        <v>21.913599999998631</v>
      </c>
      <c r="BG4177" s="182">
        <f t="shared" si="634"/>
        <v>2.6290103679176302E-3</v>
      </c>
      <c r="BH4177" s="183">
        <f t="shared" si="635"/>
        <v>6.6645234147494521E-6</v>
      </c>
      <c r="BI4177" s="184">
        <f t="shared" si="636"/>
        <v>6.6645234147494521E-6</v>
      </c>
      <c r="BJ4177" s="184" t="str">
        <f t="shared" si="632"/>
        <v/>
      </c>
    </row>
    <row r="4178" spans="57:62" ht="20.100000000000001" customHeight="1" x14ac:dyDescent="0.25">
      <c r="BE4178" s="156">
        <v>3426</v>
      </c>
      <c r="BF4178" s="181">
        <f t="shared" si="633"/>
        <v>21.91999999999863</v>
      </c>
      <c r="BG4178" s="182">
        <f t="shared" si="634"/>
        <v>2.6223458445028807E-3</v>
      </c>
      <c r="BH4178" s="183">
        <f t="shared" si="635"/>
        <v>6.6480818700790159E-6</v>
      </c>
      <c r="BI4178" s="184">
        <f t="shared" si="636"/>
        <v>6.6480818700790159E-6</v>
      </c>
      <c r="BJ4178" s="184" t="str">
        <f t="shared" si="632"/>
        <v/>
      </c>
    </row>
    <row r="4179" spans="57:62" ht="20.100000000000001" customHeight="1" x14ac:dyDescent="0.25">
      <c r="BE4179" s="156">
        <v>3427</v>
      </c>
      <c r="BF4179" s="181">
        <f t="shared" si="633"/>
        <v>21.92639999999863</v>
      </c>
      <c r="BG4179" s="182">
        <f t="shared" si="634"/>
        <v>2.6156977626328017E-3</v>
      </c>
      <c r="BH4179" s="183">
        <f t="shared" si="635"/>
        <v>6.6316794741939217E-6</v>
      </c>
      <c r="BI4179" s="184">
        <f t="shared" si="636"/>
        <v>6.6316794741939217E-6</v>
      </c>
      <c r="BJ4179" s="184" t="str">
        <f t="shared" si="632"/>
        <v/>
      </c>
    </row>
    <row r="4180" spans="57:62" ht="20.100000000000001" customHeight="1" x14ac:dyDescent="0.25">
      <c r="BE4180" s="156">
        <v>3428</v>
      </c>
      <c r="BF4180" s="181">
        <f t="shared" si="633"/>
        <v>21.932799999998629</v>
      </c>
      <c r="BG4180" s="182">
        <f t="shared" si="634"/>
        <v>2.6090660831586078E-3</v>
      </c>
      <c r="BH4180" s="183">
        <f t="shared" si="635"/>
        <v>6.6153161383131903E-6</v>
      </c>
      <c r="BI4180" s="184">
        <f t="shared" si="636"/>
        <v>6.6153161383131903E-6</v>
      </c>
      <c r="BJ4180" s="184" t="str">
        <f t="shared" si="632"/>
        <v/>
      </c>
    </row>
    <row r="4181" spans="57:62" ht="20.100000000000001" customHeight="1" x14ac:dyDescent="0.25">
      <c r="BE4181" s="156">
        <v>3429</v>
      </c>
      <c r="BF4181" s="181">
        <f t="shared" si="633"/>
        <v>21.939199999998628</v>
      </c>
      <c r="BG4181" s="182">
        <f t="shared" si="634"/>
        <v>2.6024507670202946E-3</v>
      </c>
      <c r="BH4181" s="183">
        <f t="shared" si="635"/>
        <v>6.5989917738310498E-6</v>
      </c>
      <c r="BI4181" s="184">
        <f t="shared" si="636"/>
        <v>6.5989917738310498E-6</v>
      </c>
      <c r="BJ4181" s="184" t="str">
        <f t="shared" si="632"/>
        <v/>
      </c>
    </row>
    <row r="4182" spans="57:62" ht="20.100000000000001" customHeight="1" x14ac:dyDescent="0.25">
      <c r="BE4182" s="156">
        <v>3430</v>
      </c>
      <c r="BF4182" s="181">
        <f t="shared" si="633"/>
        <v>21.945599999998628</v>
      </c>
      <c r="BG4182" s="182">
        <f t="shared" si="634"/>
        <v>2.5958517752464635E-3</v>
      </c>
      <c r="BH4182" s="183">
        <f t="shared" si="635"/>
        <v>6.5827062923273436E-6</v>
      </c>
      <c r="BI4182" s="184">
        <f t="shared" si="636"/>
        <v>6.5827062923273436E-6</v>
      </c>
      <c r="BJ4182" s="184" t="str">
        <f t="shared" si="632"/>
        <v/>
      </c>
    </row>
    <row r="4183" spans="57:62" ht="20.100000000000001" customHeight="1" x14ac:dyDescent="0.25">
      <c r="BE4183" s="156">
        <v>3431</v>
      </c>
      <c r="BF4183" s="181">
        <f t="shared" si="633"/>
        <v>21.951999999998627</v>
      </c>
      <c r="BG4183" s="182">
        <f t="shared" si="634"/>
        <v>2.5892690689541362E-3</v>
      </c>
      <c r="BH4183" s="183">
        <f t="shared" si="635"/>
        <v>6.5664596055961533E-6</v>
      </c>
      <c r="BI4183" s="184">
        <f t="shared" si="636"/>
        <v>6.5664596055961533E-6</v>
      </c>
      <c r="BJ4183" s="184" t="str">
        <f t="shared" si="632"/>
        <v/>
      </c>
    </row>
    <row r="4184" spans="57:62" ht="20.100000000000001" customHeight="1" x14ac:dyDescent="0.25">
      <c r="BE4184" s="156">
        <v>3432</v>
      </c>
      <c r="BF4184" s="181">
        <f t="shared" si="633"/>
        <v>21.958399999998626</v>
      </c>
      <c r="BG4184" s="182">
        <f t="shared" si="634"/>
        <v>2.58270260934854E-3</v>
      </c>
      <c r="BH4184" s="183">
        <f t="shared" si="635"/>
        <v>6.5502516255889869E-6</v>
      </c>
      <c r="BI4184" s="184">
        <f t="shared" si="636"/>
        <v>6.5502516255889869E-6</v>
      </c>
      <c r="BJ4184" s="184" t="str">
        <f t="shared" si="632"/>
        <v/>
      </c>
    </row>
    <row r="4185" spans="57:62" ht="20.100000000000001" customHeight="1" x14ac:dyDescent="0.25">
      <c r="BE4185" s="156">
        <v>3433</v>
      </c>
      <c r="BF4185" s="181">
        <f t="shared" si="633"/>
        <v>21.964799999998625</v>
      </c>
      <c r="BG4185" s="182">
        <f t="shared" si="634"/>
        <v>2.576152357722951E-3</v>
      </c>
      <c r="BH4185" s="183">
        <f t="shared" si="635"/>
        <v>6.534082264443835E-6</v>
      </c>
      <c r="BI4185" s="184">
        <f t="shared" si="636"/>
        <v>6.534082264443835E-6</v>
      </c>
      <c r="BJ4185" s="184" t="str">
        <f t="shared" si="632"/>
        <v/>
      </c>
    </row>
    <row r="4186" spans="57:62" ht="20.100000000000001" customHeight="1" x14ac:dyDescent="0.25">
      <c r="BE4186" s="156">
        <v>3434</v>
      </c>
      <c r="BF4186" s="181">
        <f t="shared" si="633"/>
        <v>21.971199999998625</v>
      </c>
      <c r="BG4186" s="182">
        <f t="shared" si="634"/>
        <v>2.5696182754585072E-3</v>
      </c>
      <c r="BH4186" s="183">
        <f t="shared" si="635"/>
        <v>6.5179514345111919E-6</v>
      </c>
      <c r="BI4186" s="184">
        <f t="shared" si="636"/>
        <v>6.5179514345111919E-6</v>
      </c>
      <c r="BJ4186" s="184" t="str">
        <f t="shared" si="632"/>
        <v/>
      </c>
    </row>
    <row r="4187" spans="57:62" ht="20.100000000000001" customHeight="1" x14ac:dyDescent="0.25">
      <c r="BE4187" s="156">
        <v>3435</v>
      </c>
      <c r="BF4187" s="181">
        <f t="shared" si="633"/>
        <v>21.977599999998624</v>
      </c>
      <c r="BG4187" s="182">
        <f t="shared" si="634"/>
        <v>2.563100324023996E-3</v>
      </c>
      <c r="BH4187" s="183">
        <f t="shared" si="635"/>
        <v>6.5018590482946413E-6</v>
      </c>
      <c r="BI4187" s="184">
        <f t="shared" si="636"/>
        <v>6.5018590482946413E-6</v>
      </c>
      <c r="BJ4187" s="184" t="str">
        <f t="shared" si="632"/>
        <v/>
      </c>
    </row>
    <row r="4188" spans="57:62" ht="20.100000000000001" customHeight="1" x14ac:dyDescent="0.25">
      <c r="BE4188" s="156">
        <v>3436</v>
      </c>
      <c r="BF4188" s="181">
        <f t="shared" si="633"/>
        <v>21.983999999998623</v>
      </c>
      <c r="BG4188" s="182">
        <f t="shared" si="634"/>
        <v>2.5565984649757014E-3</v>
      </c>
      <c r="BH4188" s="183">
        <f t="shared" si="635"/>
        <v>6.4858050184989947E-6</v>
      </c>
      <c r="BI4188" s="184">
        <f t="shared" si="636"/>
        <v>6.4858050184989947E-6</v>
      </c>
      <c r="BJ4188" s="184" t="str">
        <f t="shared" si="632"/>
        <v/>
      </c>
    </row>
    <row r="4189" spans="57:62" ht="20.100000000000001" customHeight="1" x14ac:dyDescent="0.25">
      <c r="BE4189" s="156">
        <v>3437</v>
      </c>
      <c r="BF4189" s="181">
        <f t="shared" si="633"/>
        <v>21.990399999998623</v>
      </c>
      <c r="BG4189" s="182">
        <f t="shared" si="634"/>
        <v>2.5501126599572024E-3</v>
      </c>
      <c r="BH4189" s="183">
        <f t="shared" si="635"/>
        <v>6.4697892580159802E-6</v>
      </c>
      <c r="BI4189" s="184">
        <f t="shared" si="636"/>
        <v>6.4697892580159802E-6</v>
      </c>
      <c r="BJ4189" s="184" t="str">
        <f t="shared" si="632"/>
        <v/>
      </c>
    </row>
    <row r="4190" spans="57:62" ht="20.100000000000001" customHeight="1" x14ac:dyDescent="0.25">
      <c r="BE4190" s="156">
        <v>3438</v>
      </c>
      <c r="BF4190" s="181">
        <f t="shared" si="633"/>
        <v>21.996799999998622</v>
      </c>
      <c r="BG4190" s="182">
        <f t="shared" si="634"/>
        <v>2.5436428706991864E-3</v>
      </c>
      <c r="BH4190" s="183">
        <f t="shared" si="635"/>
        <v>6.4538116799181706E-6</v>
      </c>
      <c r="BI4190" s="184">
        <f t="shared" si="636"/>
        <v>6.4538116799181706E-6</v>
      </c>
      <c r="BJ4190" s="184" t="str">
        <f t="shared" si="632"/>
        <v/>
      </c>
    </row>
    <row r="4191" spans="57:62" ht="20.100000000000001" customHeight="1" x14ac:dyDescent="0.25">
      <c r="BE4191" s="156">
        <v>3439</v>
      </c>
      <c r="BF4191" s="181">
        <f t="shared" si="633"/>
        <v>22.003199999998621</v>
      </c>
      <c r="BG4191" s="182">
        <f t="shared" si="634"/>
        <v>2.5371890590192682E-3</v>
      </c>
      <c r="BH4191" s="183">
        <f t="shared" si="635"/>
        <v>6.4378721974550808E-6</v>
      </c>
      <c r="BI4191" s="184">
        <f t="shared" si="636"/>
        <v>6.4378721974550808E-6</v>
      </c>
      <c r="BJ4191" s="184" t="str">
        <f t="shared" si="632"/>
        <v/>
      </c>
    </row>
    <row r="4192" spans="57:62" ht="20.100000000000001" customHeight="1" x14ac:dyDescent="0.25">
      <c r="BE4192" s="156">
        <v>3440</v>
      </c>
      <c r="BF4192" s="181">
        <f t="shared" si="633"/>
        <v>22.00959999999862</v>
      </c>
      <c r="BG4192" s="182">
        <f t="shared" si="634"/>
        <v>2.5307511868218131E-3</v>
      </c>
      <c r="BH4192" s="183">
        <f t="shared" si="635"/>
        <v>6.421970724067045E-6</v>
      </c>
      <c r="BI4192" s="184">
        <f t="shared" si="636"/>
        <v>6.421970724067045E-6</v>
      </c>
      <c r="BJ4192" s="184" t="str">
        <f t="shared" si="632"/>
        <v/>
      </c>
    </row>
    <row r="4193" spans="57:62" ht="20.100000000000001" customHeight="1" x14ac:dyDescent="0.25">
      <c r="BE4193" s="156">
        <v>3441</v>
      </c>
      <c r="BF4193" s="181">
        <f t="shared" si="633"/>
        <v>22.01599999999862</v>
      </c>
      <c r="BG4193" s="182">
        <f t="shared" si="634"/>
        <v>2.5243292160977461E-3</v>
      </c>
      <c r="BH4193" s="183">
        <f t="shared" si="635"/>
        <v>6.4061071733769771E-6</v>
      </c>
      <c r="BI4193" s="184">
        <f t="shared" si="636"/>
        <v>6.4061071733769771E-6</v>
      </c>
      <c r="BJ4193" s="184" t="str">
        <f t="shared" si="632"/>
        <v/>
      </c>
    </row>
    <row r="4194" spans="57:62" ht="20.100000000000001" customHeight="1" x14ac:dyDescent="0.25">
      <c r="BE4194" s="156">
        <v>3442</v>
      </c>
      <c r="BF4194" s="181">
        <f t="shared" si="633"/>
        <v>22.022399999998619</v>
      </c>
      <c r="BG4194" s="182">
        <f t="shared" si="634"/>
        <v>2.5179231089243691E-3</v>
      </c>
      <c r="BH4194" s="183">
        <f t="shared" si="635"/>
        <v>6.3902814591921056E-6</v>
      </c>
      <c r="BI4194" s="184">
        <f t="shared" si="636"/>
        <v>6.3902814591921056E-6</v>
      </c>
      <c r="BJ4194" s="184" t="str">
        <f t="shared" si="632"/>
        <v/>
      </c>
    </row>
    <row r="4195" spans="57:62" ht="20.100000000000001" customHeight="1" x14ac:dyDescent="0.25">
      <c r="BE4195" s="156">
        <v>3443</v>
      </c>
      <c r="BF4195" s="181">
        <f t="shared" si="633"/>
        <v>22.028799999998618</v>
      </c>
      <c r="BG4195" s="182">
        <f t="shared" si="634"/>
        <v>2.511532827465177E-3</v>
      </c>
      <c r="BH4195" s="183">
        <f t="shared" si="635"/>
        <v>6.3744934954931311E-6</v>
      </c>
      <c r="BI4195" s="184">
        <f t="shared" si="636"/>
        <v>6.3744934954931311E-6</v>
      </c>
      <c r="BJ4195" s="184" t="str">
        <f t="shared" si="632"/>
        <v/>
      </c>
    </row>
    <row r="4196" spans="57:62" ht="20.100000000000001" customHeight="1" x14ac:dyDescent="0.25">
      <c r="BE4196" s="156">
        <v>3444</v>
      </c>
      <c r="BF4196" s="181">
        <f t="shared" si="633"/>
        <v>22.035199999998618</v>
      </c>
      <c r="BG4196" s="182">
        <f t="shared" si="634"/>
        <v>2.5051583339696839E-3</v>
      </c>
      <c r="BH4196" s="183">
        <f t="shared" si="635"/>
        <v>6.3587431964576453E-6</v>
      </c>
      <c r="BI4196" s="184">
        <f t="shared" si="636"/>
        <v>6.3587431964576453E-6</v>
      </c>
      <c r="BJ4196" s="184" t="str">
        <f t="shared" si="632"/>
        <v/>
      </c>
    </row>
    <row r="4197" spans="57:62" ht="20.100000000000001" customHeight="1" x14ac:dyDescent="0.25">
      <c r="BE4197" s="156">
        <v>3445</v>
      </c>
      <c r="BF4197" s="181">
        <f t="shared" si="633"/>
        <v>22.041599999998617</v>
      </c>
      <c r="BG4197" s="182">
        <f t="shared" si="634"/>
        <v>2.4987995907732262E-3</v>
      </c>
      <c r="BH4197" s="183">
        <f t="shared" si="635"/>
        <v>6.3430304764271715E-6</v>
      </c>
      <c r="BI4197" s="184">
        <f t="shared" si="636"/>
        <v>6.3430304764271715E-6</v>
      </c>
      <c r="BJ4197" s="184" t="str">
        <f t="shared" si="632"/>
        <v/>
      </c>
    </row>
    <row r="4198" spans="57:62" ht="20.100000000000001" customHeight="1" x14ac:dyDescent="0.25">
      <c r="BE4198" s="156">
        <v>3446</v>
      </c>
      <c r="BF4198" s="181">
        <f t="shared" si="633"/>
        <v>22.047999999998616</v>
      </c>
      <c r="BG4198" s="182">
        <f t="shared" si="634"/>
        <v>2.4924565602967991E-3</v>
      </c>
      <c r="BH4198" s="183">
        <f t="shared" si="635"/>
        <v>6.3273552499379555E-6</v>
      </c>
      <c r="BI4198" s="184">
        <f t="shared" si="636"/>
        <v>6.3273552499379555E-6</v>
      </c>
      <c r="BJ4198" s="184" t="str">
        <f t="shared" si="632"/>
        <v/>
      </c>
    </row>
    <row r="4199" spans="57:62" ht="20.100000000000001" customHeight="1" x14ac:dyDescent="0.25">
      <c r="BE4199" s="156">
        <v>3447</v>
      </c>
      <c r="BF4199" s="181">
        <f t="shared" si="633"/>
        <v>22.054399999998616</v>
      </c>
      <c r="BG4199" s="182">
        <f t="shared" si="634"/>
        <v>2.4861292050468611E-3</v>
      </c>
      <c r="BH4199" s="183">
        <f t="shared" si="635"/>
        <v>6.3117174317122923E-6</v>
      </c>
      <c r="BI4199" s="184">
        <f t="shared" si="636"/>
        <v>6.3117174317122923E-6</v>
      </c>
      <c r="BJ4199" s="184" t="str">
        <f t="shared" si="632"/>
        <v/>
      </c>
    </row>
    <row r="4200" spans="57:62" ht="20.100000000000001" customHeight="1" x14ac:dyDescent="0.25">
      <c r="BE4200" s="156">
        <v>3448</v>
      </c>
      <c r="BF4200" s="181">
        <f t="shared" si="633"/>
        <v>22.060799999998615</v>
      </c>
      <c r="BG4200" s="182">
        <f t="shared" si="634"/>
        <v>2.4798174876151488E-3</v>
      </c>
      <c r="BH4200" s="183">
        <f t="shared" si="635"/>
        <v>6.2961169366294693E-6</v>
      </c>
      <c r="BI4200" s="184">
        <f t="shared" si="636"/>
        <v>6.2961169366294693E-6</v>
      </c>
      <c r="BJ4200" s="184" t="str">
        <f t="shared" si="632"/>
        <v/>
      </c>
    </row>
    <row r="4201" spans="57:62" ht="20.100000000000001" customHeight="1" x14ac:dyDescent="0.25">
      <c r="BE4201" s="156">
        <v>3449</v>
      </c>
      <c r="BF4201" s="181">
        <f t="shared" si="633"/>
        <v>22.067199999998614</v>
      </c>
      <c r="BG4201" s="182">
        <f t="shared" si="634"/>
        <v>2.4735213706785194E-3</v>
      </c>
      <c r="BH4201" s="183">
        <f t="shared" si="635"/>
        <v>6.2805536797739051E-6</v>
      </c>
      <c r="BI4201" s="184">
        <f t="shared" si="636"/>
        <v>6.2805536797739051E-6</v>
      </c>
      <c r="BJ4201" s="184" t="str">
        <f t="shared" si="632"/>
        <v/>
      </c>
    </row>
    <row r="4202" spans="57:62" ht="20.100000000000001" customHeight="1" x14ac:dyDescent="0.25">
      <c r="BE4202" s="156">
        <v>3450</v>
      </c>
      <c r="BF4202" s="181">
        <f t="shared" si="633"/>
        <v>22.073599999998613</v>
      </c>
      <c r="BG4202" s="182">
        <f t="shared" si="634"/>
        <v>2.4672408169987455E-3</v>
      </c>
      <c r="BH4202" s="183">
        <f t="shared" si="635"/>
        <v>6.2650275764047914E-6</v>
      </c>
      <c r="BI4202" s="184">
        <f t="shared" si="636"/>
        <v>6.2650275764047914E-6</v>
      </c>
      <c r="BJ4202" s="184" t="str">
        <f t="shared" si="632"/>
        <v/>
      </c>
    </row>
    <row r="4203" spans="57:62" ht="20.100000000000001" customHeight="1" x14ac:dyDescent="0.25">
      <c r="BE4203" s="156">
        <v>3451</v>
      </c>
      <c r="BF4203" s="181">
        <f t="shared" si="633"/>
        <v>22.079999999998613</v>
      </c>
      <c r="BG4203" s="182">
        <f t="shared" si="634"/>
        <v>2.4609757894223407E-3</v>
      </c>
      <c r="BH4203" s="183">
        <f t="shared" si="635"/>
        <v>6.2495385419430831E-6</v>
      </c>
      <c r="BI4203" s="184">
        <f t="shared" si="636"/>
        <v>6.2495385419430831E-6</v>
      </c>
      <c r="BJ4203" s="184" t="str">
        <f t="shared" si="632"/>
        <v/>
      </c>
    </row>
    <row r="4204" spans="57:62" ht="20.100000000000001" customHeight="1" x14ac:dyDescent="0.25">
      <c r="BE4204" s="156">
        <v>3452</v>
      </c>
      <c r="BF4204" s="181">
        <f t="shared" si="633"/>
        <v>22.086399999998612</v>
      </c>
      <c r="BG4204" s="182">
        <f t="shared" si="634"/>
        <v>2.4547262508803976E-3</v>
      </c>
      <c r="BH4204" s="183">
        <f t="shared" si="635"/>
        <v>6.2340864920074936E-6</v>
      </c>
      <c r="BI4204" s="184">
        <f t="shared" si="636"/>
        <v>6.2340864920074936E-6</v>
      </c>
      <c r="BJ4204" s="184" t="str">
        <f t="shared" si="632"/>
        <v/>
      </c>
    </row>
    <row r="4205" spans="57:62" ht="20.100000000000001" customHeight="1" x14ac:dyDescent="0.25">
      <c r="BE4205" s="156">
        <v>3453</v>
      </c>
      <c r="BF4205" s="181">
        <f t="shared" si="633"/>
        <v>22.092799999998611</v>
      </c>
      <c r="BG4205" s="182">
        <f t="shared" si="634"/>
        <v>2.4484921643883901E-3</v>
      </c>
      <c r="BH4205" s="183">
        <f t="shared" si="635"/>
        <v>6.2186713424062547E-6</v>
      </c>
      <c r="BI4205" s="184">
        <f t="shared" si="636"/>
        <v>6.2186713424062547E-6</v>
      </c>
      <c r="BJ4205" s="184" t="str">
        <f t="shared" si="632"/>
        <v/>
      </c>
    </row>
    <row r="4206" spans="57:62" ht="20.100000000000001" customHeight="1" x14ac:dyDescent="0.25">
      <c r="BE4206" s="156">
        <v>3454</v>
      </c>
      <c r="BF4206" s="181">
        <f t="shared" si="633"/>
        <v>22.099199999998611</v>
      </c>
      <c r="BG4206" s="182">
        <f t="shared" si="634"/>
        <v>2.4422734930459838E-3</v>
      </c>
      <c r="BH4206" s="183">
        <f t="shared" si="635"/>
        <v>6.2032930090872435E-6</v>
      </c>
      <c r="BI4206" s="184">
        <f t="shared" si="636"/>
        <v>6.2032930090872435E-6</v>
      </c>
      <c r="BJ4206" s="184" t="str">
        <f t="shared" si="632"/>
        <v/>
      </c>
    </row>
    <row r="4207" spans="57:62" ht="20.100000000000001" customHeight="1" x14ac:dyDescent="0.25">
      <c r="BE4207" s="156">
        <v>3455</v>
      </c>
      <c r="BF4207" s="181">
        <f t="shared" si="633"/>
        <v>22.10559999999861</v>
      </c>
      <c r="BG4207" s="182">
        <f t="shared" si="634"/>
        <v>2.4360702000368966E-3</v>
      </c>
      <c r="BH4207" s="183">
        <f t="shared" si="635"/>
        <v>6.1879514082195143E-6</v>
      </c>
      <c r="BI4207" s="184">
        <f t="shared" si="636"/>
        <v>6.1879514082195143E-6</v>
      </c>
      <c r="BJ4207" s="184" t="str">
        <f t="shared" si="632"/>
        <v/>
      </c>
    </row>
    <row r="4208" spans="57:62" ht="20.100000000000001" customHeight="1" x14ac:dyDescent="0.25">
      <c r="BE4208" s="156">
        <v>3456</v>
      </c>
      <c r="BF4208" s="181">
        <f t="shared" si="633"/>
        <v>22.111999999998609</v>
      </c>
      <c r="BG4208" s="182">
        <f t="shared" si="634"/>
        <v>2.4298822486286771E-3</v>
      </c>
      <c r="BH4208" s="183">
        <f t="shared" si="635"/>
        <v>6.1726464561148026E-6</v>
      </c>
      <c r="BI4208" s="184">
        <f t="shared" si="636"/>
        <v>6.1726464561148026E-6</v>
      </c>
      <c r="BJ4208" s="184" t="str">
        <f t="shared" si="632"/>
        <v/>
      </c>
    </row>
    <row r="4209" spans="57:62" ht="20.100000000000001" customHeight="1" x14ac:dyDescent="0.25">
      <c r="BE4209" s="156">
        <v>3457</v>
      </c>
      <c r="BF4209" s="181">
        <f t="shared" si="633"/>
        <v>22.118399999998609</v>
      </c>
      <c r="BG4209" s="182">
        <f t="shared" si="634"/>
        <v>2.4237096021725623E-3</v>
      </c>
      <c r="BH4209" s="183">
        <f t="shared" si="635"/>
        <v>6.1573780692999493E-6</v>
      </c>
      <c r="BI4209" s="184">
        <f t="shared" si="636"/>
        <v>6.1573780692999493E-6</v>
      </c>
      <c r="BJ4209" s="184" t="str">
        <f t="shared" ref="BJ4209:BJ4272" si="637">IF($BG4209&lt;(1-$BC$765),$BH4209,"")</f>
        <v/>
      </c>
    </row>
    <row r="4210" spans="57:62" ht="20.100000000000001" customHeight="1" x14ac:dyDescent="0.25">
      <c r="BE4210" s="156">
        <v>3458</v>
      </c>
      <c r="BF4210" s="181">
        <f t="shared" ref="BF4210:BF4273" si="638">BF4209+$BI$750</f>
        <v>22.124799999998608</v>
      </c>
      <c r="BG4210" s="182">
        <f t="shared" ref="BG4210:BG4273" si="639">_xlfn.CHISQ.DIST.RT(BF4210,7)</f>
        <v>2.4175522241032623E-3</v>
      </c>
      <c r="BH4210" s="183">
        <f t="shared" ref="BH4210:BH4273" si="640">BG4210-BG4211</f>
        <v>6.1421461644401397E-6</v>
      </c>
      <c r="BI4210" s="184">
        <f t="shared" ref="BI4210:BI4273" si="641">IF(BG4210&lt;(1-$BC$757),BH4210,"")</f>
        <v>6.1421461644401397E-6</v>
      </c>
      <c r="BJ4210" s="184" t="str">
        <f t="shared" si="637"/>
        <v/>
      </c>
    </row>
    <row r="4211" spans="57:62" ht="20.100000000000001" customHeight="1" x14ac:dyDescent="0.25">
      <c r="BE4211" s="156">
        <v>3459</v>
      </c>
      <c r="BF4211" s="181">
        <f t="shared" si="638"/>
        <v>22.131199999998607</v>
      </c>
      <c r="BG4211" s="182">
        <f t="shared" si="639"/>
        <v>2.4114100779388222E-3</v>
      </c>
      <c r="BH4211" s="183">
        <f t="shared" si="640"/>
        <v>6.1269506583983176E-6</v>
      </c>
      <c r="BI4211" s="184">
        <f t="shared" si="641"/>
        <v>6.1269506583983176E-6</v>
      </c>
      <c r="BJ4211" s="184" t="str">
        <f t="shared" si="637"/>
        <v/>
      </c>
    </row>
    <row r="4212" spans="57:62" ht="20.100000000000001" customHeight="1" x14ac:dyDescent="0.25">
      <c r="BE4212" s="156">
        <v>3460</v>
      </c>
      <c r="BF4212" s="181">
        <f t="shared" si="638"/>
        <v>22.137599999998606</v>
      </c>
      <c r="BG4212" s="182">
        <f t="shared" si="639"/>
        <v>2.4052831272804239E-3</v>
      </c>
      <c r="BH4212" s="183">
        <f t="shared" si="640"/>
        <v>6.1117914682260778E-6</v>
      </c>
      <c r="BI4212" s="184">
        <f t="shared" si="641"/>
        <v>6.1117914682260778E-6</v>
      </c>
      <c r="BJ4212" s="184" t="str">
        <f t="shared" si="637"/>
        <v/>
      </c>
    </row>
    <row r="4213" spans="57:62" ht="20.100000000000001" customHeight="1" x14ac:dyDescent="0.25">
      <c r="BE4213" s="156">
        <v>3461</v>
      </c>
      <c r="BF4213" s="181">
        <f t="shared" si="638"/>
        <v>22.143999999998606</v>
      </c>
      <c r="BG4213" s="182">
        <f t="shared" si="639"/>
        <v>2.3991713358121978E-3</v>
      </c>
      <c r="BH4213" s="183">
        <f t="shared" si="640"/>
        <v>6.0966685111159616E-6</v>
      </c>
      <c r="BI4213" s="184">
        <f t="shared" si="641"/>
        <v>6.0966685111159616E-6</v>
      </c>
      <c r="BJ4213" s="184" t="str">
        <f t="shared" si="637"/>
        <v/>
      </c>
    </row>
    <row r="4214" spans="57:62" ht="20.100000000000001" customHeight="1" x14ac:dyDescent="0.25">
      <c r="BE4214" s="156">
        <v>3462</v>
      </c>
      <c r="BF4214" s="181">
        <f t="shared" si="638"/>
        <v>22.150399999998605</v>
      </c>
      <c r="BG4214" s="182">
        <f t="shared" si="639"/>
        <v>2.3930746673010818E-3</v>
      </c>
      <c r="BH4214" s="183">
        <f t="shared" si="640"/>
        <v>6.0815817044769169E-6</v>
      </c>
      <c r="BI4214" s="184">
        <f t="shared" si="641"/>
        <v>6.0815817044769169E-6</v>
      </c>
      <c r="BJ4214" s="184" t="str">
        <f t="shared" si="637"/>
        <v/>
      </c>
    </row>
    <row r="4215" spans="57:62" ht="20.100000000000001" customHeight="1" x14ac:dyDescent="0.25">
      <c r="BE4215" s="156">
        <v>3463</v>
      </c>
      <c r="BF4215" s="181">
        <f t="shared" si="638"/>
        <v>22.156799999998604</v>
      </c>
      <c r="BG4215" s="182">
        <f t="shared" si="639"/>
        <v>2.3869930855966049E-3</v>
      </c>
      <c r="BH4215" s="183">
        <f t="shared" si="640"/>
        <v>6.0665309658575368E-6</v>
      </c>
      <c r="BI4215" s="184">
        <f t="shared" si="641"/>
        <v>6.0665309658575368E-6</v>
      </c>
      <c r="BJ4215" s="184" t="str">
        <f t="shared" si="637"/>
        <v/>
      </c>
    </row>
    <row r="4216" spans="57:62" ht="20.100000000000001" customHeight="1" x14ac:dyDescent="0.25">
      <c r="BE4216" s="156">
        <v>3464</v>
      </c>
      <c r="BF4216" s="181">
        <f t="shared" si="638"/>
        <v>22.163199999998604</v>
      </c>
      <c r="BG4216" s="182">
        <f t="shared" si="639"/>
        <v>2.3809265546307474E-3</v>
      </c>
      <c r="BH4216" s="183">
        <f t="shared" si="640"/>
        <v>6.0515162130119794E-6</v>
      </c>
      <c r="BI4216" s="184">
        <f t="shared" si="641"/>
        <v>6.0515162130119794E-6</v>
      </c>
      <c r="BJ4216" s="184" t="str">
        <f t="shared" si="637"/>
        <v/>
      </c>
    </row>
    <row r="4217" spans="57:62" ht="20.100000000000001" customHeight="1" x14ac:dyDescent="0.25">
      <c r="BE4217" s="156">
        <v>3465</v>
      </c>
      <c r="BF4217" s="181">
        <f t="shared" si="638"/>
        <v>22.169599999998603</v>
      </c>
      <c r="BG4217" s="182">
        <f t="shared" si="639"/>
        <v>2.3748750384177354E-3</v>
      </c>
      <c r="BH4217" s="183">
        <f t="shared" si="640"/>
        <v>6.0365373638435887E-6</v>
      </c>
      <c r="BI4217" s="184">
        <f t="shared" si="641"/>
        <v>6.0365373638435887E-6</v>
      </c>
      <c r="BJ4217" s="184" t="str">
        <f t="shared" si="637"/>
        <v/>
      </c>
    </row>
    <row r="4218" spans="57:62" ht="20.100000000000001" customHeight="1" x14ac:dyDescent="0.25">
      <c r="BE4218" s="156">
        <v>3466</v>
      </c>
      <c r="BF4218" s="181">
        <f t="shared" si="638"/>
        <v>22.175999999998602</v>
      </c>
      <c r="BG4218" s="182">
        <f t="shared" si="639"/>
        <v>2.3688385010538918E-3</v>
      </c>
      <c r="BH4218" s="183">
        <f t="shared" si="640"/>
        <v>6.0215943364565032E-6</v>
      </c>
      <c r="BI4218" s="184">
        <f t="shared" si="641"/>
        <v>6.0215943364565032E-6</v>
      </c>
      <c r="BJ4218" s="184" t="str">
        <f t="shared" si="637"/>
        <v/>
      </c>
    </row>
    <row r="4219" spans="57:62" ht="20.100000000000001" customHeight="1" x14ac:dyDescent="0.25">
      <c r="BE4219" s="156">
        <v>3467</v>
      </c>
      <c r="BF4219" s="181">
        <f t="shared" si="638"/>
        <v>22.182399999998601</v>
      </c>
      <c r="BG4219" s="182">
        <f t="shared" si="639"/>
        <v>2.3628169067174353E-3</v>
      </c>
      <c r="BH4219" s="183">
        <f t="shared" si="640"/>
        <v>6.0066870491049147E-6</v>
      </c>
      <c r="BI4219" s="184">
        <f t="shared" si="641"/>
        <v>6.0066870491049147E-6</v>
      </c>
      <c r="BJ4219" s="184" t="str">
        <f t="shared" si="637"/>
        <v/>
      </c>
    </row>
    <row r="4220" spans="57:62" ht="20.100000000000001" customHeight="1" x14ac:dyDescent="0.25">
      <c r="BE4220" s="156">
        <v>3468</v>
      </c>
      <c r="BF4220" s="181">
        <f t="shared" si="638"/>
        <v>22.188799999998601</v>
      </c>
      <c r="BG4220" s="182">
        <f t="shared" si="639"/>
        <v>2.3568102196683304E-3</v>
      </c>
      <c r="BH4220" s="183">
        <f t="shared" si="640"/>
        <v>5.9918154202316665E-6</v>
      </c>
      <c r="BI4220" s="184">
        <f t="shared" si="641"/>
        <v>5.9918154202316665E-6</v>
      </c>
      <c r="BJ4220" s="184" t="str">
        <f t="shared" si="637"/>
        <v/>
      </c>
    </row>
    <row r="4221" spans="57:62" ht="20.100000000000001" customHeight="1" x14ac:dyDescent="0.25">
      <c r="BE4221" s="156">
        <v>3469</v>
      </c>
      <c r="BF4221" s="181">
        <f t="shared" si="638"/>
        <v>22.1951999999986</v>
      </c>
      <c r="BG4221" s="182">
        <f t="shared" si="639"/>
        <v>2.3508184042480987E-3</v>
      </c>
      <c r="BH4221" s="183">
        <f t="shared" si="640"/>
        <v>5.9769793684435329E-6</v>
      </c>
      <c r="BI4221" s="184">
        <f t="shared" si="641"/>
        <v>5.9769793684435329E-6</v>
      </c>
      <c r="BJ4221" s="184" t="str">
        <f t="shared" si="637"/>
        <v/>
      </c>
    </row>
    <row r="4222" spans="57:62" ht="20.100000000000001" customHeight="1" x14ac:dyDescent="0.25">
      <c r="BE4222" s="156">
        <v>3470</v>
      </c>
      <c r="BF4222" s="181">
        <f t="shared" si="638"/>
        <v>22.201599999998599</v>
      </c>
      <c r="BG4222" s="182">
        <f t="shared" si="639"/>
        <v>2.3448414248796552E-3</v>
      </c>
      <c r="BH4222" s="183">
        <f t="shared" si="640"/>
        <v>5.962178812541144E-6</v>
      </c>
      <c r="BI4222" s="184">
        <f t="shared" si="641"/>
        <v>5.962178812541144E-6</v>
      </c>
      <c r="BJ4222" s="184" t="str">
        <f t="shared" si="637"/>
        <v/>
      </c>
    </row>
    <row r="4223" spans="57:62" ht="20.100000000000001" customHeight="1" x14ac:dyDescent="0.25">
      <c r="BE4223" s="156">
        <v>3471</v>
      </c>
      <c r="BF4223" s="181">
        <f t="shared" si="638"/>
        <v>22.207999999998599</v>
      </c>
      <c r="BG4223" s="182">
        <f t="shared" si="639"/>
        <v>2.338879246067114E-3</v>
      </c>
      <c r="BH4223" s="183">
        <f t="shared" si="640"/>
        <v>5.94741367146304E-6</v>
      </c>
      <c r="BI4223" s="184">
        <f t="shared" si="641"/>
        <v>5.94741367146304E-6</v>
      </c>
      <c r="BJ4223" s="184" t="str">
        <f t="shared" si="637"/>
        <v/>
      </c>
    </row>
    <row r="4224" spans="57:62" ht="20.100000000000001" customHeight="1" x14ac:dyDescent="0.25">
      <c r="BE4224" s="156">
        <v>3472</v>
      </c>
      <c r="BF4224" s="181">
        <f t="shared" si="638"/>
        <v>22.214399999998598</v>
      </c>
      <c r="BG4224" s="182">
        <f t="shared" si="639"/>
        <v>2.332931832395651E-3</v>
      </c>
      <c r="BH4224" s="183">
        <f t="shared" si="640"/>
        <v>5.9326838643615661E-6</v>
      </c>
      <c r="BI4224" s="184">
        <f t="shared" si="641"/>
        <v>5.9326838643615661E-6</v>
      </c>
      <c r="BJ4224" s="184" t="str">
        <f t="shared" si="637"/>
        <v/>
      </c>
    </row>
    <row r="4225" spans="57:62" ht="20.100000000000001" customHeight="1" x14ac:dyDescent="0.25">
      <c r="BE4225" s="156">
        <v>3473</v>
      </c>
      <c r="BF4225" s="181">
        <f t="shared" si="638"/>
        <v>22.220799999998597</v>
      </c>
      <c r="BG4225" s="182">
        <f t="shared" si="639"/>
        <v>2.3269991485312894E-3</v>
      </c>
      <c r="BH4225" s="183">
        <f t="shared" si="640"/>
        <v>5.9179893105222071E-6</v>
      </c>
      <c r="BI4225" s="184">
        <f t="shared" si="641"/>
        <v>5.9179893105222071E-6</v>
      </c>
      <c r="BJ4225" s="184" t="str">
        <f t="shared" si="637"/>
        <v/>
      </c>
    </row>
    <row r="4226" spans="57:62" ht="20.100000000000001" customHeight="1" x14ac:dyDescent="0.25">
      <c r="BE4226" s="156">
        <v>3474</v>
      </c>
      <c r="BF4226" s="181">
        <f t="shared" si="638"/>
        <v>22.227199999998597</v>
      </c>
      <c r="BG4226" s="182">
        <f t="shared" si="639"/>
        <v>2.3210811592207672E-3</v>
      </c>
      <c r="BH4226" s="183">
        <f t="shared" si="640"/>
        <v>5.9033299294316763E-6</v>
      </c>
      <c r="BI4226" s="184">
        <f t="shared" si="641"/>
        <v>5.9033299294316763E-6</v>
      </c>
      <c r="BJ4226" s="184" t="str">
        <f t="shared" si="637"/>
        <v/>
      </c>
    </row>
    <row r="4227" spans="57:62" ht="20.100000000000001" customHeight="1" x14ac:dyDescent="0.25">
      <c r="BE4227" s="156">
        <v>3475</v>
      </c>
      <c r="BF4227" s="181">
        <f t="shared" si="638"/>
        <v>22.233599999998596</v>
      </c>
      <c r="BG4227" s="182">
        <f t="shared" si="639"/>
        <v>2.3151778292913355E-3</v>
      </c>
      <c r="BH4227" s="183">
        <f t="shared" si="640"/>
        <v>5.8887056407410515E-6</v>
      </c>
      <c r="BI4227" s="184">
        <f t="shared" si="641"/>
        <v>5.8887056407410515E-6</v>
      </c>
      <c r="BJ4227" s="184" t="str">
        <f t="shared" si="637"/>
        <v/>
      </c>
    </row>
    <row r="4228" spans="57:62" ht="20.100000000000001" customHeight="1" x14ac:dyDescent="0.25">
      <c r="BE4228" s="156">
        <v>3476</v>
      </c>
      <c r="BF4228" s="181">
        <f t="shared" si="638"/>
        <v>22.239999999998595</v>
      </c>
      <c r="BG4228" s="182">
        <f t="shared" si="639"/>
        <v>2.3092891236505945E-3</v>
      </c>
      <c r="BH4228" s="183">
        <f t="shared" si="640"/>
        <v>5.874116364258837E-6</v>
      </c>
      <c r="BI4228" s="184">
        <f t="shared" si="641"/>
        <v>5.874116364258837E-6</v>
      </c>
      <c r="BJ4228" s="184" t="str">
        <f t="shared" si="637"/>
        <v/>
      </c>
    </row>
    <row r="4229" spans="57:62" ht="20.100000000000001" customHeight="1" x14ac:dyDescent="0.25">
      <c r="BE4229" s="156">
        <v>3477</v>
      </c>
      <c r="BF4229" s="181">
        <f t="shared" si="638"/>
        <v>22.246399999998594</v>
      </c>
      <c r="BG4229" s="182">
        <f t="shared" si="639"/>
        <v>2.3034150072863357E-3</v>
      </c>
      <c r="BH4229" s="183">
        <f t="shared" si="640"/>
        <v>5.8595620199843566E-6</v>
      </c>
      <c r="BI4229" s="184">
        <f t="shared" si="641"/>
        <v>5.8595620199843566E-6</v>
      </c>
      <c r="BJ4229" s="184" t="str">
        <f t="shared" si="637"/>
        <v/>
      </c>
    </row>
    <row r="4230" spans="57:62" ht="20.100000000000001" customHeight="1" x14ac:dyDescent="0.25">
      <c r="BE4230" s="156">
        <v>3478</v>
      </c>
      <c r="BF4230" s="181">
        <f t="shared" si="638"/>
        <v>22.252799999998594</v>
      </c>
      <c r="BG4230" s="182">
        <f t="shared" si="639"/>
        <v>2.2975554452663513E-3</v>
      </c>
      <c r="BH4230" s="183">
        <f t="shared" si="640"/>
        <v>5.8450425280769623E-6</v>
      </c>
      <c r="BI4230" s="184">
        <f t="shared" si="641"/>
        <v>5.8450425280769623E-6</v>
      </c>
      <c r="BJ4230" s="184" t="str">
        <f t="shared" si="637"/>
        <v/>
      </c>
    </row>
    <row r="4231" spans="57:62" ht="20.100000000000001" customHeight="1" x14ac:dyDescent="0.25">
      <c r="BE4231" s="156">
        <v>3479</v>
      </c>
      <c r="BF4231" s="181">
        <f t="shared" si="638"/>
        <v>22.259199999998593</v>
      </c>
      <c r="BG4231" s="182">
        <f t="shared" si="639"/>
        <v>2.2917104027382743E-3</v>
      </c>
      <c r="BH4231" s="183">
        <f t="shared" si="640"/>
        <v>5.8305578088616722E-6</v>
      </c>
      <c r="BI4231" s="184">
        <f t="shared" si="641"/>
        <v>5.8305578088616722E-6</v>
      </c>
      <c r="BJ4231" s="184" t="str">
        <f t="shared" si="637"/>
        <v/>
      </c>
    </row>
    <row r="4232" spans="57:62" ht="20.100000000000001" customHeight="1" x14ac:dyDescent="0.25">
      <c r="BE4232" s="156">
        <v>3480</v>
      </c>
      <c r="BF4232" s="181">
        <f t="shared" si="638"/>
        <v>22.265599999998592</v>
      </c>
      <c r="BG4232" s="182">
        <f t="shared" si="639"/>
        <v>2.2858798449294127E-3</v>
      </c>
      <c r="BH4232" s="183">
        <f t="shared" si="640"/>
        <v>5.8161077828504208E-6</v>
      </c>
      <c r="BI4232" s="184">
        <f t="shared" si="641"/>
        <v>5.8161077828504208E-6</v>
      </c>
      <c r="BJ4232" s="184" t="str">
        <f t="shared" si="637"/>
        <v/>
      </c>
    </row>
    <row r="4233" spans="57:62" ht="20.100000000000001" customHeight="1" x14ac:dyDescent="0.25">
      <c r="BE4233" s="156">
        <v>3481</v>
      </c>
      <c r="BF4233" s="181">
        <f t="shared" si="638"/>
        <v>22.271999999998592</v>
      </c>
      <c r="BG4233" s="182">
        <f t="shared" si="639"/>
        <v>2.2800637371465622E-3</v>
      </c>
      <c r="BH4233" s="183">
        <f t="shared" si="640"/>
        <v>5.8016923707060637E-6</v>
      </c>
      <c r="BI4233" s="184">
        <f t="shared" si="641"/>
        <v>5.8016923707060637E-6</v>
      </c>
      <c r="BJ4233" s="184" t="str">
        <f t="shared" si="637"/>
        <v/>
      </c>
    </row>
    <row r="4234" spans="57:62" ht="20.100000000000001" customHeight="1" x14ac:dyDescent="0.25">
      <c r="BE4234" s="156">
        <v>3482</v>
      </c>
      <c r="BF4234" s="181">
        <f t="shared" si="638"/>
        <v>22.278399999998591</v>
      </c>
      <c r="BG4234" s="182">
        <f t="shared" si="639"/>
        <v>2.2742620447758562E-3</v>
      </c>
      <c r="BH4234" s="183">
        <f t="shared" si="640"/>
        <v>5.7873114932801076E-6</v>
      </c>
      <c r="BI4234" s="184">
        <f t="shared" si="641"/>
        <v>5.7873114932801076E-6</v>
      </c>
      <c r="BJ4234" s="184" t="str">
        <f t="shared" si="637"/>
        <v/>
      </c>
    </row>
    <row r="4235" spans="57:62" ht="20.100000000000001" customHeight="1" x14ac:dyDescent="0.25">
      <c r="BE4235" s="156">
        <v>3483</v>
      </c>
      <c r="BF4235" s="181">
        <f t="shared" si="638"/>
        <v>22.28479999999859</v>
      </c>
      <c r="BG4235" s="182">
        <f t="shared" si="639"/>
        <v>2.2684747332825761E-3</v>
      </c>
      <c r="BH4235" s="183">
        <f t="shared" si="640"/>
        <v>5.7729650715684748E-6</v>
      </c>
      <c r="BI4235" s="184">
        <f t="shared" si="641"/>
        <v>5.7729650715684748E-6</v>
      </c>
      <c r="BJ4235" s="184" t="str">
        <f t="shared" si="637"/>
        <v/>
      </c>
    </row>
    <row r="4236" spans="57:62" ht="20.100000000000001" customHeight="1" x14ac:dyDescent="0.25">
      <c r="BE4236" s="156">
        <v>3484</v>
      </c>
      <c r="BF4236" s="181">
        <f t="shared" si="638"/>
        <v>22.291199999998589</v>
      </c>
      <c r="BG4236" s="182">
        <f t="shared" si="639"/>
        <v>2.2627017682110076E-3</v>
      </c>
      <c r="BH4236" s="183">
        <f t="shared" si="640"/>
        <v>5.7586530267579074E-6</v>
      </c>
      <c r="BI4236" s="184">
        <f t="shared" si="641"/>
        <v>5.7586530267579074E-6</v>
      </c>
      <c r="BJ4236" s="184" t="str">
        <f t="shared" si="637"/>
        <v/>
      </c>
    </row>
    <row r="4237" spans="57:62" ht="20.100000000000001" customHeight="1" x14ac:dyDescent="0.25">
      <c r="BE4237" s="156">
        <v>3485</v>
      </c>
      <c r="BF4237" s="181">
        <f t="shared" si="638"/>
        <v>22.297599999998589</v>
      </c>
      <c r="BG4237" s="182">
        <f t="shared" si="639"/>
        <v>2.2569431151842497E-3</v>
      </c>
      <c r="BH4237" s="183">
        <f t="shared" si="640"/>
        <v>5.7443752802012471E-6</v>
      </c>
      <c r="BI4237" s="184">
        <f t="shared" si="641"/>
        <v>5.7443752802012471E-6</v>
      </c>
      <c r="BJ4237" s="184" t="str">
        <f t="shared" si="637"/>
        <v/>
      </c>
    </row>
    <row r="4238" spans="57:62" ht="20.100000000000001" customHeight="1" x14ac:dyDescent="0.25">
      <c r="BE4238" s="156">
        <v>3486</v>
      </c>
      <c r="BF4238" s="181">
        <f t="shared" si="638"/>
        <v>22.303999999998588</v>
      </c>
      <c r="BG4238" s="182">
        <f t="shared" si="639"/>
        <v>2.2511987399040484E-3</v>
      </c>
      <c r="BH4238" s="183">
        <f t="shared" si="640"/>
        <v>5.7301317534052924E-6</v>
      </c>
      <c r="BI4238" s="184">
        <f t="shared" si="641"/>
        <v>5.7301317534052924E-6</v>
      </c>
      <c r="BJ4238" s="184" t="str">
        <f t="shared" si="637"/>
        <v/>
      </c>
    </row>
    <row r="4239" spans="57:62" ht="20.100000000000001" customHeight="1" x14ac:dyDescent="0.25">
      <c r="BE4239" s="156">
        <v>3487</v>
      </c>
      <c r="BF4239" s="181">
        <f t="shared" si="638"/>
        <v>22.310399999998587</v>
      </c>
      <c r="BG4239" s="182">
        <f t="shared" si="639"/>
        <v>2.2454686081506432E-3</v>
      </c>
      <c r="BH4239" s="183">
        <f t="shared" si="640"/>
        <v>5.7159223680542173E-6</v>
      </c>
      <c r="BI4239" s="184">
        <f t="shared" si="641"/>
        <v>5.7159223680542173E-6</v>
      </c>
      <c r="BJ4239" s="184" t="str">
        <f t="shared" si="637"/>
        <v/>
      </c>
    </row>
    <row r="4240" spans="57:62" ht="20.100000000000001" customHeight="1" x14ac:dyDescent="0.25">
      <c r="BE4240" s="156">
        <v>3488</v>
      </c>
      <c r="BF4240" s="181">
        <f t="shared" si="638"/>
        <v>22.316799999998587</v>
      </c>
      <c r="BG4240" s="182">
        <f t="shared" si="639"/>
        <v>2.2397526857825889E-3</v>
      </c>
      <c r="BH4240" s="183">
        <f t="shared" si="640"/>
        <v>5.7017470460087039E-6</v>
      </c>
      <c r="BI4240" s="184">
        <f t="shared" si="641"/>
        <v>5.7017470460087039E-6</v>
      </c>
      <c r="BJ4240" s="184" t="str">
        <f t="shared" si="637"/>
        <v/>
      </c>
    </row>
    <row r="4241" spans="57:62" ht="20.100000000000001" customHeight="1" x14ac:dyDescent="0.25">
      <c r="BE4241" s="156">
        <v>3489</v>
      </c>
      <c r="BF4241" s="181">
        <f t="shared" si="638"/>
        <v>22.323199999998586</v>
      </c>
      <c r="BG4241" s="182">
        <f t="shared" si="639"/>
        <v>2.2340509387365802E-3</v>
      </c>
      <c r="BH4241" s="183">
        <f t="shared" si="640"/>
        <v>5.6876057092729825E-6</v>
      </c>
      <c r="BI4241" s="184">
        <f t="shared" si="641"/>
        <v>5.6876057092729825E-6</v>
      </c>
      <c r="BJ4241" s="184" t="str">
        <f t="shared" si="637"/>
        <v/>
      </c>
    </row>
    <row r="4242" spans="57:62" ht="20.100000000000001" customHeight="1" x14ac:dyDescent="0.25">
      <c r="BE4242" s="156">
        <v>3490</v>
      </c>
      <c r="BF4242" s="181">
        <f t="shared" si="638"/>
        <v>22.329599999998585</v>
      </c>
      <c r="BG4242" s="182">
        <f t="shared" si="639"/>
        <v>2.2283633330273073E-3</v>
      </c>
      <c r="BH4242" s="183">
        <f t="shared" si="640"/>
        <v>5.6734982800421031E-6</v>
      </c>
      <c r="BI4242" s="184">
        <f t="shared" si="641"/>
        <v>5.6734982800421031E-6</v>
      </c>
      <c r="BJ4242" s="184" t="str">
        <f t="shared" si="637"/>
        <v/>
      </c>
    </row>
    <row r="4243" spans="57:62" ht="20.100000000000001" customHeight="1" x14ac:dyDescent="0.25">
      <c r="BE4243" s="156">
        <v>3491</v>
      </c>
      <c r="BF4243" s="181">
        <f t="shared" si="638"/>
        <v>22.335999999998585</v>
      </c>
      <c r="BG4243" s="182">
        <f t="shared" si="639"/>
        <v>2.2226898347472651E-3</v>
      </c>
      <c r="BH4243" s="183">
        <f t="shared" si="640"/>
        <v>5.6594246806607358E-6</v>
      </c>
      <c r="BI4243" s="184">
        <f t="shared" si="641"/>
        <v>5.6594246806607358E-6</v>
      </c>
      <c r="BJ4243" s="184" t="str">
        <f t="shared" si="637"/>
        <v/>
      </c>
    </row>
    <row r="4244" spans="57:62" ht="20.100000000000001" customHeight="1" x14ac:dyDescent="0.25">
      <c r="BE4244" s="156">
        <v>3492</v>
      </c>
      <c r="BF4244" s="181">
        <f t="shared" si="638"/>
        <v>22.342399999998584</v>
      </c>
      <c r="BG4244" s="182">
        <f t="shared" si="639"/>
        <v>2.2170304100666044E-3</v>
      </c>
      <c r="BH4244" s="183">
        <f t="shared" si="640"/>
        <v>5.6453848336578648E-6</v>
      </c>
      <c r="BI4244" s="184">
        <f t="shared" si="641"/>
        <v>5.6453848336578648E-6</v>
      </c>
      <c r="BJ4244" s="184" t="str">
        <f t="shared" si="637"/>
        <v/>
      </c>
    </row>
    <row r="4245" spans="57:62" ht="20.100000000000001" customHeight="1" x14ac:dyDescent="0.25">
      <c r="BE4245" s="156">
        <v>3493</v>
      </c>
      <c r="BF4245" s="181">
        <f t="shared" si="638"/>
        <v>22.348799999998583</v>
      </c>
      <c r="BG4245" s="182">
        <f t="shared" si="639"/>
        <v>2.2113850252329465E-3</v>
      </c>
      <c r="BH4245" s="183">
        <f t="shared" si="640"/>
        <v>5.631378661704288E-6</v>
      </c>
      <c r="BI4245" s="184">
        <f t="shared" si="641"/>
        <v>5.631378661704288E-6</v>
      </c>
      <c r="BJ4245" s="184" t="str">
        <f t="shared" si="637"/>
        <v/>
      </c>
    </row>
    <row r="4246" spans="57:62" ht="20.100000000000001" customHeight="1" x14ac:dyDescent="0.25">
      <c r="BE4246" s="156">
        <v>3494</v>
      </c>
      <c r="BF4246" s="181">
        <f t="shared" si="638"/>
        <v>22.355199999998582</v>
      </c>
      <c r="BG4246" s="182">
        <f t="shared" si="639"/>
        <v>2.2057536465712423E-3</v>
      </c>
      <c r="BH4246" s="183">
        <f t="shared" si="640"/>
        <v>5.6174060876611892E-6</v>
      </c>
      <c r="BI4246" s="184">
        <f t="shared" si="641"/>
        <v>5.6174060876611892E-6</v>
      </c>
      <c r="BJ4246" s="184" t="str">
        <f t="shared" si="637"/>
        <v/>
      </c>
    </row>
    <row r="4247" spans="57:62" ht="20.100000000000001" customHeight="1" x14ac:dyDescent="0.25">
      <c r="BE4247" s="156">
        <v>3495</v>
      </c>
      <c r="BF4247" s="181">
        <f t="shared" si="638"/>
        <v>22.361599999998582</v>
      </c>
      <c r="BG4247" s="182">
        <f t="shared" si="639"/>
        <v>2.2001362404835811E-3</v>
      </c>
      <c r="BH4247" s="183">
        <f t="shared" si="640"/>
        <v>5.6034670345311323E-6</v>
      </c>
      <c r="BI4247" s="184">
        <f t="shared" si="641"/>
        <v>5.6034670345311323E-6</v>
      </c>
      <c r="BJ4247" s="184" t="str">
        <f t="shared" si="637"/>
        <v/>
      </c>
    </row>
    <row r="4248" spans="57:62" ht="20.100000000000001" customHeight="1" x14ac:dyDescent="0.25">
      <c r="BE4248" s="156">
        <v>3496</v>
      </c>
      <c r="BF4248" s="181">
        <f t="shared" si="638"/>
        <v>22.367999999998581</v>
      </c>
      <c r="BG4248" s="182">
        <f t="shared" si="639"/>
        <v>2.1945327734490499E-3</v>
      </c>
      <c r="BH4248" s="183">
        <f t="shared" si="640"/>
        <v>5.5895614255088016E-6</v>
      </c>
      <c r="BI4248" s="184">
        <f t="shared" si="641"/>
        <v>5.5895614255088016E-6</v>
      </c>
      <c r="BJ4248" s="184" t="str">
        <f t="shared" si="637"/>
        <v/>
      </c>
    </row>
    <row r="4249" spans="57:62" ht="20.100000000000001" customHeight="1" x14ac:dyDescent="0.25">
      <c r="BE4249" s="156">
        <v>3497</v>
      </c>
      <c r="BF4249" s="181">
        <f t="shared" si="638"/>
        <v>22.37439999999858</v>
      </c>
      <c r="BG4249" s="182">
        <f t="shared" si="639"/>
        <v>2.1889432120235411E-3</v>
      </c>
      <c r="BH4249" s="183">
        <f t="shared" si="640"/>
        <v>5.5756891839220217E-6</v>
      </c>
      <c r="BI4249" s="184">
        <f t="shared" si="641"/>
        <v>5.5756891839220217E-6</v>
      </c>
      <c r="BJ4249" s="184" t="str">
        <f t="shared" si="637"/>
        <v/>
      </c>
    </row>
    <row r="4250" spans="57:62" ht="20.100000000000001" customHeight="1" x14ac:dyDescent="0.25">
      <c r="BE4250" s="156">
        <v>3498</v>
      </c>
      <c r="BF4250" s="181">
        <f t="shared" si="638"/>
        <v>22.38079999999858</v>
      </c>
      <c r="BG4250" s="182">
        <f t="shared" si="639"/>
        <v>2.1833675228396191E-3</v>
      </c>
      <c r="BH4250" s="183">
        <f t="shared" si="640"/>
        <v>5.5618502332916049E-6</v>
      </c>
      <c r="BI4250" s="184">
        <f t="shared" si="641"/>
        <v>5.5618502332916049E-6</v>
      </c>
      <c r="BJ4250" s="184" t="str">
        <f t="shared" si="637"/>
        <v/>
      </c>
    </row>
    <row r="4251" spans="57:62" ht="20.100000000000001" customHeight="1" x14ac:dyDescent="0.25">
      <c r="BE4251" s="156">
        <v>3499</v>
      </c>
      <c r="BF4251" s="181">
        <f t="shared" si="638"/>
        <v>22.387199999998579</v>
      </c>
      <c r="BG4251" s="182">
        <f t="shared" si="639"/>
        <v>2.1778056726063275E-3</v>
      </c>
      <c r="BH4251" s="183">
        <f t="shared" si="640"/>
        <v>5.5480444972845142E-6</v>
      </c>
      <c r="BI4251" s="184">
        <f t="shared" si="641"/>
        <v>5.5480444972845142E-6</v>
      </c>
      <c r="BJ4251" s="184" t="str">
        <f t="shared" si="637"/>
        <v/>
      </c>
    </row>
    <row r="4252" spans="57:62" ht="20.100000000000001" customHeight="1" x14ac:dyDescent="0.25">
      <c r="BE4252" s="156">
        <v>3500</v>
      </c>
      <c r="BF4252" s="181">
        <f t="shared" si="638"/>
        <v>22.393599999998578</v>
      </c>
      <c r="BG4252" s="182">
        <f t="shared" si="639"/>
        <v>2.172257628109043E-3</v>
      </c>
      <c r="BH4252" s="183">
        <f t="shared" si="640"/>
        <v>5.5342718997442204E-6</v>
      </c>
      <c r="BI4252" s="184">
        <f t="shared" si="641"/>
        <v>5.5342718997442204E-6</v>
      </c>
      <c r="BJ4252" s="184" t="str">
        <f t="shared" si="637"/>
        <v/>
      </c>
    </row>
    <row r="4253" spans="57:62" ht="20.100000000000001" customHeight="1" x14ac:dyDescent="0.25">
      <c r="BE4253" s="156">
        <v>3501</v>
      </c>
      <c r="BF4253" s="181">
        <f t="shared" si="638"/>
        <v>22.399999999998577</v>
      </c>
      <c r="BG4253" s="182">
        <f t="shared" si="639"/>
        <v>2.1667233562092988E-3</v>
      </c>
      <c r="BH4253" s="183">
        <f t="shared" si="640"/>
        <v>5.5205323646603452E-6</v>
      </c>
      <c r="BI4253" s="184">
        <f t="shared" si="641"/>
        <v>5.5205323646603452E-6</v>
      </c>
      <c r="BJ4253" s="184" t="str">
        <f t="shared" si="637"/>
        <v/>
      </c>
    </row>
    <row r="4254" spans="57:62" ht="20.100000000000001" customHeight="1" x14ac:dyDescent="0.25">
      <c r="BE4254" s="156">
        <v>3502</v>
      </c>
      <c r="BF4254" s="181">
        <f t="shared" si="638"/>
        <v>22.406399999998577</v>
      </c>
      <c r="BG4254" s="182">
        <f t="shared" si="639"/>
        <v>2.1612028238446384E-3</v>
      </c>
      <c r="BH4254" s="183">
        <f t="shared" si="640"/>
        <v>5.5068258162063906E-6</v>
      </c>
      <c r="BI4254" s="184">
        <f t="shared" si="641"/>
        <v>5.5068258162063906E-6</v>
      </c>
      <c r="BJ4254" s="184" t="str">
        <f t="shared" si="637"/>
        <v/>
      </c>
    </row>
    <row r="4255" spans="57:62" ht="20.100000000000001" customHeight="1" x14ac:dyDescent="0.25">
      <c r="BE4255" s="156">
        <v>3503</v>
      </c>
      <c r="BF4255" s="181">
        <f t="shared" si="638"/>
        <v>22.412799999998576</v>
      </c>
      <c r="BG4255" s="182">
        <f t="shared" si="639"/>
        <v>2.155695998028432E-3</v>
      </c>
      <c r="BH4255" s="183">
        <f t="shared" si="640"/>
        <v>5.4931521787033102E-6</v>
      </c>
      <c r="BI4255" s="184">
        <f t="shared" si="641"/>
        <v>5.4931521787033102E-6</v>
      </c>
      <c r="BJ4255" s="184" t="str">
        <f t="shared" si="637"/>
        <v/>
      </c>
    </row>
    <row r="4256" spans="57:62" ht="20.100000000000001" customHeight="1" x14ac:dyDescent="0.25">
      <c r="BE4256" s="156">
        <v>3504</v>
      </c>
      <c r="BF4256" s="181">
        <f t="shared" si="638"/>
        <v>22.419199999998575</v>
      </c>
      <c r="BG4256" s="182">
        <f t="shared" si="639"/>
        <v>2.1502028458497287E-3</v>
      </c>
      <c r="BH4256" s="183">
        <f t="shared" si="640"/>
        <v>5.4795113766355555E-6</v>
      </c>
      <c r="BI4256" s="184">
        <f t="shared" si="641"/>
        <v>5.4795113766355555E-6</v>
      </c>
      <c r="BJ4256" s="184" t="str">
        <f t="shared" si="637"/>
        <v/>
      </c>
    </row>
    <row r="4257" spans="57:62" ht="20.100000000000001" customHeight="1" x14ac:dyDescent="0.25">
      <c r="BE4257" s="156">
        <v>3505</v>
      </c>
      <c r="BF4257" s="181">
        <f t="shared" si="638"/>
        <v>22.425599999998575</v>
      </c>
      <c r="BG4257" s="182">
        <f t="shared" si="639"/>
        <v>2.1447233344730932E-3</v>
      </c>
      <c r="BH4257" s="183">
        <f t="shared" si="640"/>
        <v>5.4659033346584479E-6</v>
      </c>
      <c r="BI4257" s="184">
        <f t="shared" si="641"/>
        <v>5.4659033346584479E-6</v>
      </c>
      <c r="BJ4257" s="184" t="str">
        <f t="shared" si="637"/>
        <v/>
      </c>
    </row>
    <row r="4258" spans="57:62" ht="20.100000000000001" customHeight="1" x14ac:dyDescent="0.25">
      <c r="BE4258" s="156">
        <v>3506</v>
      </c>
      <c r="BF4258" s="181">
        <f t="shared" si="638"/>
        <v>22.431999999998574</v>
      </c>
      <c r="BG4258" s="182">
        <f t="shared" si="639"/>
        <v>2.1392574311384347E-3</v>
      </c>
      <c r="BH4258" s="183">
        <f t="shared" si="640"/>
        <v>5.4523279775843016E-6</v>
      </c>
      <c r="BI4258" s="184">
        <f t="shared" si="641"/>
        <v>5.4523279775843016E-6</v>
      </c>
      <c r="BJ4258" s="184" t="str">
        <f t="shared" si="637"/>
        <v/>
      </c>
    </row>
    <row r="4259" spans="57:62" ht="20.100000000000001" customHeight="1" x14ac:dyDescent="0.25">
      <c r="BE4259" s="156">
        <v>3507</v>
      </c>
      <c r="BF4259" s="181">
        <f t="shared" si="638"/>
        <v>22.438399999998573</v>
      </c>
      <c r="BG4259" s="182">
        <f t="shared" si="639"/>
        <v>2.1338051031608504E-3</v>
      </c>
      <c r="BH4259" s="183">
        <f t="shared" si="640"/>
        <v>5.4387852303819893E-6</v>
      </c>
      <c r="BI4259" s="184">
        <f t="shared" si="641"/>
        <v>5.4387852303819893E-6</v>
      </c>
      <c r="BJ4259" s="184" t="str">
        <f t="shared" si="637"/>
        <v/>
      </c>
    </row>
    <row r="4260" spans="57:62" ht="20.100000000000001" customHeight="1" x14ac:dyDescent="0.25">
      <c r="BE4260" s="156">
        <v>3508</v>
      </c>
      <c r="BF4260" s="181">
        <f t="shared" si="638"/>
        <v>22.444799999998573</v>
      </c>
      <c r="BG4260" s="182">
        <f t="shared" si="639"/>
        <v>2.1283663179304684E-3</v>
      </c>
      <c r="BH4260" s="183">
        <f t="shared" si="640"/>
        <v>5.4252750181960248E-6</v>
      </c>
      <c r="BI4260" s="184">
        <f t="shared" si="641"/>
        <v>5.4252750181960248E-6</v>
      </c>
      <c r="BJ4260" s="184" t="str">
        <f t="shared" si="637"/>
        <v/>
      </c>
    </row>
    <row r="4261" spans="57:62" ht="20.100000000000001" customHeight="1" x14ac:dyDescent="0.25">
      <c r="BE4261" s="156">
        <v>3509</v>
      </c>
      <c r="BF4261" s="181">
        <f t="shared" si="638"/>
        <v>22.451199999998572</v>
      </c>
      <c r="BG4261" s="182">
        <f t="shared" si="639"/>
        <v>2.1229410429122724E-3</v>
      </c>
      <c r="BH4261" s="183">
        <f t="shared" si="640"/>
        <v>5.4117972663175057E-6</v>
      </c>
      <c r="BI4261" s="184">
        <f t="shared" si="641"/>
        <v>5.4117972663175057E-6</v>
      </c>
      <c r="BJ4261" s="184" t="str">
        <f t="shared" si="637"/>
        <v/>
      </c>
    </row>
    <row r="4262" spans="57:62" ht="20.100000000000001" customHeight="1" x14ac:dyDescent="0.25">
      <c r="BE4262" s="156">
        <v>3510</v>
      </c>
      <c r="BF4262" s="181">
        <f t="shared" si="638"/>
        <v>22.457599999998571</v>
      </c>
      <c r="BG4262" s="182">
        <f t="shared" si="639"/>
        <v>2.1175292456459549E-3</v>
      </c>
      <c r="BH4262" s="183">
        <f t="shared" si="640"/>
        <v>5.3983519001945222E-6</v>
      </c>
      <c r="BI4262" s="184">
        <f t="shared" si="641"/>
        <v>5.3983519001945222E-6</v>
      </c>
      <c r="BJ4262" s="184" t="str">
        <f t="shared" si="637"/>
        <v/>
      </c>
    </row>
    <row r="4263" spans="57:62" ht="20.100000000000001" customHeight="1" x14ac:dyDescent="0.25">
      <c r="BE4263" s="156">
        <v>3511</v>
      </c>
      <c r="BF4263" s="181">
        <f t="shared" si="638"/>
        <v>22.46399999999857</v>
      </c>
      <c r="BG4263" s="182">
        <f t="shared" si="639"/>
        <v>2.1121308937457604E-3</v>
      </c>
      <c r="BH4263" s="183">
        <f t="shared" si="640"/>
        <v>5.3849388454521065E-6</v>
      </c>
      <c r="BI4263" s="184">
        <f t="shared" si="641"/>
        <v>5.3849388454521065E-6</v>
      </c>
      <c r="BJ4263" s="184" t="str">
        <f t="shared" si="637"/>
        <v/>
      </c>
    </row>
    <row r="4264" spans="57:62" ht="20.100000000000001" customHeight="1" x14ac:dyDescent="0.25">
      <c r="BE4264" s="156">
        <v>3512</v>
      </c>
      <c r="BF4264" s="181">
        <f t="shared" si="638"/>
        <v>22.47039999999857</v>
      </c>
      <c r="BG4264" s="182">
        <f t="shared" si="639"/>
        <v>2.1067459549003083E-3</v>
      </c>
      <c r="BH4264" s="183">
        <f t="shared" si="640"/>
        <v>5.3715580278727165E-6</v>
      </c>
      <c r="BI4264" s="184">
        <f t="shared" si="641"/>
        <v>5.3715580278727165E-6</v>
      </c>
      <c r="BJ4264" s="184" t="str">
        <f t="shared" si="637"/>
        <v/>
      </c>
    </row>
    <row r="4265" spans="57:62" ht="20.100000000000001" customHeight="1" x14ac:dyDescent="0.25">
      <c r="BE4265" s="156">
        <v>3513</v>
      </c>
      <c r="BF4265" s="181">
        <f t="shared" si="638"/>
        <v>22.476799999998569</v>
      </c>
      <c r="BG4265" s="182">
        <f t="shared" si="639"/>
        <v>2.1013743968724356E-3</v>
      </c>
      <c r="BH4265" s="183">
        <f t="shared" si="640"/>
        <v>5.3582093733827926E-6</v>
      </c>
      <c r="BI4265" s="184">
        <f t="shared" si="641"/>
        <v>5.3582093733827926E-6</v>
      </c>
      <c r="BJ4265" s="184" t="str">
        <f t="shared" si="637"/>
        <v/>
      </c>
    </row>
    <row r="4266" spans="57:62" ht="20.100000000000001" customHeight="1" x14ac:dyDescent="0.25">
      <c r="BE4266" s="156">
        <v>3514</v>
      </c>
      <c r="BF4266" s="181">
        <f t="shared" si="638"/>
        <v>22.483199999998568</v>
      </c>
      <c r="BG4266" s="182">
        <f t="shared" si="639"/>
        <v>2.0960161874990528E-3</v>
      </c>
      <c r="BH4266" s="183">
        <f t="shared" si="640"/>
        <v>5.3448928080774769E-6</v>
      </c>
      <c r="BI4266" s="184">
        <f t="shared" si="641"/>
        <v>5.3448928080774769E-6</v>
      </c>
      <c r="BJ4266" s="184" t="str">
        <f t="shared" si="637"/>
        <v/>
      </c>
    </row>
    <row r="4267" spans="57:62" ht="20.100000000000001" customHeight="1" x14ac:dyDescent="0.25">
      <c r="BE4267" s="156">
        <v>3515</v>
      </c>
      <c r="BF4267" s="181">
        <f t="shared" si="638"/>
        <v>22.489599999998568</v>
      </c>
      <c r="BG4267" s="182">
        <f t="shared" si="639"/>
        <v>2.0906712946909753E-3</v>
      </c>
      <c r="BH4267" s="183">
        <f t="shared" si="640"/>
        <v>5.3316082582210468E-6</v>
      </c>
      <c r="BI4267" s="184">
        <f t="shared" si="641"/>
        <v>5.3316082582210468E-6</v>
      </c>
      <c r="BJ4267" s="184" t="str">
        <f t="shared" si="637"/>
        <v/>
      </c>
    </row>
    <row r="4268" spans="57:62" ht="20.100000000000001" customHeight="1" x14ac:dyDescent="0.25">
      <c r="BE4268" s="156">
        <v>3516</v>
      </c>
      <c r="BF4268" s="181">
        <f t="shared" si="638"/>
        <v>22.495999999998567</v>
      </c>
      <c r="BG4268" s="182">
        <f t="shared" si="639"/>
        <v>2.0853396864327542E-3</v>
      </c>
      <c r="BH4268" s="183">
        <f t="shared" si="640"/>
        <v>5.3183556502213285E-6</v>
      </c>
      <c r="BI4268" s="184">
        <f t="shared" si="641"/>
        <v>5.3183556502213285E-6</v>
      </c>
      <c r="BJ4268" s="184" t="str">
        <f t="shared" si="637"/>
        <v/>
      </c>
    </row>
    <row r="4269" spans="57:62" ht="20.100000000000001" customHeight="1" x14ac:dyDescent="0.25">
      <c r="BE4269" s="156">
        <v>3517</v>
      </c>
      <c r="BF4269" s="181">
        <f t="shared" si="638"/>
        <v>22.502399999998566</v>
      </c>
      <c r="BG4269" s="182">
        <f t="shared" si="639"/>
        <v>2.0800213307825329E-3</v>
      </c>
      <c r="BH4269" s="183">
        <f t="shared" si="640"/>
        <v>5.3051349106431403E-6</v>
      </c>
      <c r="BI4269" s="184">
        <f t="shared" si="641"/>
        <v>5.3051349106431403E-6</v>
      </c>
      <c r="BJ4269" s="184" t="str">
        <f t="shared" si="637"/>
        <v/>
      </c>
    </row>
    <row r="4270" spans="57:62" ht="20.100000000000001" customHeight="1" x14ac:dyDescent="0.25">
      <c r="BE4270" s="156">
        <v>3518</v>
      </c>
      <c r="BF4270" s="181">
        <f t="shared" si="638"/>
        <v>22.508799999998566</v>
      </c>
      <c r="BG4270" s="182">
        <f t="shared" si="639"/>
        <v>2.0747161958718898E-3</v>
      </c>
      <c r="BH4270" s="183">
        <f t="shared" si="640"/>
        <v>5.2919459662334467E-6</v>
      </c>
      <c r="BI4270" s="184">
        <f t="shared" si="641"/>
        <v>5.2919459662334467E-6</v>
      </c>
      <c r="BJ4270" s="184" t="str">
        <f t="shared" si="637"/>
        <v/>
      </c>
    </row>
    <row r="4271" spans="57:62" ht="20.100000000000001" customHeight="1" x14ac:dyDescent="0.25">
      <c r="BE4271" s="156">
        <v>3519</v>
      </c>
      <c r="BF4271" s="181">
        <f t="shared" si="638"/>
        <v>22.515199999998565</v>
      </c>
      <c r="BG4271" s="182">
        <f t="shared" si="639"/>
        <v>2.0694242499056563E-3</v>
      </c>
      <c r="BH4271" s="183">
        <f t="shared" si="640"/>
        <v>5.2787887438636785E-6</v>
      </c>
      <c r="BI4271" s="184">
        <f t="shared" si="641"/>
        <v>5.2787887438636785E-6</v>
      </c>
      <c r="BJ4271" s="184" t="str">
        <f t="shared" si="637"/>
        <v/>
      </c>
    </row>
    <row r="4272" spans="57:62" ht="20.100000000000001" customHeight="1" x14ac:dyDescent="0.25">
      <c r="BE4272" s="156">
        <v>3520</v>
      </c>
      <c r="BF4272" s="181">
        <f t="shared" si="638"/>
        <v>22.521599999998564</v>
      </c>
      <c r="BG4272" s="182">
        <f t="shared" si="639"/>
        <v>2.0641454611617926E-3</v>
      </c>
      <c r="BH4272" s="183">
        <f t="shared" si="640"/>
        <v>5.2656631705904483E-6</v>
      </c>
      <c r="BI4272" s="184">
        <f t="shared" si="641"/>
        <v>5.2656631705904483E-6</v>
      </c>
      <c r="BJ4272" s="184" t="str">
        <f t="shared" si="637"/>
        <v/>
      </c>
    </row>
    <row r="4273" spans="57:62" ht="20.100000000000001" customHeight="1" x14ac:dyDescent="0.25">
      <c r="BE4273" s="156">
        <v>3521</v>
      </c>
      <c r="BF4273" s="181">
        <f t="shared" si="638"/>
        <v>22.527999999998563</v>
      </c>
      <c r="BG4273" s="182">
        <f t="shared" si="639"/>
        <v>2.0588797979912022E-3</v>
      </c>
      <c r="BH4273" s="183">
        <f t="shared" si="640"/>
        <v>5.2525691736100139E-6</v>
      </c>
      <c r="BI4273" s="184">
        <f t="shared" si="641"/>
        <v>5.2525691736100139E-6</v>
      </c>
      <c r="BJ4273" s="184" t="str">
        <f t="shared" ref="BJ4273:BJ4336" si="642">IF($BG4273&lt;(1-$BC$765),$BH4273,"")</f>
        <v/>
      </c>
    </row>
    <row r="4274" spans="57:62" ht="20.100000000000001" customHeight="1" x14ac:dyDescent="0.25">
      <c r="BE4274" s="156">
        <v>3522</v>
      </c>
      <c r="BF4274" s="181">
        <f t="shared" ref="BF4274:BF4337" si="643">BF4273+$BI$750</f>
        <v>22.534399999998563</v>
      </c>
      <c r="BG4274" s="182">
        <f t="shared" ref="BG4274:BG4337" si="644">_xlfn.CHISQ.DIST.RT(BF4274,7)</f>
        <v>2.0536272288175922E-3</v>
      </c>
      <c r="BH4274" s="183">
        <f t="shared" ref="BH4274:BH4337" si="645">BG4274-BG4275</f>
        <v>5.2395066802821307E-6</v>
      </c>
      <c r="BI4274" s="184">
        <f t="shared" ref="BI4274:BI4337" si="646">IF(BG4274&lt;(1-$BC$757),BH4274,"")</f>
        <v>5.2395066802821307E-6</v>
      </c>
      <c r="BJ4274" s="184" t="str">
        <f t="shared" si="642"/>
        <v/>
      </c>
    </row>
    <row r="4275" spans="57:62" ht="20.100000000000001" customHeight="1" x14ac:dyDescent="0.25">
      <c r="BE4275" s="156">
        <v>3523</v>
      </c>
      <c r="BF4275" s="181">
        <f t="shared" si="643"/>
        <v>22.540799999998562</v>
      </c>
      <c r="BG4275" s="182">
        <f t="shared" si="644"/>
        <v>2.0483877221373101E-3</v>
      </c>
      <c r="BH4275" s="183">
        <f t="shared" si="645"/>
        <v>5.2264756181278835E-6</v>
      </c>
      <c r="BI4275" s="184">
        <f t="shared" si="646"/>
        <v>5.2264756181278835E-6</v>
      </c>
      <c r="BJ4275" s="184" t="str">
        <f t="shared" si="642"/>
        <v/>
      </c>
    </row>
    <row r="4276" spans="57:62" ht="20.100000000000001" customHeight="1" x14ac:dyDescent="0.25">
      <c r="BE4276" s="156">
        <v>3524</v>
      </c>
      <c r="BF4276" s="181">
        <f t="shared" si="643"/>
        <v>22.547199999998561</v>
      </c>
      <c r="BG4276" s="182">
        <f t="shared" si="644"/>
        <v>2.0431612465191822E-3</v>
      </c>
      <c r="BH4276" s="183">
        <f t="shared" si="645"/>
        <v>5.2134759148153749E-6</v>
      </c>
      <c r="BI4276" s="184">
        <f t="shared" si="646"/>
        <v>5.2134759148153749E-6</v>
      </c>
      <c r="BJ4276" s="184" t="str">
        <f t="shared" si="642"/>
        <v/>
      </c>
    </row>
    <row r="4277" spans="57:62" ht="20.100000000000001" customHeight="1" x14ac:dyDescent="0.25">
      <c r="BE4277" s="156">
        <v>3525</v>
      </c>
      <c r="BF4277" s="181">
        <f t="shared" si="643"/>
        <v>22.553599999998561</v>
      </c>
      <c r="BG4277" s="182">
        <f t="shared" si="644"/>
        <v>2.0379477706043668E-3</v>
      </c>
      <c r="BH4277" s="183">
        <f t="shared" si="645"/>
        <v>5.2005074981714347E-6</v>
      </c>
      <c r="BI4277" s="184">
        <f t="shared" si="646"/>
        <v>5.2005074981714347E-6</v>
      </c>
      <c r="BJ4277" s="184" t="str">
        <f t="shared" si="642"/>
        <v/>
      </c>
    </row>
    <row r="4278" spans="57:62" ht="20.100000000000001" customHeight="1" x14ac:dyDescent="0.25">
      <c r="BE4278" s="156">
        <v>3526</v>
      </c>
      <c r="BF4278" s="181">
        <f t="shared" si="643"/>
        <v>22.55999999999856</v>
      </c>
      <c r="BG4278" s="182">
        <f t="shared" si="644"/>
        <v>2.0327472631061954E-3</v>
      </c>
      <c r="BH4278" s="183">
        <f t="shared" si="645"/>
        <v>5.1875702961894261E-6</v>
      </c>
      <c r="BI4278" s="184">
        <f t="shared" si="646"/>
        <v>5.1875702961894261E-6</v>
      </c>
      <c r="BJ4278" s="184" t="str">
        <f t="shared" si="642"/>
        <v/>
      </c>
    </row>
    <row r="4279" spans="57:62" ht="20.100000000000001" customHeight="1" x14ac:dyDescent="0.25">
      <c r="BE4279" s="156">
        <v>3527</v>
      </c>
      <c r="BF4279" s="181">
        <f t="shared" si="643"/>
        <v>22.566399999998559</v>
      </c>
      <c r="BG4279" s="182">
        <f t="shared" si="644"/>
        <v>2.0275596928100059E-3</v>
      </c>
      <c r="BH4279" s="183">
        <f t="shared" si="645"/>
        <v>5.1746642369975872E-6</v>
      </c>
      <c r="BI4279" s="184">
        <f t="shared" si="646"/>
        <v>5.1746642369975872E-6</v>
      </c>
      <c r="BJ4279" s="184" t="str">
        <f t="shared" si="642"/>
        <v/>
      </c>
    </row>
    <row r="4280" spans="57:62" ht="20.100000000000001" customHeight="1" x14ac:dyDescent="0.25">
      <c r="BE4280" s="156">
        <v>3528</v>
      </c>
      <c r="BF4280" s="181">
        <f t="shared" si="643"/>
        <v>22.572799999998558</v>
      </c>
      <c r="BG4280" s="182">
        <f t="shared" si="644"/>
        <v>2.0223850285730084E-3</v>
      </c>
      <c r="BH4280" s="183">
        <f t="shared" si="645"/>
        <v>5.1617892488902556E-6</v>
      </c>
      <c r="BI4280" s="184">
        <f t="shared" si="646"/>
        <v>5.1617892488902556E-6</v>
      </c>
      <c r="BJ4280" s="184" t="str">
        <f t="shared" si="642"/>
        <v/>
      </c>
    </row>
    <row r="4281" spans="57:62" ht="20.100000000000001" customHeight="1" x14ac:dyDescent="0.25">
      <c r="BE4281" s="156">
        <v>3529</v>
      </c>
      <c r="BF4281" s="181">
        <f t="shared" si="643"/>
        <v>22.579199999998558</v>
      </c>
      <c r="BG4281" s="182">
        <f t="shared" si="644"/>
        <v>2.0172232393241181E-3</v>
      </c>
      <c r="BH4281" s="183">
        <f t="shared" si="645"/>
        <v>5.1489452603326394E-6</v>
      </c>
      <c r="BI4281" s="184">
        <f t="shared" si="646"/>
        <v>5.1489452603326394E-6</v>
      </c>
      <c r="BJ4281" s="184" t="str">
        <f t="shared" si="642"/>
        <v/>
      </c>
    </row>
    <row r="4282" spans="57:62" ht="20.100000000000001" customHeight="1" x14ac:dyDescent="0.25">
      <c r="BE4282" s="156">
        <v>3530</v>
      </c>
      <c r="BF4282" s="181">
        <f t="shared" si="643"/>
        <v>22.585599999998557</v>
      </c>
      <c r="BG4282" s="182">
        <f t="shared" si="644"/>
        <v>2.0120742940637855E-3</v>
      </c>
      <c r="BH4282" s="183">
        <f t="shared" si="645"/>
        <v>5.1361321999066067E-6</v>
      </c>
      <c r="BI4282" s="184">
        <f t="shared" si="646"/>
        <v>5.1361321999066067E-6</v>
      </c>
      <c r="BJ4282" s="184" t="str">
        <f t="shared" si="642"/>
        <v/>
      </c>
    </row>
    <row r="4283" spans="57:62" ht="20.100000000000001" customHeight="1" x14ac:dyDescent="0.25">
      <c r="BE4283" s="156">
        <v>3531</v>
      </c>
      <c r="BF4283" s="181">
        <f t="shared" si="643"/>
        <v>22.591999999998556</v>
      </c>
      <c r="BG4283" s="182">
        <f t="shared" si="644"/>
        <v>2.0069381618638788E-3</v>
      </c>
      <c r="BH4283" s="183">
        <f t="shared" si="645"/>
        <v>5.1233499963917843E-6</v>
      </c>
      <c r="BI4283" s="184">
        <f t="shared" si="646"/>
        <v>5.1233499963917843E-6</v>
      </c>
      <c r="BJ4283" s="184" t="str">
        <f t="shared" si="642"/>
        <v/>
      </c>
    </row>
    <row r="4284" spans="57:62" ht="20.100000000000001" customHeight="1" x14ac:dyDescent="0.25">
      <c r="BE4284" s="156">
        <v>3532</v>
      </c>
      <c r="BF4284" s="181">
        <f t="shared" si="643"/>
        <v>22.598399999998556</v>
      </c>
      <c r="BG4284" s="182">
        <f t="shared" si="644"/>
        <v>2.0018148118674871E-3</v>
      </c>
      <c r="BH4284" s="183">
        <f t="shared" si="645"/>
        <v>5.1105985786788211E-6</v>
      </c>
      <c r="BI4284" s="184">
        <f t="shared" si="646"/>
        <v>5.1105985786788211E-6</v>
      </c>
      <c r="BJ4284" s="184" t="str">
        <f t="shared" si="642"/>
        <v/>
      </c>
    </row>
    <row r="4285" spans="57:62" ht="20.100000000000001" customHeight="1" x14ac:dyDescent="0.25">
      <c r="BE4285" s="156">
        <v>3533</v>
      </c>
      <c r="BF4285" s="181">
        <f t="shared" si="643"/>
        <v>22.604799999998555</v>
      </c>
      <c r="BG4285" s="182">
        <f t="shared" si="644"/>
        <v>1.9967042132888082E-3</v>
      </c>
      <c r="BH4285" s="183">
        <f t="shared" si="645"/>
        <v>5.0978778758522213E-6</v>
      </c>
      <c r="BI4285" s="184">
        <f t="shared" si="646"/>
        <v>5.0978778758522213E-6</v>
      </c>
      <c r="BJ4285" s="184" t="str">
        <f t="shared" si="642"/>
        <v/>
      </c>
    </row>
    <row r="4286" spans="57:62" ht="20.100000000000001" customHeight="1" x14ac:dyDescent="0.25">
      <c r="BE4286" s="156">
        <v>3534</v>
      </c>
      <c r="BF4286" s="181">
        <f t="shared" si="643"/>
        <v>22.611199999998554</v>
      </c>
      <c r="BG4286" s="182">
        <f t="shared" si="644"/>
        <v>1.991606335412956E-3</v>
      </c>
      <c r="BH4286" s="183">
        <f t="shared" si="645"/>
        <v>5.0851878171183536E-6</v>
      </c>
      <c r="BI4286" s="184">
        <f t="shared" si="646"/>
        <v>5.0851878171183536E-6</v>
      </c>
      <c r="BJ4286" s="184" t="str">
        <f t="shared" si="642"/>
        <v/>
      </c>
    </row>
    <row r="4287" spans="57:62" ht="20.100000000000001" customHeight="1" x14ac:dyDescent="0.25">
      <c r="BE4287" s="156">
        <v>3535</v>
      </c>
      <c r="BF4287" s="181">
        <f t="shared" si="643"/>
        <v>22.617599999998554</v>
      </c>
      <c r="BG4287" s="182">
        <f t="shared" si="644"/>
        <v>1.9865211475958377E-3</v>
      </c>
      <c r="BH4287" s="183">
        <f t="shared" si="645"/>
        <v>5.0725283318522885E-6</v>
      </c>
      <c r="BI4287" s="184">
        <f t="shared" si="646"/>
        <v>5.0725283318522885E-6</v>
      </c>
      <c r="BJ4287" s="184" t="str">
        <f t="shared" si="642"/>
        <v/>
      </c>
    </row>
    <row r="4288" spans="57:62" ht="20.100000000000001" customHeight="1" x14ac:dyDescent="0.25">
      <c r="BE4288" s="156">
        <v>3536</v>
      </c>
      <c r="BF4288" s="181">
        <f t="shared" si="643"/>
        <v>22.623999999998553</v>
      </c>
      <c r="BG4288" s="182">
        <f t="shared" si="644"/>
        <v>1.9814486192639854E-3</v>
      </c>
      <c r="BH4288" s="183">
        <f t="shared" si="645"/>
        <v>5.0598993495774153E-6</v>
      </c>
      <c r="BI4288" s="184">
        <f t="shared" si="646"/>
        <v>5.0598993495774153E-6</v>
      </c>
      <c r="BJ4288" s="184" t="str">
        <f t="shared" si="642"/>
        <v/>
      </c>
    </row>
    <row r="4289" spans="57:62" ht="20.100000000000001" customHeight="1" x14ac:dyDescent="0.25">
      <c r="BE4289" s="156">
        <v>3537</v>
      </c>
      <c r="BF4289" s="181">
        <f t="shared" si="643"/>
        <v>22.630399999998552</v>
      </c>
      <c r="BG4289" s="182">
        <f t="shared" si="644"/>
        <v>1.976388719914408E-3</v>
      </c>
      <c r="BH4289" s="183">
        <f t="shared" si="645"/>
        <v>5.0473007999754169E-6</v>
      </c>
      <c r="BI4289" s="184">
        <f t="shared" si="646"/>
        <v>5.0473007999754169E-6</v>
      </c>
      <c r="BJ4289" s="184" t="str">
        <f t="shared" si="642"/>
        <v/>
      </c>
    </row>
    <row r="4290" spans="57:62" ht="20.100000000000001" customHeight="1" x14ac:dyDescent="0.25">
      <c r="BE4290" s="156">
        <v>3538</v>
      </c>
      <c r="BF4290" s="181">
        <f t="shared" si="643"/>
        <v>22.636799999998551</v>
      </c>
      <c r="BG4290" s="182">
        <f t="shared" si="644"/>
        <v>1.9713414191144325E-3</v>
      </c>
      <c r="BH4290" s="183">
        <f t="shared" si="645"/>
        <v>5.0347326128723918E-6</v>
      </c>
      <c r="BI4290" s="184">
        <f t="shared" si="646"/>
        <v>5.0347326128723918E-6</v>
      </c>
      <c r="BJ4290" s="184" t="str">
        <f t="shared" si="642"/>
        <v/>
      </c>
    </row>
    <row r="4291" spans="57:62" ht="20.100000000000001" customHeight="1" x14ac:dyDescent="0.25">
      <c r="BE4291" s="156">
        <v>3539</v>
      </c>
      <c r="BF4291" s="181">
        <f t="shared" si="643"/>
        <v>22.643199999998551</v>
      </c>
      <c r="BG4291" s="182">
        <f t="shared" si="644"/>
        <v>1.9663066865015602E-3</v>
      </c>
      <c r="BH4291" s="183">
        <f t="shared" si="645"/>
        <v>5.0221947182483954E-6</v>
      </c>
      <c r="BI4291" s="184">
        <f t="shared" si="646"/>
        <v>5.0221947182483954E-6</v>
      </c>
      <c r="BJ4291" s="184" t="str">
        <f t="shared" si="642"/>
        <v/>
      </c>
    </row>
    <row r="4292" spans="57:62" ht="20.100000000000001" customHeight="1" x14ac:dyDescent="0.25">
      <c r="BE4292" s="156">
        <v>3540</v>
      </c>
      <c r="BF4292" s="181">
        <f t="shared" si="643"/>
        <v>22.64959999999855</v>
      </c>
      <c r="BG4292" s="182">
        <f t="shared" si="644"/>
        <v>1.9612844917833118E-3</v>
      </c>
      <c r="BH4292" s="183">
        <f t="shared" si="645"/>
        <v>5.0096870462322356E-6</v>
      </c>
      <c r="BI4292" s="184">
        <f t="shared" si="646"/>
        <v>5.0096870462322356E-6</v>
      </c>
      <c r="BJ4292" s="184" t="str">
        <f t="shared" si="642"/>
        <v/>
      </c>
    </row>
    <row r="4293" spans="57:62" ht="20.100000000000001" customHeight="1" x14ac:dyDescent="0.25">
      <c r="BE4293" s="156">
        <v>3541</v>
      </c>
      <c r="BF4293" s="181">
        <f t="shared" si="643"/>
        <v>22.655999999998549</v>
      </c>
      <c r="BG4293" s="182">
        <f t="shared" si="644"/>
        <v>1.9562748047370795E-3</v>
      </c>
      <c r="BH4293" s="183">
        <f t="shared" si="645"/>
        <v>4.9972095271129651E-6</v>
      </c>
      <c r="BI4293" s="184">
        <f t="shared" si="646"/>
        <v>4.9972095271129651E-6</v>
      </c>
      <c r="BJ4293" s="184" t="str">
        <f t="shared" si="642"/>
        <v/>
      </c>
    </row>
    <row r="4294" spans="57:62" ht="20.100000000000001" customHeight="1" x14ac:dyDescent="0.25">
      <c r="BE4294" s="156">
        <v>3542</v>
      </c>
      <c r="BF4294" s="181">
        <f t="shared" si="643"/>
        <v>22.662399999998549</v>
      </c>
      <c r="BG4294" s="182">
        <f t="shared" si="644"/>
        <v>1.9512775952099666E-3</v>
      </c>
      <c r="BH4294" s="183">
        <f t="shared" si="645"/>
        <v>4.9847620913208001E-6</v>
      </c>
      <c r="BI4294" s="184">
        <f t="shared" si="646"/>
        <v>4.9847620913208001E-6</v>
      </c>
      <c r="BJ4294" s="184" t="str">
        <f t="shared" si="642"/>
        <v/>
      </c>
    </row>
    <row r="4295" spans="57:62" ht="20.100000000000001" customHeight="1" x14ac:dyDescent="0.25">
      <c r="BE4295" s="156">
        <v>3543</v>
      </c>
      <c r="BF4295" s="181">
        <f t="shared" si="643"/>
        <v>22.668799999998548</v>
      </c>
      <c r="BG4295" s="182">
        <f t="shared" si="644"/>
        <v>1.9462928331186458E-3</v>
      </c>
      <c r="BH4295" s="183">
        <f t="shared" si="645"/>
        <v>4.9723446694464185E-6</v>
      </c>
      <c r="BI4295" s="184">
        <f t="shared" si="646"/>
        <v>4.9723446694464185E-6</v>
      </c>
      <c r="BJ4295" s="184" t="str">
        <f t="shared" si="642"/>
        <v/>
      </c>
    </row>
    <row r="4296" spans="57:62" ht="20.100000000000001" customHeight="1" x14ac:dyDescent="0.25">
      <c r="BE4296" s="156">
        <v>3544</v>
      </c>
      <c r="BF4296" s="181">
        <f t="shared" si="643"/>
        <v>22.675199999998547</v>
      </c>
      <c r="BG4296" s="182">
        <f t="shared" si="644"/>
        <v>1.9413204884491993E-3</v>
      </c>
      <c r="BH4296" s="183">
        <f t="shared" si="645"/>
        <v>4.9599571922175414E-6</v>
      </c>
      <c r="BI4296" s="184">
        <f t="shared" si="646"/>
        <v>4.9599571922175414E-6</v>
      </c>
      <c r="BJ4296" s="184" t="str">
        <f t="shared" si="642"/>
        <v/>
      </c>
    </row>
    <row r="4297" spans="57:62" ht="20.100000000000001" customHeight="1" x14ac:dyDescent="0.25">
      <c r="BE4297" s="156">
        <v>3545</v>
      </c>
      <c r="BF4297" s="181">
        <f t="shared" si="643"/>
        <v>22.681599999998546</v>
      </c>
      <c r="BG4297" s="182">
        <f t="shared" si="644"/>
        <v>1.9363605312569818E-3</v>
      </c>
      <c r="BH4297" s="183">
        <f t="shared" si="645"/>
        <v>4.947599590524954E-6</v>
      </c>
      <c r="BI4297" s="184">
        <f t="shared" si="646"/>
        <v>4.947599590524954E-6</v>
      </c>
      <c r="BJ4297" s="184" t="str">
        <f t="shared" si="642"/>
        <v/>
      </c>
    </row>
    <row r="4298" spans="57:62" ht="20.100000000000001" customHeight="1" x14ac:dyDescent="0.25">
      <c r="BE4298" s="156">
        <v>3546</v>
      </c>
      <c r="BF4298" s="181">
        <f t="shared" si="643"/>
        <v>22.687999999998546</v>
      </c>
      <c r="BG4298" s="182">
        <f t="shared" si="644"/>
        <v>1.9314129316664568E-3</v>
      </c>
      <c r="BH4298" s="183">
        <f t="shared" si="645"/>
        <v>4.9352717954032066E-6</v>
      </c>
      <c r="BI4298" s="184">
        <f t="shared" si="646"/>
        <v>4.9352717954032066E-6</v>
      </c>
      <c r="BJ4298" s="184" t="str">
        <f t="shared" si="642"/>
        <v/>
      </c>
    </row>
    <row r="4299" spans="57:62" ht="20.100000000000001" customHeight="1" x14ac:dyDescent="0.25">
      <c r="BE4299" s="156">
        <v>3547</v>
      </c>
      <c r="BF4299" s="181">
        <f t="shared" si="643"/>
        <v>22.694399999998545</v>
      </c>
      <c r="BG4299" s="182">
        <f t="shared" si="644"/>
        <v>1.9264776598710536E-3</v>
      </c>
      <c r="BH4299" s="183">
        <f t="shared" si="645"/>
        <v>4.9229737380310484E-6</v>
      </c>
      <c r="BI4299" s="184">
        <f t="shared" si="646"/>
        <v>4.9229737380310484E-6</v>
      </c>
      <c r="BJ4299" s="184" t="str">
        <f t="shared" si="642"/>
        <v/>
      </c>
    </row>
    <row r="4300" spans="57:62" ht="20.100000000000001" customHeight="1" x14ac:dyDescent="0.25">
      <c r="BE4300" s="156">
        <v>3548</v>
      </c>
      <c r="BF4300" s="181">
        <f t="shared" si="643"/>
        <v>22.700799999998544</v>
      </c>
      <c r="BG4300" s="182">
        <f t="shared" si="644"/>
        <v>1.9215546861330226E-3</v>
      </c>
      <c r="BH4300" s="183">
        <f t="shared" si="645"/>
        <v>4.9107053497492083E-6</v>
      </c>
      <c r="BI4300" s="184">
        <f t="shared" si="646"/>
        <v>4.9107053497492083E-6</v>
      </c>
      <c r="BJ4300" s="184" t="str">
        <f t="shared" si="642"/>
        <v/>
      </c>
    </row>
    <row r="4301" spans="57:62" ht="20.100000000000001" customHeight="1" x14ac:dyDescent="0.25">
      <c r="BE4301" s="156">
        <v>3549</v>
      </c>
      <c r="BF4301" s="181">
        <f t="shared" si="643"/>
        <v>22.707199999998544</v>
      </c>
      <c r="BG4301" s="182">
        <f t="shared" si="644"/>
        <v>1.9166439807832734E-3</v>
      </c>
      <c r="BH4301" s="183">
        <f t="shared" si="645"/>
        <v>4.8984665620348082E-6</v>
      </c>
      <c r="BI4301" s="184">
        <f t="shared" si="646"/>
        <v>4.8984665620348082E-6</v>
      </c>
      <c r="BJ4301" s="184" t="str">
        <f t="shared" si="642"/>
        <v/>
      </c>
    </row>
    <row r="4302" spans="57:62" ht="20.100000000000001" customHeight="1" x14ac:dyDescent="0.25">
      <c r="BE4302" s="156">
        <v>3550</v>
      </c>
      <c r="BF4302" s="181">
        <f t="shared" si="643"/>
        <v>22.713599999998543</v>
      </c>
      <c r="BG4302" s="182">
        <f t="shared" si="644"/>
        <v>1.9117455142212386E-3</v>
      </c>
      <c r="BH4302" s="183">
        <f t="shared" si="645"/>
        <v>4.8862573065243473E-6</v>
      </c>
      <c r="BI4302" s="184">
        <f t="shared" si="646"/>
        <v>4.8862573065243473E-6</v>
      </c>
      <c r="BJ4302" s="184" t="str">
        <f t="shared" si="642"/>
        <v/>
      </c>
    </row>
    <row r="4303" spans="57:62" ht="20.100000000000001" customHeight="1" x14ac:dyDescent="0.25">
      <c r="BE4303" s="156">
        <v>3551</v>
      </c>
      <c r="BF4303" s="181">
        <f t="shared" si="643"/>
        <v>22.719999999998542</v>
      </c>
      <c r="BG4303" s="182">
        <f t="shared" si="644"/>
        <v>1.9068592569147142E-3</v>
      </c>
      <c r="BH4303" s="183">
        <f t="shared" si="645"/>
        <v>4.8740775149898503E-6</v>
      </c>
      <c r="BI4303" s="184">
        <f t="shared" si="646"/>
        <v>4.8740775149898503E-6</v>
      </c>
      <c r="BJ4303" s="184" t="str">
        <f t="shared" si="642"/>
        <v/>
      </c>
    </row>
    <row r="4304" spans="57:62" ht="20.100000000000001" customHeight="1" x14ac:dyDescent="0.25">
      <c r="BE4304" s="156">
        <v>3552</v>
      </c>
      <c r="BF4304" s="181">
        <f t="shared" si="643"/>
        <v>22.726399999998542</v>
      </c>
      <c r="BG4304" s="182">
        <f t="shared" si="644"/>
        <v>1.9019851793997244E-3</v>
      </c>
      <c r="BH4304" s="183">
        <f t="shared" si="645"/>
        <v>4.8619271193661891E-6</v>
      </c>
      <c r="BI4304" s="184">
        <f t="shared" si="646"/>
        <v>4.8619271193661891E-6</v>
      </c>
      <c r="BJ4304" s="184" t="str">
        <f t="shared" si="642"/>
        <v/>
      </c>
    </row>
    <row r="4305" spans="57:62" ht="20.100000000000001" customHeight="1" x14ac:dyDescent="0.25">
      <c r="BE4305" s="156">
        <v>3553</v>
      </c>
      <c r="BF4305" s="181">
        <f t="shared" si="643"/>
        <v>22.732799999998541</v>
      </c>
      <c r="BG4305" s="182">
        <f t="shared" si="644"/>
        <v>1.8971232522803582E-3</v>
      </c>
      <c r="BH4305" s="183">
        <f t="shared" si="645"/>
        <v>4.8498060517254953E-6</v>
      </c>
      <c r="BI4305" s="184">
        <f t="shared" si="646"/>
        <v>4.8498060517254953E-6</v>
      </c>
      <c r="BJ4305" s="184" t="str">
        <f t="shared" si="642"/>
        <v/>
      </c>
    </row>
    <row r="4306" spans="57:62" ht="20.100000000000001" customHeight="1" x14ac:dyDescent="0.25">
      <c r="BE4306" s="156">
        <v>3554</v>
      </c>
      <c r="BF4306" s="181">
        <f t="shared" si="643"/>
        <v>22.73919999999854</v>
      </c>
      <c r="BG4306" s="182">
        <f t="shared" si="644"/>
        <v>1.8922734462286327E-3</v>
      </c>
      <c r="BH4306" s="183">
        <f t="shared" si="645"/>
        <v>4.8377142442834493E-6</v>
      </c>
      <c r="BI4306" s="184">
        <f t="shared" si="646"/>
        <v>4.8377142442834493E-6</v>
      </c>
      <c r="BJ4306" s="184" t="str">
        <f t="shared" si="642"/>
        <v/>
      </c>
    </row>
    <row r="4307" spans="57:62" ht="20.100000000000001" customHeight="1" x14ac:dyDescent="0.25">
      <c r="BE4307" s="156">
        <v>3555</v>
      </c>
      <c r="BF4307" s="181">
        <f t="shared" si="643"/>
        <v>22.745599999998539</v>
      </c>
      <c r="BG4307" s="182">
        <f t="shared" si="644"/>
        <v>1.8874357319843492E-3</v>
      </c>
      <c r="BH4307" s="183">
        <f t="shared" si="645"/>
        <v>4.8256516294224814E-6</v>
      </c>
      <c r="BI4307" s="184">
        <f t="shared" si="646"/>
        <v>4.8256516294224814E-6</v>
      </c>
      <c r="BJ4307" s="184" t="str">
        <f t="shared" si="642"/>
        <v/>
      </c>
    </row>
    <row r="4308" spans="57:62" ht="20.100000000000001" customHeight="1" x14ac:dyDescent="0.25">
      <c r="BE4308" s="156">
        <v>3556</v>
      </c>
      <c r="BF4308" s="181">
        <f t="shared" si="643"/>
        <v>22.751999999998539</v>
      </c>
      <c r="BG4308" s="182">
        <f t="shared" si="644"/>
        <v>1.8826100803549268E-3</v>
      </c>
      <c r="BH4308" s="183">
        <f t="shared" si="645"/>
        <v>4.8136181396471033E-6</v>
      </c>
      <c r="BI4308" s="184">
        <f t="shared" si="646"/>
        <v>4.8136181396471033E-6</v>
      </c>
      <c r="BJ4308" s="184" t="str">
        <f t="shared" si="642"/>
        <v/>
      </c>
    </row>
    <row r="4309" spans="57:62" ht="20.100000000000001" customHeight="1" x14ac:dyDescent="0.25">
      <c r="BE4309" s="156">
        <v>3557</v>
      </c>
      <c r="BF4309" s="181">
        <f t="shared" si="643"/>
        <v>22.758399999998538</v>
      </c>
      <c r="BG4309" s="182">
        <f t="shared" si="644"/>
        <v>1.8777964622152797E-3</v>
      </c>
      <c r="BH4309" s="183">
        <f t="shared" si="645"/>
        <v>4.8016137076233728E-6</v>
      </c>
      <c r="BI4309" s="184">
        <f t="shared" si="646"/>
        <v>4.8016137076233728E-6</v>
      </c>
      <c r="BJ4309" s="184" t="str">
        <f t="shared" si="642"/>
        <v/>
      </c>
    </row>
    <row r="4310" spans="57:62" ht="20.100000000000001" customHeight="1" x14ac:dyDescent="0.25">
      <c r="BE4310" s="156">
        <v>3558</v>
      </c>
      <c r="BF4310" s="181">
        <f t="shared" si="643"/>
        <v>22.764799999998537</v>
      </c>
      <c r="BG4310" s="182">
        <f t="shared" si="644"/>
        <v>1.8729948485076563E-3</v>
      </c>
      <c r="BH4310" s="183">
        <f t="shared" si="645"/>
        <v>4.7896382661671844E-6</v>
      </c>
      <c r="BI4310" s="184">
        <f t="shared" si="646"/>
        <v>4.7896382661671844E-6</v>
      </c>
      <c r="BJ4310" s="184" t="str">
        <f t="shared" si="642"/>
        <v/>
      </c>
    </row>
    <row r="4311" spans="57:62" ht="20.100000000000001" customHeight="1" x14ac:dyDescent="0.25">
      <c r="BE4311" s="156">
        <v>3559</v>
      </c>
      <c r="BF4311" s="181">
        <f t="shared" si="643"/>
        <v>22.771199999998537</v>
      </c>
      <c r="BG4311" s="182">
        <f t="shared" si="644"/>
        <v>1.8682052102414891E-3</v>
      </c>
      <c r="BH4311" s="183">
        <f t="shared" si="645"/>
        <v>4.7776917482223683E-6</v>
      </c>
      <c r="BI4311" s="184">
        <f t="shared" si="646"/>
        <v>4.7776917482223683E-6</v>
      </c>
      <c r="BJ4311" s="184" t="str">
        <f t="shared" si="642"/>
        <v/>
      </c>
    </row>
    <row r="4312" spans="57:62" ht="20.100000000000001" customHeight="1" x14ac:dyDescent="0.25">
      <c r="BE4312" s="156">
        <v>3560</v>
      </c>
      <c r="BF4312" s="181">
        <f t="shared" si="643"/>
        <v>22.777599999998536</v>
      </c>
      <c r="BG4312" s="182">
        <f t="shared" si="644"/>
        <v>1.8634275184932667E-3</v>
      </c>
      <c r="BH4312" s="183">
        <f t="shared" si="645"/>
        <v>4.7657740868982043E-6</v>
      </c>
      <c r="BI4312" s="184">
        <f t="shared" si="646"/>
        <v>4.7657740868982043E-6</v>
      </c>
      <c r="BJ4312" s="184" t="str">
        <f t="shared" si="642"/>
        <v/>
      </c>
    </row>
    <row r="4313" spans="57:62" ht="20.100000000000001" customHeight="1" x14ac:dyDescent="0.25">
      <c r="BE4313" s="156">
        <v>3561</v>
      </c>
      <c r="BF4313" s="181">
        <f t="shared" si="643"/>
        <v>22.783999999998535</v>
      </c>
      <c r="BG4313" s="182">
        <f t="shared" si="644"/>
        <v>1.8586617444063685E-3</v>
      </c>
      <c r="BH4313" s="183">
        <f t="shared" si="645"/>
        <v>4.7538852154362446E-6</v>
      </c>
      <c r="BI4313" s="184">
        <f t="shared" si="646"/>
        <v>4.7538852154362446E-6</v>
      </c>
      <c r="BJ4313" s="184" t="str">
        <f t="shared" si="642"/>
        <v/>
      </c>
    </row>
    <row r="4314" spans="57:62" ht="20.100000000000001" customHeight="1" x14ac:dyDescent="0.25">
      <c r="BE4314" s="156">
        <v>3562</v>
      </c>
      <c r="BF4314" s="181">
        <f t="shared" si="643"/>
        <v>22.790399999998534</v>
      </c>
      <c r="BG4314" s="182">
        <f t="shared" si="644"/>
        <v>1.8539078591909323E-3</v>
      </c>
      <c r="BH4314" s="183">
        <f t="shared" si="645"/>
        <v>4.7420250672298297E-6</v>
      </c>
      <c r="BI4314" s="184">
        <f t="shared" si="646"/>
        <v>4.7420250672298297E-6</v>
      </c>
      <c r="BJ4314" s="184" t="str">
        <f t="shared" si="642"/>
        <v/>
      </c>
    </row>
    <row r="4315" spans="57:62" ht="20.100000000000001" customHeight="1" x14ac:dyDescent="0.25">
      <c r="BE4315" s="156">
        <v>3563</v>
      </c>
      <c r="BF4315" s="181">
        <f t="shared" si="643"/>
        <v>22.796799999998534</v>
      </c>
      <c r="BG4315" s="182">
        <f t="shared" si="644"/>
        <v>1.8491658341237025E-3</v>
      </c>
      <c r="BH4315" s="183">
        <f t="shared" si="645"/>
        <v>4.7301935758143308E-6</v>
      </c>
      <c r="BI4315" s="184">
        <f t="shared" si="646"/>
        <v>4.7301935758143308E-6</v>
      </c>
      <c r="BJ4315" s="184" t="str">
        <f t="shared" si="642"/>
        <v/>
      </c>
    </row>
    <row r="4316" spans="57:62" ht="20.100000000000001" customHeight="1" x14ac:dyDescent="0.25">
      <c r="BE4316" s="156">
        <v>3564</v>
      </c>
      <c r="BF4316" s="181">
        <f t="shared" si="643"/>
        <v>22.803199999998533</v>
      </c>
      <c r="BG4316" s="182">
        <f t="shared" si="644"/>
        <v>1.8444356405478881E-3</v>
      </c>
      <c r="BH4316" s="183">
        <f t="shared" si="645"/>
        <v>4.718390674874522E-6</v>
      </c>
      <c r="BI4316" s="184">
        <f t="shared" si="646"/>
        <v>4.718390674874522E-6</v>
      </c>
      <c r="BJ4316" s="184" t="str">
        <f t="shared" si="642"/>
        <v/>
      </c>
    </row>
    <row r="4317" spans="57:62" ht="20.100000000000001" customHeight="1" x14ac:dyDescent="0.25">
      <c r="BE4317" s="156">
        <v>3565</v>
      </c>
      <c r="BF4317" s="181">
        <f t="shared" si="643"/>
        <v>22.809599999998532</v>
      </c>
      <c r="BG4317" s="182">
        <f t="shared" si="644"/>
        <v>1.8397172498730136E-3</v>
      </c>
      <c r="BH4317" s="183">
        <f t="shared" si="645"/>
        <v>4.7066162982220289E-6</v>
      </c>
      <c r="BI4317" s="184">
        <f t="shared" si="646"/>
        <v>4.7066162982220289E-6</v>
      </c>
      <c r="BJ4317" s="184" t="str">
        <f t="shared" si="642"/>
        <v/>
      </c>
    </row>
    <row r="4318" spans="57:62" ht="20.100000000000001" customHeight="1" x14ac:dyDescent="0.25">
      <c r="BE4318" s="156">
        <v>3566</v>
      </c>
      <c r="BF4318" s="181">
        <f t="shared" si="643"/>
        <v>22.815999999998532</v>
      </c>
      <c r="BG4318" s="182">
        <f t="shared" si="644"/>
        <v>1.8350106335747916E-3</v>
      </c>
      <c r="BH4318" s="183">
        <f t="shared" si="645"/>
        <v>4.694870379840432E-6</v>
      </c>
      <c r="BI4318" s="184">
        <f t="shared" si="646"/>
        <v>4.694870379840432E-6</v>
      </c>
      <c r="BJ4318" s="184" t="str">
        <f t="shared" si="642"/>
        <v/>
      </c>
    </row>
    <row r="4319" spans="57:62" ht="20.100000000000001" customHeight="1" x14ac:dyDescent="0.25">
      <c r="BE4319" s="156">
        <v>3567</v>
      </c>
      <c r="BF4319" s="181">
        <f t="shared" si="643"/>
        <v>22.822399999998531</v>
      </c>
      <c r="BG4319" s="182">
        <f t="shared" si="644"/>
        <v>1.8303157631949511E-3</v>
      </c>
      <c r="BH4319" s="183">
        <f t="shared" si="645"/>
        <v>4.6831528538343083E-6</v>
      </c>
      <c r="BI4319" s="184">
        <f t="shared" si="646"/>
        <v>4.6831528538343083E-6</v>
      </c>
      <c r="BJ4319" s="184" t="str">
        <f t="shared" si="642"/>
        <v/>
      </c>
    </row>
    <row r="4320" spans="57:62" ht="20.100000000000001" customHeight="1" x14ac:dyDescent="0.25">
      <c r="BE4320" s="156">
        <v>3568</v>
      </c>
      <c r="BF4320" s="181">
        <f t="shared" si="643"/>
        <v>22.82879999999853</v>
      </c>
      <c r="BG4320" s="182">
        <f t="shared" si="644"/>
        <v>1.8256326103411168E-3</v>
      </c>
      <c r="BH4320" s="183">
        <f t="shared" si="645"/>
        <v>4.6714636544606739E-6</v>
      </c>
      <c r="BI4320" s="184">
        <f t="shared" si="646"/>
        <v>4.6714636544606739E-6</v>
      </c>
      <c r="BJ4320" s="184" t="str">
        <f t="shared" si="642"/>
        <v/>
      </c>
    </row>
    <row r="4321" spans="57:62" ht="20.100000000000001" customHeight="1" x14ac:dyDescent="0.25">
      <c r="BE4321" s="156">
        <v>3569</v>
      </c>
      <c r="BF4321" s="181">
        <f t="shared" si="643"/>
        <v>22.83519999999853</v>
      </c>
      <c r="BG4321" s="182">
        <f t="shared" si="644"/>
        <v>1.8209611466866562E-3</v>
      </c>
      <c r="BH4321" s="183">
        <f t="shared" si="645"/>
        <v>4.6598027161194426E-6</v>
      </c>
      <c r="BI4321" s="184">
        <f t="shared" si="646"/>
        <v>4.6598027161194426E-6</v>
      </c>
      <c r="BJ4321" s="184" t="str">
        <f t="shared" si="642"/>
        <v/>
      </c>
    </row>
    <row r="4322" spans="57:62" ht="20.100000000000001" customHeight="1" x14ac:dyDescent="0.25">
      <c r="BE4322" s="156">
        <v>3570</v>
      </c>
      <c r="BF4322" s="181">
        <f t="shared" si="643"/>
        <v>22.841599999998529</v>
      </c>
      <c r="BG4322" s="182">
        <f t="shared" si="644"/>
        <v>1.8163013439705367E-3</v>
      </c>
      <c r="BH4322" s="183">
        <f t="shared" si="645"/>
        <v>4.6481699733506073E-6</v>
      </c>
      <c r="BI4322" s="184">
        <f t="shared" si="646"/>
        <v>4.6481699733506073E-6</v>
      </c>
      <c r="BJ4322" s="184" t="str">
        <f t="shared" si="642"/>
        <v/>
      </c>
    </row>
    <row r="4323" spans="57:62" ht="20.100000000000001" customHeight="1" x14ac:dyDescent="0.25">
      <c r="BE4323" s="156">
        <v>3571</v>
      </c>
      <c r="BF4323" s="181">
        <f t="shared" si="643"/>
        <v>22.847999999998528</v>
      </c>
      <c r="BG4323" s="182">
        <f t="shared" si="644"/>
        <v>1.8116531739971861E-3</v>
      </c>
      <c r="BH4323" s="183">
        <f t="shared" si="645"/>
        <v>4.636565360843347E-6</v>
      </c>
      <c r="BI4323" s="184">
        <f t="shared" si="646"/>
        <v>4.636565360843347E-6</v>
      </c>
      <c r="BJ4323" s="184" t="str">
        <f t="shared" si="642"/>
        <v/>
      </c>
    </row>
    <row r="4324" spans="57:62" ht="20.100000000000001" customHeight="1" x14ac:dyDescent="0.25">
      <c r="BE4324" s="156">
        <v>3572</v>
      </c>
      <c r="BF4324" s="181">
        <f t="shared" si="643"/>
        <v>22.854399999998527</v>
      </c>
      <c r="BG4324" s="182">
        <f t="shared" si="644"/>
        <v>1.8070166086363428E-3</v>
      </c>
      <c r="BH4324" s="183">
        <f t="shared" si="645"/>
        <v>4.6249888134186797E-6</v>
      </c>
      <c r="BI4324" s="184">
        <f t="shared" si="646"/>
        <v>4.6249888134186797E-6</v>
      </c>
      <c r="BJ4324" s="184" t="str">
        <f t="shared" si="642"/>
        <v/>
      </c>
    </row>
    <row r="4325" spans="57:62" ht="20.100000000000001" customHeight="1" x14ac:dyDescent="0.25">
      <c r="BE4325" s="156">
        <v>3573</v>
      </c>
      <c r="BF4325" s="181">
        <f t="shared" si="643"/>
        <v>22.860799999998527</v>
      </c>
      <c r="BG4325" s="182">
        <f t="shared" si="644"/>
        <v>1.8023916198229241E-3</v>
      </c>
      <c r="BH4325" s="183">
        <f t="shared" si="645"/>
        <v>4.6134402660435569E-6</v>
      </c>
      <c r="BI4325" s="184">
        <f t="shared" si="646"/>
        <v>4.6134402660435569E-6</v>
      </c>
      <c r="BJ4325" s="184" t="str">
        <f t="shared" si="642"/>
        <v/>
      </c>
    </row>
    <row r="4326" spans="57:62" ht="20.100000000000001" customHeight="1" x14ac:dyDescent="0.25">
      <c r="BE4326" s="156">
        <v>3574</v>
      </c>
      <c r="BF4326" s="181">
        <f t="shared" si="643"/>
        <v>22.867199999998526</v>
      </c>
      <c r="BG4326" s="182">
        <f t="shared" si="644"/>
        <v>1.7977781795568805E-3</v>
      </c>
      <c r="BH4326" s="183">
        <f t="shared" si="645"/>
        <v>4.6019196538356344E-6</v>
      </c>
      <c r="BI4326" s="184">
        <f t="shared" si="646"/>
        <v>4.6019196538356344E-6</v>
      </c>
      <c r="BJ4326" s="184" t="str">
        <f t="shared" si="642"/>
        <v/>
      </c>
    </row>
    <row r="4327" spans="57:62" ht="20.100000000000001" customHeight="1" x14ac:dyDescent="0.25">
      <c r="BE4327" s="156">
        <v>3575</v>
      </c>
      <c r="BF4327" s="181">
        <f t="shared" si="643"/>
        <v>22.873599999998525</v>
      </c>
      <c r="BG4327" s="182">
        <f t="shared" si="644"/>
        <v>1.7931762599030449E-3</v>
      </c>
      <c r="BH4327" s="183">
        <f t="shared" si="645"/>
        <v>4.5904269120402869E-6</v>
      </c>
      <c r="BI4327" s="184">
        <f t="shared" si="646"/>
        <v>4.5904269120402869E-6</v>
      </c>
      <c r="BJ4327" s="184" t="str">
        <f t="shared" si="642"/>
        <v/>
      </c>
    </row>
    <row r="4328" spans="57:62" ht="20.100000000000001" customHeight="1" x14ac:dyDescent="0.25">
      <c r="BE4328" s="156">
        <v>3576</v>
      </c>
      <c r="BF4328" s="181">
        <f t="shared" si="643"/>
        <v>22.879999999998525</v>
      </c>
      <c r="BG4328" s="182">
        <f t="shared" si="644"/>
        <v>1.7885858329910046E-3</v>
      </c>
      <c r="BH4328" s="183">
        <f t="shared" si="645"/>
        <v>4.5789619760566291E-6</v>
      </c>
      <c r="BI4328" s="184">
        <f t="shared" si="646"/>
        <v>4.5789619760566291E-6</v>
      </c>
      <c r="BJ4328" s="184" t="str">
        <f t="shared" si="642"/>
        <v/>
      </c>
    </row>
    <row r="4329" spans="57:62" ht="20.100000000000001" customHeight="1" x14ac:dyDescent="0.25">
      <c r="BE4329" s="156">
        <v>3577</v>
      </c>
      <c r="BF4329" s="181">
        <f t="shared" si="643"/>
        <v>22.886399999998524</v>
      </c>
      <c r="BG4329" s="182">
        <f t="shared" si="644"/>
        <v>1.784006871014948E-3</v>
      </c>
      <c r="BH4329" s="183">
        <f t="shared" si="645"/>
        <v>4.5675247814084587E-6</v>
      </c>
      <c r="BI4329" s="184">
        <f t="shared" si="646"/>
        <v>4.5675247814084587E-6</v>
      </c>
      <c r="BJ4329" s="184" t="str">
        <f t="shared" si="642"/>
        <v/>
      </c>
    </row>
    <row r="4330" spans="57:62" ht="20.100000000000001" customHeight="1" x14ac:dyDescent="0.25">
      <c r="BE4330" s="156">
        <v>3578</v>
      </c>
      <c r="BF4330" s="181">
        <f t="shared" si="643"/>
        <v>22.892799999998523</v>
      </c>
      <c r="BG4330" s="182">
        <f t="shared" si="644"/>
        <v>1.7794393462335395E-3</v>
      </c>
      <c r="BH4330" s="183">
        <f t="shared" si="645"/>
        <v>4.5561152637780839E-6</v>
      </c>
      <c r="BI4330" s="184">
        <f t="shared" si="646"/>
        <v>4.5561152637780839E-6</v>
      </c>
      <c r="BJ4330" s="184" t="str">
        <f t="shared" si="642"/>
        <v/>
      </c>
    </row>
    <row r="4331" spans="57:62" ht="20.100000000000001" customHeight="1" x14ac:dyDescent="0.25">
      <c r="BE4331" s="156">
        <v>3579</v>
      </c>
      <c r="BF4331" s="181">
        <f t="shared" si="643"/>
        <v>22.899199999998523</v>
      </c>
      <c r="BG4331" s="182">
        <f t="shared" si="644"/>
        <v>1.7748832309697614E-3</v>
      </c>
      <c r="BH4331" s="183">
        <f t="shared" si="645"/>
        <v>4.5447333589798689E-6</v>
      </c>
      <c r="BI4331" s="184">
        <f t="shared" si="646"/>
        <v>4.5447333589798689E-6</v>
      </c>
      <c r="BJ4331" s="184" t="str">
        <f t="shared" si="642"/>
        <v/>
      </c>
    </row>
    <row r="4332" spans="57:62" ht="20.100000000000001" customHeight="1" x14ac:dyDescent="0.25">
      <c r="BE4332" s="156">
        <v>3580</v>
      </c>
      <c r="BF4332" s="181">
        <f t="shared" si="643"/>
        <v>22.905599999998522</v>
      </c>
      <c r="BG4332" s="182">
        <f t="shared" si="644"/>
        <v>1.7703384976107816E-3</v>
      </c>
      <c r="BH4332" s="183">
        <f t="shared" si="645"/>
        <v>4.5333790029650038E-6</v>
      </c>
      <c r="BI4332" s="184">
        <f t="shared" si="646"/>
        <v>4.5333790029650038E-6</v>
      </c>
      <c r="BJ4332" s="184" t="str">
        <f t="shared" si="642"/>
        <v/>
      </c>
    </row>
    <row r="4333" spans="57:62" ht="20.100000000000001" customHeight="1" x14ac:dyDescent="0.25">
      <c r="BE4333" s="156">
        <v>3581</v>
      </c>
      <c r="BF4333" s="181">
        <f t="shared" si="643"/>
        <v>22.911999999998521</v>
      </c>
      <c r="BG4333" s="182">
        <f t="shared" si="644"/>
        <v>1.7658051186078166E-3</v>
      </c>
      <c r="BH4333" s="183">
        <f t="shared" si="645"/>
        <v>4.5220521318271433E-6</v>
      </c>
      <c r="BI4333" s="184">
        <f t="shared" si="646"/>
        <v>4.5220521318271433E-6</v>
      </c>
      <c r="BJ4333" s="184" t="str">
        <f t="shared" si="642"/>
        <v/>
      </c>
    </row>
    <row r="4334" spans="57:62" ht="20.100000000000001" customHeight="1" x14ac:dyDescent="0.25">
      <c r="BE4334" s="156">
        <v>3582</v>
      </c>
      <c r="BF4334" s="181">
        <f t="shared" si="643"/>
        <v>22.91839999999852</v>
      </c>
      <c r="BG4334" s="182">
        <f t="shared" si="644"/>
        <v>1.7612830664759894E-3</v>
      </c>
      <c r="BH4334" s="183">
        <f t="shared" si="645"/>
        <v>4.5107526818050081E-6</v>
      </c>
      <c r="BI4334" s="184">
        <f t="shared" si="646"/>
        <v>4.5107526818050081E-6</v>
      </c>
      <c r="BJ4334" s="184" t="str">
        <f t="shared" si="642"/>
        <v/>
      </c>
    </row>
    <row r="4335" spans="57:62" ht="20.100000000000001" customHeight="1" x14ac:dyDescent="0.25">
      <c r="BE4335" s="156">
        <v>3583</v>
      </c>
      <c r="BF4335" s="181">
        <f t="shared" si="643"/>
        <v>22.92479999999852</v>
      </c>
      <c r="BG4335" s="182">
        <f t="shared" si="644"/>
        <v>1.7567723137941844E-3</v>
      </c>
      <c r="BH4335" s="183">
        <f t="shared" si="645"/>
        <v>4.4994805892661222E-6</v>
      </c>
      <c r="BI4335" s="184">
        <f t="shared" si="646"/>
        <v>4.4994805892661222E-6</v>
      </c>
      <c r="BJ4335" s="184" t="str">
        <f t="shared" si="642"/>
        <v/>
      </c>
    </row>
    <row r="4336" spans="57:62" ht="20.100000000000001" customHeight="1" x14ac:dyDescent="0.25">
      <c r="BE4336" s="156">
        <v>3584</v>
      </c>
      <c r="BF4336" s="181">
        <f t="shared" si="643"/>
        <v>22.931199999998519</v>
      </c>
      <c r="BG4336" s="182">
        <f t="shared" si="644"/>
        <v>1.7522728332049183E-3</v>
      </c>
      <c r="BH4336" s="183">
        <f t="shared" si="645"/>
        <v>4.4882357907287136E-6</v>
      </c>
      <c r="BI4336" s="184">
        <f t="shared" si="646"/>
        <v>4.4882357907287136E-6</v>
      </c>
      <c r="BJ4336" s="184" t="str">
        <f t="shared" si="642"/>
        <v/>
      </c>
    </row>
    <row r="4337" spans="57:62" ht="20.100000000000001" customHeight="1" x14ac:dyDescent="0.25">
      <c r="BE4337" s="156">
        <v>3585</v>
      </c>
      <c r="BF4337" s="181">
        <f t="shared" si="643"/>
        <v>22.937599999998518</v>
      </c>
      <c r="BG4337" s="182">
        <f t="shared" si="644"/>
        <v>1.7477845974141896E-3</v>
      </c>
      <c r="BH4337" s="183">
        <f t="shared" si="645"/>
        <v>4.4770182228391631E-6</v>
      </c>
      <c r="BI4337" s="184">
        <f t="shared" si="646"/>
        <v>4.4770182228391631E-6</v>
      </c>
      <c r="BJ4337" s="184" t="str">
        <f t="shared" ref="BJ4337:BJ4400" si="647">IF($BG4337&lt;(1-$BC$765),$BH4337,"")</f>
        <v/>
      </c>
    </row>
    <row r="4338" spans="57:62" ht="20.100000000000001" customHeight="1" x14ac:dyDescent="0.25">
      <c r="BE4338" s="156">
        <v>3586</v>
      </c>
      <c r="BF4338" s="181">
        <f t="shared" ref="BF4338:BF4401" si="648">BF4337+$BI$750</f>
        <v>22.943999999998518</v>
      </c>
      <c r="BG4338" s="182">
        <f t="shared" ref="BG4338:BG4401" si="649">_xlfn.CHISQ.DIST.RT(BF4338,7)</f>
        <v>1.7433075791913504E-3</v>
      </c>
      <c r="BH4338" s="183">
        <f t="shared" ref="BH4338:BH4401" si="650">BG4338-BG4339</f>
        <v>4.465827822383063E-6</v>
      </c>
      <c r="BI4338" s="184">
        <f t="shared" ref="BI4338:BI4401" si="651">IF(BG4338&lt;(1-$BC$757),BH4338,"")</f>
        <v>4.465827822383063E-6</v>
      </c>
      <c r="BJ4338" s="184" t="str">
        <f t="shared" si="647"/>
        <v/>
      </c>
    </row>
    <row r="4339" spans="57:62" ht="20.100000000000001" customHeight="1" x14ac:dyDescent="0.25">
      <c r="BE4339" s="156">
        <v>3587</v>
      </c>
      <c r="BF4339" s="181">
        <f t="shared" si="648"/>
        <v>22.950399999998517</v>
      </c>
      <c r="BG4339" s="182">
        <f t="shared" si="649"/>
        <v>1.7388417513689673E-3</v>
      </c>
      <c r="BH4339" s="183">
        <f t="shared" si="650"/>
        <v>4.4546645262954088E-6</v>
      </c>
      <c r="BI4339" s="184">
        <f t="shared" si="651"/>
        <v>4.4546645262954088E-6</v>
      </c>
      <c r="BJ4339" s="184" t="str">
        <f t="shared" si="647"/>
        <v/>
      </c>
    </row>
    <row r="4340" spans="57:62" ht="20.100000000000001" customHeight="1" x14ac:dyDescent="0.25">
      <c r="BE4340" s="156">
        <v>3588</v>
      </c>
      <c r="BF4340" s="181">
        <f t="shared" si="648"/>
        <v>22.956799999998516</v>
      </c>
      <c r="BG4340" s="182">
        <f t="shared" si="649"/>
        <v>1.7343870868426719E-3</v>
      </c>
      <c r="BH4340" s="183">
        <f t="shared" si="650"/>
        <v>4.4435282716371802E-6</v>
      </c>
      <c r="BI4340" s="184">
        <f t="shared" si="651"/>
        <v>4.4435282716371802E-6</v>
      </c>
      <c r="BJ4340" s="184" t="str">
        <f t="shared" si="647"/>
        <v/>
      </c>
    </row>
    <row r="4341" spans="57:62" ht="20.100000000000001" customHeight="1" x14ac:dyDescent="0.25">
      <c r="BE4341" s="156">
        <v>3589</v>
      </c>
      <c r="BF4341" s="181">
        <f t="shared" si="648"/>
        <v>22.963199999998515</v>
      </c>
      <c r="BG4341" s="182">
        <f t="shared" si="649"/>
        <v>1.7299435585710348E-3</v>
      </c>
      <c r="BH4341" s="183">
        <f t="shared" si="650"/>
        <v>4.4324189956105198E-6</v>
      </c>
      <c r="BI4341" s="184">
        <f t="shared" si="651"/>
        <v>4.4324189956105198E-6</v>
      </c>
      <c r="BJ4341" s="184" t="str">
        <f t="shared" si="647"/>
        <v/>
      </c>
    </row>
    <row r="4342" spans="57:62" ht="20.100000000000001" customHeight="1" x14ac:dyDescent="0.25">
      <c r="BE4342" s="156">
        <v>3590</v>
      </c>
      <c r="BF4342" s="181">
        <f t="shared" si="648"/>
        <v>22.969599999998515</v>
      </c>
      <c r="BG4342" s="182">
        <f t="shared" si="649"/>
        <v>1.7255111395754242E-3</v>
      </c>
      <c r="BH4342" s="183">
        <f t="shared" si="650"/>
        <v>4.4213366355535296E-6</v>
      </c>
      <c r="BI4342" s="184">
        <f t="shared" si="651"/>
        <v>4.4213366355535296E-6</v>
      </c>
      <c r="BJ4342" s="184" t="str">
        <f t="shared" si="647"/>
        <v/>
      </c>
    </row>
    <row r="4343" spans="57:62" ht="20.100000000000001" customHeight="1" x14ac:dyDescent="0.25">
      <c r="BE4343" s="156">
        <v>3591</v>
      </c>
      <c r="BF4343" s="181">
        <f t="shared" si="648"/>
        <v>22.975999999998514</v>
      </c>
      <c r="BG4343" s="182">
        <f t="shared" si="649"/>
        <v>1.7210898029398707E-3</v>
      </c>
      <c r="BH4343" s="183">
        <f t="shared" si="650"/>
        <v>4.4102811289480764E-6</v>
      </c>
      <c r="BI4343" s="184">
        <f t="shared" si="651"/>
        <v>4.4102811289480764E-6</v>
      </c>
      <c r="BJ4343" s="184" t="str">
        <f t="shared" si="647"/>
        <v/>
      </c>
    </row>
    <row r="4344" spans="57:62" ht="20.100000000000001" customHeight="1" x14ac:dyDescent="0.25">
      <c r="BE4344" s="156">
        <v>3592</v>
      </c>
      <c r="BF4344" s="181">
        <f t="shared" si="648"/>
        <v>22.982399999998513</v>
      </c>
      <c r="BG4344" s="182">
        <f t="shared" si="649"/>
        <v>1.7166795218109226E-3</v>
      </c>
      <c r="BH4344" s="183">
        <f t="shared" si="650"/>
        <v>4.3992524134043968E-6</v>
      </c>
      <c r="BI4344" s="184">
        <f t="shared" si="651"/>
        <v>4.3992524134043968E-6</v>
      </c>
      <c r="BJ4344" s="184" t="str">
        <f t="shared" si="647"/>
        <v/>
      </c>
    </row>
    <row r="4345" spans="57:62" ht="20.100000000000001" customHeight="1" x14ac:dyDescent="0.25">
      <c r="BE4345" s="156">
        <v>3593</v>
      </c>
      <c r="BF4345" s="181">
        <f t="shared" si="648"/>
        <v>22.988799999998513</v>
      </c>
      <c r="BG4345" s="182">
        <f t="shared" si="649"/>
        <v>1.7122802693975182E-3</v>
      </c>
      <c r="BH4345" s="183">
        <f t="shared" si="650"/>
        <v>4.3882504266710715E-6</v>
      </c>
      <c r="BI4345" s="184">
        <f t="shared" si="651"/>
        <v>4.3882504266710715E-6</v>
      </c>
      <c r="BJ4345" s="184" t="str">
        <f t="shared" si="647"/>
        <v/>
      </c>
    </row>
    <row r="4346" spans="57:62" ht="20.100000000000001" customHeight="1" x14ac:dyDescent="0.25">
      <c r="BE4346" s="156">
        <v>3594</v>
      </c>
      <c r="BF4346" s="181">
        <f t="shared" si="648"/>
        <v>22.995199999998512</v>
      </c>
      <c r="BG4346" s="182">
        <f t="shared" si="649"/>
        <v>1.7078920189708472E-3</v>
      </c>
      <c r="BH4346" s="183">
        <f t="shared" si="650"/>
        <v>4.3772751066354591E-6</v>
      </c>
      <c r="BI4346" s="184">
        <f t="shared" si="651"/>
        <v>4.3772751066354591E-6</v>
      </c>
      <c r="BJ4346" s="184" t="str">
        <f t="shared" si="647"/>
        <v/>
      </c>
    </row>
    <row r="4347" spans="57:62" ht="20.100000000000001" customHeight="1" x14ac:dyDescent="0.25">
      <c r="BE4347" s="156">
        <v>3595</v>
      </c>
      <c r="BF4347" s="181">
        <f t="shared" si="648"/>
        <v>23.001599999998511</v>
      </c>
      <c r="BG4347" s="182">
        <f t="shared" si="649"/>
        <v>1.7035147438642117E-3</v>
      </c>
      <c r="BH4347" s="183">
        <f t="shared" si="650"/>
        <v>4.366326391322178E-6</v>
      </c>
      <c r="BI4347" s="184">
        <f t="shared" si="651"/>
        <v>4.366326391322178E-6</v>
      </c>
      <c r="BJ4347" s="184" t="str">
        <f t="shared" si="647"/>
        <v/>
      </c>
    </row>
    <row r="4348" spans="57:62" ht="20.100000000000001" customHeight="1" x14ac:dyDescent="0.25">
      <c r="BE4348" s="156">
        <v>3596</v>
      </c>
      <c r="BF4348" s="181">
        <f t="shared" si="648"/>
        <v>23.007999999998511</v>
      </c>
      <c r="BG4348" s="182">
        <f t="shared" si="649"/>
        <v>1.6991484174728895E-3</v>
      </c>
      <c r="BH4348" s="183">
        <f t="shared" si="650"/>
        <v>4.3554042188859513E-6</v>
      </c>
      <c r="BI4348" s="184">
        <f t="shared" si="651"/>
        <v>4.3554042188859513E-6</v>
      </c>
      <c r="BJ4348" s="184" t="str">
        <f t="shared" si="647"/>
        <v/>
      </c>
    </row>
    <row r="4349" spans="57:62" ht="20.100000000000001" customHeight="1" x14ac:dyDescent="0.25">
      <c r="BE4349" s="156">
        <v>3597</v>
      </c>
      <c r="BF4349" s="181">
        <f t="shared" si="648"/>
        <v>23.01439999999851</v>
      </c>
      <c r="BG4349" s="182">
        <f t="shared" si="649"/>
        <v>1.6947930132540036E-3</v>
      </c>
      <c r="BH4349" s="183">
        <f t="shared" si="650"/>
        <v>4.3445085276224479E-6</v>
      </c>
      <c r="BI4349" s="184">
        <f t="shared" si="651"/>
        <v>4.3445085276224479E-6</v>
      </c>
      <c r="BJ4349" s="184" t="str">
        <f t="shared" si="647"/>
        <v/>
      </c>
    </row>
    <row r="4350" spans="57:62" ht="20.100000000000001" customHeight="1" x14ac:dyDescent="0.25">
      <c r="BE4350" s="156">
        <v>3598</v>
      </c>
      <c r="BF4350" s="181">
        <f t="shared" si="648"/>
        <v>23.020799999998509</v>
      </c>
      <c r="BG4350" s="182">
        <f t="shared" si="649"/>
        <v>1.6904485047263811E-3</v>
      </c>
      <c r="BH4350" s="183">
        <f t="shared" si="650"/>
        <v>4.3336392559574412E-6</v>
      </c>
      <c r="BI4350" s="184">
        <f t="shared" si="651"/>
        <v>4.3336392559574412E-6</v>
      </c>
      <c r="BJ4350" s="184" t="str">
        <f t="shared" si="647"/>
        <v/>
      </c>
    </row>
    <row r="4351" spans="57:62" ht="20.100000000000001" customHeight="1" x14ac:dyDescent="0.25">
      <c r="BE4351" s="156">
        <v>3599</v>
      </c>
      <c r="BF4351" s="181">
        <f t="shared" si="648"/>
        <v>23.027199999998508</v>
      </c>
      <c r="BG4351" s="182">
        <f t="shared" si="649"/>
        <v>1.6861148654704237E-3</v>
      </c>
      <c r="BH4351" s="183">
        <f t="shared" si="650"/>
        <v>4.3227963424511458E-6</v>
      </c>
      <c r="BI4351" s="184">
        <f t="shared" si="651"/>
        <v>4.3227963424511458E-6</v>
      </c>
      <c r="BJ4351" s="184" t="str">
        <f t="shared" si="647"/>
        <v/>
      </c>
    </row>
    <row r="4352" spans="57:62" ht="20.100000000000001" customHeight="1" x14ac:dyDescent="0.25">
      <c r="BE4352" s="156">
        <v>3600</v>
      </c>
      <c r="BF4352" s="181">
        <f t="shared" si="648"/>
        <v>23.033599999998508</v>
      </c>
      <c r="BG4352" s="182">
        <f t="shared" si="649"/>
        <v>1.6817920691279725E-3</v>
      </c>
      <c r="BH4352" s="183">
        <f t="shared" si="650"/>
        <v>4.3119797258086255E-6</v>
      </c>
      <c r="BI4352" s="184">
        <f t="shared" si="651"/>
        <v>4.3119797258086255E-6</v>
      </c>
      <c r="BJ4352" s="184" t="str">
        <f t="shared" si="647"/>
        <v/>
      </c>
    </row>
    <row r="4353" spans="57:62" ht="20.100000000000001" customHeight="1" x14ac:dyDescent="0.25">
      <c r="BE4353" s="156">
        <v>3601</v>
      </c>
      <c r="BF4353" s="181">
        <f t="shared" si="648"/>
        <v>23.039999999998507</v>
      </c>
      <c r="BG4353" s="182">
        <f t="shared" si="649"/>
        <v>1.6774800894021639E-3</v>
      </c>
      <c r="BH4353" s="183">
        <f t="shared" si="650"/>
        <v>4.301189344857459E-6</v>
      </c>
      <c r="BI4353" s="184">
        <f t="shared" si="651"/>
        <v>4.301189344857459E-6</v>
      </c>
      <c r="BJ4353" s="184" t="str">
        <f t="shared" si="647"/>
        <v/>
      </c>
    </row>
    <row r="4354" spans="57:62" ht="20.100000000000001" customHeight="1" x14ac:dyDescent="0.25">
      <c r="BE4354" s="156">
        <v>3602</v>
      </c>
      <c r="BF4354" s="181">
        <f t="shared" si="648"/>
        <v>23.046399999998506</v>
      </c>
      <c r="BG4354" s="182">
        <f t="shared" si="649"/>
        <v>1.6731789000573065E-3</v>
      </c>
      <c r="BH4354" s="183">
        <f t="shared" si="650"/>
        <v>4.2904251385653038E-6</v>
      </c>
      <c r="BI4354" s="184">
        <f t="shared" si="651"/>
        <v>4.2904251385653038E-6</v>
      </c>
      <c r="BJ4354" s="184" t="str">
        <f t="shared" si="647"/>
        <v/>
      </c>
    </row>
    <row r="4355" spans="57:62" ht="20.100000000000001" customHeight="1" x14ac:dyDescent="0.25">
      <c r="BE4355" s="156">
        <v>3603</v>
      </c>
      <c r="BF4355" s="181">
        <f t="shared" si="648"/>
        <v>23.052799999998506</v>
      </c>
      <c r="BG4355" s="182">
        <f t="shared" si="649"/>
        <v>1.6688884749187412E-3</v>
      </c>
      <c r="BH4355" s="183">
        <f t="shared" si="650"/>
        <v>4.279687046029922E-6</v>
      </c>
      <c r="BI4355" s="184">
        <f t="shared" si="651"/>
        <v>4.279687046029922E-6</v>
      </c>
      <c r="BJ4355" s="184" t="str">
        <f t="shared" si="647"/>
        <v/>
      </c>
    </row>
    <row r="4356" spans="57:62" ht="20.100000000000001" customHeight="1" x14ac:dyDescent="0.25">
      <c r="BE4356" s="156">
        <v>3604</v>
      </c>
      <c r="BF4356" s="181">
        <f t="shared" si="648"/>
        <v>23.059199999998505</v>
      </c>
      <c r="BG4356" s="182">
        <f t="shared" si="649"/>
        <v>1.6646087878727112E-3</v>
      </c>
      <c r="BH4356" s="183">
        <f t="shared" si="650"/>
        <v>4.2689750064869858E-6</v>
      </c>
      <c r="BI4356" s="184">
        <f t="shared" si="651"/>
        <v>4.2689750064869858E-6</v>
      </c>
      <c r="BJ4356" s="184" t="str">
        <f t="shared" si="647"/>
        <v/>
      </c>
    </row>
    <row r="4357" spans="57:62" ht="20.100000000000001" customHeight="1" x14ac:dyDescent="0.25">
      <c r="BE4357" s="156">
        <v>3605</v>
      </c>
      <c r="BF4357" s="181">
        <f t="shared" si="648"/>
        <v>23.065599999998504</v>
      </c>
      <c r="BG4357" s="182">
        <f t="shared" si="649"/>
        <v>1.6603398128662242E-3</v>
      </c>
      <c r="BH4357" s="183">
        <f t="shared" si="650"/>
        <v>4.2582889592988026E-6</v>
      </c>
      <c r="BI4357" s="184">
        <f t="shared" si="651"/>
        <v>4.2582889592988026E-6</v>
      </c>
      <c r="BJ4357" s="184" t="str">
        <f t="shared" si="647"/>
        <v/>
      </c>
    </row>
    <row r="4358" spans="57:62" ht="20.100000000000001" customHeight="1" x14ac:dyDescent="0.25">
      <c r="BE4358" s="156">
        <v>3606</v>
      </c>
      <c r="BF4358" s="181">
        <f t="shared" si="648"/>
        <v>23.071999999998503</v>
      </c>
      <c r="BG4358" s="182">
        <f t="shared" si="649"/>
        <v>1.6560815239069254E-3</v>
      </c>
      <c r="BH4358" s="183">
        <f t="shared" si="650"/>
        <v>4.2476288439714446E-6</v>
      </c>
      <c r="BI4358" s="184">
        <f t="shared" si="651"/>
        <v>4.2476288439714446E-6</v>
      </c>
      <c r="BJ4358" s="184" t="str">
        <f t="shared" si="647"/>
        <v/>
      </c>
    </row>
    <row r="4359" spans="57:62" ht="20.100000000000001" customHeight="1" x14ac:dyDescent="0.25">
      <c r="BE4359" s="156">
        <v>3607</v>
      </c>
      <c r="BF4359" s="181">
        <f t="shared" si="648"/>
        <v>23.078399999998503</v>
      </c>
      <c r="BG4359" s="182">
        <f t="shared" si="649"/>
        <v>1.651833895062954E-3</v>
      </c>
      <c r="BH4359" s="183">
        <f t="shared" si="650"/>
        <v>4.2369946001274278E-6</v>
      </c>
      <c r="BI4359" s="184">
        <f t="shared" si="651"/>
        <v>4.2369946001274278E-6</v>
      </c>
      <c r="BJ4359" s="184" t="str">
        <f t="shared" si="647"/>
        <v/>
      </c>
    </row>
    <row r="4360" spans="57:62" ht="20.100000000000001" customHeight="1" x14ac:dyDescent="0.25">
      <c r="BE4360" s="156">
        <v>3608</v>
      </c>
      <c r="BF4360" s="181">
        <f t="shared" si="648"/>
        <v>23.084799999998502</v>
      </c>
      <c r="BG4360" s="182">
        <f t="shared" si="649"/>
        <v>1.6475969004628266E-3</v>
      </c>
      <c r="BH4360" s="183">
        <f t="shared" si="650"/>
        <v>4.226386167543875E-6</v>
      </c>
      <c r="BI4360" s="184">
        <f t="shared" si="651"/>
        <v>4.226386167543875E-6</v>
      </c>
      <c r="BJ4360" s="184" t="str">
        <f t="shared" si="647"/>
        <v/>
      </c>
    </row>
    <row r="4361" spans="57:62" ht="20.100000000000001" customHeight="1" x14ac:dyDescent="0.25">
      <c r="BE4361" s="156">
        <v>3609</v>
      </c>
      <c r="BF4361" s="181">
        <f t="shared" si="648"/>
        <v>23.091199999998501</v>
      </c>
      <c r="BG4361" s="182">
        <f t="shared" si="649"/>
        <v>1.6433705142952827E-3</v>
      </c>
      <c r="BH4361" s="183">
        <f t="shared" si="650"/>
        <v>4.2158034861087147E-6</v>
      </c>
      <c r="BI4361" s="184">
        <f t="shared" si="651"/>
        <v>4.2158034861087147E-6</v>
      </c>
      <c r="BJ4361" s="184" t="str">
        <f t="shared" si="647"/>
        <v/>
      </c>
    </row>
    <row r="4362" spans="57:62" ht="20.100000000000001" customHeight="1" x14ac:dyDescent="0.25">
      <c r="BE4362" s="156">
        <v>3610</v>
      </c>
      <c r="BF4362" s="181">
        <f t="shared" si="648"/>
        <v>23.097599999998501</v>
      </c>
      <c r="BG4362" s="182">
        <f t="shared" si="649"/>
        <v>1.639154710809174E-3</v>
      </c>
      <c r="BH4362" s="183">
        <f t="shared" si="650"/>
        <v>4.2052464958499541E-6</v>
      </c>
      <c r="BI4362" s="184">
        <f t="shared" si="651"/>
        <v>4.2052464958499541E-6</v>
      </c>
      <c r="BJ4362" s="184" t="str">
        <f t="shared" si="647"/>
        <v/>
      </c>
    </row>
    <row r="4363" spans="57:62" ht="20.100000000000001" customHeight="1" x14ac:dyDescent="0.25">
      <c r="BE4363" s="156">
        <v>3611</v>
      </c>
      <c r="BF4363" s="181">
        <f t="shared" si="648"/>
        <v>23.1039999999985</v>
      </c>
      <c r="BG4363" s="182">
        <f t="shared" si="649"/>
        <v>1.634949464313324E-3</v>
      </c>
      <c r="BH4363" s="183">
        <f t="shared" si="650"/>
        <v>4.1947151369371976E-6</v>
      </c>
      <c r="BI4363" s="184">
        <f t="shared" si="651"/>
        <v>4.1947151369371976E-6</v>
      </c>
      <c r="BJ4363" s="184" t="str">
        <f t="shared" si="647"/>
        <v/>
      </c>
    </row>
    <row r="4364" spans="57:62" ht="20.100000000000001" customHeight="1" x14ac:dyDescent="0.25">
      <c r="BE4364" s="156">
        <v>3612</v>
      </c>
      <c r="BF4364" s="181">
        <f t="shared" si="648"/>
        <v>23.110399999998499</v>
      </c>
      <c r="BG4364" s="182">
        <f t="shared" si="649"/>
        <v>1.6307547491763868E-3</v>
      </c>
      <c r="BH4364" s="183">
        <f t="shared" si="650"/>
        <v>4.1842093496499873E-6</v>
      </c>
      <c r="BI4364" s="184">
        <f t="shared" si="651"/>
        <v>4.1842093496499873E-6</v>
      </c>
      <c r="BJ4364" s="184" t="str">
        <f t="shared" si="647"/>
        <v/>
      </c>
    </row>
    <row r="4365" spans="57:62" ht="20.100000000000001" customHeight="1" x14ac:dyDescent="0.25">
      <c r="BE4365" s="156">
        <v>3613</v>
      </c>
      <c r="BF4365" s="181">
        <f t="shared" si="648"/>
        <v>23.116799999998499</v>
      </c>
      <c r="BG4365" s="182">
        <f t="shared" si="649"/>
        <v>1.6265705398267368E-3</v>
      </c>
      <c r="BH4365" s="183">
        <f t="shared" si="650"/>
        <v>4.1737290744198706E-6</v>
      </c>
      <c r="BI4365" s="184">
        <f t="shared" si="651"/>
        <v>4.1737290744198706E-6</v>
      </c>
      <c r="BJ4365" s="184" t="str">
        <f t="shared" si="647"/>
        <v/>
      </c>
    </row>
    <row r="4366" spans="57:62" ht="20.100000000000001" customHeight="1" x14ac:dyDescent="0.25">
      <c r="BE4366" s="156">
        <v>3614</v>
      </c>
      <c r="BF4366" s="181">
        <f t="shared" si="648"/>
        <v>23.123199999998498</v>
      </c>
      <c r="BG4366" s="182">
        <f t="shared" si="649"/>
        <v>1.622396810752317E-3</v>
      </c>
      <c r="BH4366" s="183">
        <f t="shared" si="650"/>
        <v>4.1632742517950551E-6</v>
      </c>
      <c r="BI4366" s="184">
        <f t="shared" si="651"/>
        <v>4.1632742517950551E-6</v>
      </c>
      <c r="BJ4366" s="184" t="str">
        <f t="shared" si="647"/>
        <v/>
      </c>
    </row>
    <row r="4367" spans="57:62" ht="20.100000000000001" customHeight="1" x14ac:dyDescent="0.25">
      <c r="BE4367" s="156">
        <v>3615</v>
      </c>
      <c r="BF4367" s="181">
        <f t="shared" si="648"/>
        <v>23.129599999998497</v>
      </c>
      <c r="BG4367" s="182">
        <f t="shared" si="649"/>
        <v>1.6182335365005219E-3</v>
      </c>
      <c r="BH4367" s="183">
        <f t="shared" si="650"/>
        <v>4.1528448224701156E-6</v>
      </c>
      <c r="BI4367" s="184">
        <f t="shared" si="651"/>
        <v>4.1528448224701156E-6</v>
      </c>
      <c r="BJ4367" s="184" t="str">
        <f t="shared" si="647"/>
        <v/>
      </c>
    </row>
    <row r="4368" spans="57:62" ht="20.100000000000001" customHeight="1" x14ac:dyDescent="0.25">
      <c r="BE4368" s="156">
        <v>3616</v>
      </c>
      <c r="BF4368" s="181">
        <f t="shared" si="648"/>
        <v>23.135999999998496</v>
      </c>
      <c r="BG4368" s="182">
        <f t="shared" si="649"/>
        <v>1.6140806916780518E-3</v>
      </c>
      <c r="BH4368" s="183">
        <f t="shared" si="650"/>
        <v>4.1424407272460956E-6</v>
      </c>
      <c r="BI4368" s="184">
        <f t="shared" si="651"/>
        <v>4.1424407272460956E-6</v>
      </c>
      <c r="BJ4368" s="184" t="str">
        <f t="shared" si="647"/>
        <v/>
      </c>
    </row>
    <row r="4369" spans="57:62" ht="20.100000000000001" customHeight="1" x14ac:dyDescent="0.25">
      <c r="BE4369" s="156">
        <v>3617</v>
      </c>
      <c r="BF4369" s="181">
        <f t="shared" si="648"/>
        <v>23.142399999998496</v>
      </c>
      <c r="BG4369" s="182">
        <f t="shared" si="649"/>
        <v>1.6099382509508057E-3</v>
      </c>
      <c r="BH4369" s="183">
        <f t="shared" si="650"/>
        <v>4.1320619070721407E-6</v>
      </c>
      <c r="BI4369" s="184">
        <f t="shared" si="651"/>
        <v>4.1320619070721407E-6</v>
      </c>
      <c r="BJ4369" s="184" t="str">
        <f t="shared" si="647"/>
        <v/>
      </c>
    </row>
    <row r="4370" spans="57:62" ht="20.100000000000001" customHeight="1" x14ac:dyDescent="0.25">
      <c r="BE4370" s="156">
        <v>3618</v>
      </c>
      <c r="BF4370" s="181">
        <f t="shared" si="648"/>
        <v>23.148799999998495</v>
      </c>
      <c r="BG4370" s="182">
        <f t="shared" si="649"/>
        <v>1.6058061890437336E-3</v>
      </c>
      <c r="BH4370" s="183">
        <f t="shared" si="650"/>
        <v>4.121708303032488E-6</v>
      </c>
      <c r="BI4370" s="184">
        <f t="shared" si="651"/>
        <v>4.121708303032488E-6</v>
      </c>
      <c r="BJ4370" s="184" t="str">
        <f t="shared" si="647"/>
        <v/>
      </c>
    </row>
    <row r="4371" spans="57:62" ht="20.100000000000001" customHeight="1" x14ac:dyDescent="0.25">
      <c r="BE4371" s="156">
        <v>3619</v>
      </c>
      <c r="BF4371" s="181">
        <f t="shared" si="648"/>
        <v>23.155199999998494</v>
      </c>
      <c r="BG4371" s="182">
        <f t="shared" si="649"/>
        <v>1.6016844807407011E-3</v>
      </c>
      <c r="BH4371" s="183">
        <f t="shared" si="650"/>
        <v>4.1113798563182768E-6</v>
      </c>
      <c r="BI4371" s="184">
        <f t="shared" si="651"/>
        <v>4.1113798563182768E-6</v>
      </c>
      <c r="BJ4371" s="184" t="str">
        <f t="shared" si="647"/>
        <v/>
      </c>
    </row>
    <row r="4372" spans="57:62" ht="20.100000000000001" customHeight="1" x14ac:dyDescent="0.25">
      <c r="BE4372" s="156">
        <v>3620</v>
      </c>
      <c r="BF4372" s="181">
        <f t="shared" si="648"/>
        <v>23.161599999998494</v>
      </c>
      <c r="BG4372" s="182">
        <f t="shared" si="649"/>
        <v>1.5975731008843828E-3</v>
      </c>
      <c r="BH4372" s="183">
        <f t="shared" si="650"/>
        <v>4.1010765082687486E-6</v>
      </c>
      <c r="BI4372" s="184">
        <f t="shared" si="651"/>
        <v>4.1010765082687486E-6</v>
      </c>
      <c r="BJ4372" s="184" t="str">
        <f t="shared" si="647"/>
        <v/>
      </c>
    </row>
    <row r="4373" spans="57:62" ht="20.100000000000001" customHeight="1" x14ac:dyDescent="0.25">
      <c r="BE4373" s="156">
        <v>3621</v>
      </c>
      <c r="BF4373" s="181">
        <f t="shared" si="648"/>
        <v>23.167999999998493</v>
      </c>
      <c r="BG4373" s="182">
        <f t="shared" si="649"/>
        <v>1.593472024376114E-3</v>
      </c>
      <c r="BH4373" s="183">
        <f t="shared" si="650"/>
        <v>4.0907982003447925E-6</v>
      </c>
      <c r="BI4373" s="184">
        <f t="shared" si="651"/>
        <v>4.0907982003447925E-6</v>
      </c>
      <c r="BJ4373" s="184" t="str">
        <f t="shared" si="647"/>
        <v/>
      </c>
    </row>
    <row r="4374" spans="57:62" ht="20.100000000000001" customHeight="1" x14ac:dyDescent="0.25">
      <c r="BE4374" s="156">
        <v>3622</v>
      </c>
      <c r="BF4374" s="181">
        <f t="shared" si="648"/>
        <v>23.174399999998492</v>
      </c>
      <c r="BG4374" s="182">
        <f t="shared" si="649"/>
        <v>1.5893812261757693E-3</v>
      </c>
      <c r="BH4374" s="183">
        <f t="shared" si="650"/>
        <v>4.080544874142172E-6</v>
      </c>
      <c r="BI4374" s="184">
        <f t="shared" si="651"/>
        <v>4.080544874142172E-6</v>
      </c>
      <c r="BJ4374" s="184" t="str">
        <f t="shared" si="647"/>
        <v/>
      </c>
    </row>
    <row r="4375" spans="57:62" ht="20.100000000000001" customHeight="1" x14ac:dyDescent="0.25">
      <c r="BE4375" s="156">
        <v>3623</v>
      </c>
      <c r="BF4375" s="181">
        <f t="shared" si="648"/>
        <v>23.180799999998492</v>
      </c>
      <c r="BG4375" s="182">
        <f t="shared" si="649"/>
        <v>1.5853006813016271E-3</v>
      </c>
      <c r="BH4375" s="183">
        <f t="shared" si="650"/>
        <v>4.0703164713726606E-6</v>
      </c>
      <c r="BI4375" s="184">
        <f t="shared" si="651"/>
        <v>4.0703164713726606E-6</v>
      </c>
      <c r="BJ4375" s="184" t="str">
        <f t="shared" si="647"/>
        <v/>
      </c>
    </row>
    <row r="4376" spans="57:62" ht="20.100000000000001" customHeight="1" x14ac:dyDescent="0.25">
      <c r="BE4376" s="156">
        <v>3624</v>
      </c>
      <c r="BF4376" s="181">
        <f t="shared" si="648"/>
        <v>23.187199999998491</v>
      </c>
      <c r="BG4376" s="182">
        <f t="shared" si="649"/>
        <v>1.5812303648302544E-3</v>
      </c>
      <c r="BH4376" s="183">
        <f t="shared" si="650"/>
        <v>4.0601129338930977E-6</v>
      </c>
      <c r="BI4376" s="184">
        <f t="shared" si="651"/>
        <v>4.0601129338930977E-6</v>
      </c>
      <c r="BJ4376" s="184" t="str">
        <f t="shared" si="647"/>
        <v/>
      </c>
    </row>
    <row r="4377" spans="57:62" ht="20.100000000000001" customHeight="1" x14ac:dyDescent="0.25">
      <c r="BE4377" s="156">
        <v>3625</v>
      </c>
      <c r="BF4377" s="181">
        <f t="shared" si="648"/>
        <v>23.19359999999849</v>
      </c>
      <c r="BG4377" s="182">
        <f t="shared" si="649"/>
        <v>1.5771702518963613E-3</v>
      </c>
      <c r="BH4377" s="183">
        <f t="shared" si="650"/>
        <v>4.0499342036728631E-6</v>
      </c>
      <c r="BI4377" s="184">
        <f t="shared" si="651"/>
        <v>4.0499342036728631E-6</v>
      </c>
      <c r="BJ4377" s="184" t="str">
        <f t="shared" si="647"/>
        <v/>
      </c>
    </row>
    <row r="4378" spans="57:62" ht="20.100000000000001" customHeight="1" x14ac:dyDescent="0.25">
      <c r="BE4378" s="156">
        <v>3626</v>
      </c>
      <c r="BF4378" s="181">
        <f t="shared" si="648"/>
        <v>23.199999999998489</v>
      </c>
      <c r="BG4378" s="182">
        <f t="shared" si="649"/>
        <v>1.5731203176926885E-3</v>
      </c>
      <c r="BH4378" s="183">
        <f t="shared" si="650"/>
        <v>4.0397802228155609E-6</v>
      </c>
      <c r="BI4378" s="184">
        <f t="shared" si="651"/>
        <v>4.0397802228155609E-6</v>
      </c>
      <c r="BJ4378" s="184" t="str">
        <f t="shared" si="647"/>
        <v/>
      </c>
    </row>
    <row r="4379" spans="57:62" ht="20.100000000000001" customHeight="1" x14ac:dyDescent="0.25">
      <c r="BE4379" s="156">
        <v>3627</v>
      </c>
      <c r="BF4379" s="181">
        <f t="shared" si="648"/>
        <v>23.206399999998489</v>
      </c>
      <c r="BG4379" s="182">
        <f t="shared" si="649"/>
        <v>1.5690805374698729E-3</v>
      </c>
      <c r="BH4379" s="183">
        <f t="shared" si="650"/>
        <v>4.0296509335598866E-6</v>
      </c>
      <c r="BI4379" s="184">
        <f t="shared" si="651"/>
        <v>4.0296509335598866E-6</v>
      </c>
      <c r="BJ4379" s="184" t="str">
        <f t="shared" si="647"/>
        <v/>
      </c>
    </row>
    <row r="4380" spans="57:62" ht="20.100000000000001" customHeight="1" x14ac:dyDescent="0.25">
      <c r="BE4380" s="156">
        <v>3628</v>
      </c>
      <c r="BF4380" s="181">
        <f t="shared" si="648"/>
        <v>23.212799999998488</v>
      </c>
      <c r="BG4380" s="182">
        <f t="shared" si="649"/>
        <v>1.565050886536313E-3</v>
      </c>
      <c r="BH4380" s="183">
        <f t="shared" si="650"/>
        <v>4.0195462782553412E-6</v>
      </c>
      <c r="BI4380" s="184">
        <f t="shared" si="651"/>
        <v>4.0195462782553412E-6</v>
      </c>
      <c r="BJ4380" s="184" t="str">
        <f t="shared" si="647"/>
        <v/>
      </c>
    </row>
    <row r="4381" spans="57:62" ht="20.100000000000001" customHeight="1" x14ac:dyDescent="0.25">
      <c r="BE4381" s="156">
        <v>3629</v>
      </c>
      <c r="BF4381" s="181">
        <f t="shared" si="648"/>
        <v>23.219199999998487</v>
      </c>
      <c r="BG4381" s="182">
        <f t="shared" si="649"/>
        <v>1.5610313402580577E-3</v>
      </c>
      <c r="BH4381" s="183">
        <f t="shared" si="650"/>
        <v>4.009466199392589E-6</v>
      </c>
      <c r="BI4381" s="184">
        <f t="shared" si="651"/>
        <v>4.009466199392589E-6</v>
      </c>
      <c r="BJ4381" s="184" t="str">
        <f t="shared" si="647"/>
        <v/>
      </c>
    </row>
    <row r="4382" spans="57:62" ht="20.100000000000001" customHeight="1" x14ac:dyDescent="0.25">
      <c r="BE4382" s="156">
        <v>3630</v>
      </c>
      <c r="BF4382" s="181">
        <f t="shared" si="648"/>
        <v>23.225599999998487</v>
      </c>
      <c r="BG4382" s="182">
        <f t="shared" si="649"/>
        <v>1.5570218740586651E-3</v>
      </c>
      <c r="BH4382" s="183">
        <f t="shared" si="650"/>
        <v>3.9994106395824236E-6</v>
      </c>
      <c r="BI4382" s="184">
        <f t="shared" si="651"/>
        <v>3.9994106395824236E-6</v>
      </c>
      <c r="BJ4382" s="184" t="str">
        <f t="shared" si="647"/>
        <v/>
      </c>
    </row>
    <row r="4383" spans="57:62" ht="20.100000000000001" customHeight="1" x14ac:dyDescent="0.25">
      <c r="BE4383" s="156">
        <v>3631</v>
      </c>
      <c r="BF4383" s="181">
        <f t="shared" si="648"/>
        <v>23.231999999998486</v>
      </c>
      <c r="BG4383" s="182">
        <f t="shared" si="649"/>
        <v>1.5530224634190827E-3</v>
      </c>
      <c r="BH4383" s="183">
        <f t="shared" si="650"/>
        <v>3.9893795415666105E-6</v>
      </c>
      <c r="BI4383" s="184">
        <f t="shared" si="651"/>
        <v>3.9893795415666105E-6</v>
      </c>
      <c r="BJ4383" s="184" t="str">
        <f t="shared" si="647"/>
        <v/>
      </c>
    </row>
    <row r="4384" spans="57:62" ht="20.100000000000001" customHeight="1" x14ac:dyDescent="0.25">
      <c r="BE4384" s="156">
        <v>3632</v>
      </c>
      <c r="BF4384" s="181">
        <f t="shared" si="648"/>
        <v>23.238399999998485</v>
      </c>
      <c r="BG4384" s="182">
        <f t="shared" si="649"/>
        <v>1.5490330838775161E-3</v>
      </c>
      <c r="BH4384" s="183">
        <f t="shared" si="650"/>
        <v>3.979372848202491E-6</v>
      </c>
      <c r="BI4384" s="184">
        <f t="shared" si="651"/>
        <v>3.979372848202491E-6</v>
      </c>
      <c r="BJ4384" s="184" t="str">
        <f t="shared" si="647"/>
        <v/>
      </c>
    </row>
    <row r="4385" spans="57:62" ht="20.100000000000001" customHeight="1" x14ac:dyDescent="0.25">
      <c r="BE4385" s="156">
        <v>3633</v>
      </c>
      <c r="BF4385" s="181">
        <f t="shared" si="648"/>
        <v>23.244799999998484</v>
      </c>
      <c r="BG4385" s="182">
        <f t="shared" si="649"/>
        <v>1.5450537110293136E-3</v>
      </c>
      <c r="BH4385" s="183">
        <f t="shared" si="650"/>
        <v>3.9693905024874854E-6</v>
      </c>
      <c r="BI4385" s="184">
        <f t="shared" si="651"/>
        <v>3.9693905024874854E-6</v>
      </c>
      <c r="BJ4385" s="184" t="str">
        <f t="shared" si="647"/>
        <v/>
      </c>
    </row>
    <row r="4386" spans="57:62" ht="20.100000000000001" customHeight="1" x14ac:dyDescent="0.25">
      <c r="BE4386" s="156">
        <v>3634</v>
      </c>
      <c r="BF4386" s="181">
        <f t="shared" si="648"/>
        <v>23.251199999998484</v>
      </c>
      <c r="BG4386" s="182">
        <f t="shared" si="649"/>
        <v>1.5410843205268261E-3</v>
      </c>
      <c r="BH4386" s="183">
        <f t="shared" si="650"/>
        <v>3.9594324475350235E-6</v>
      </c>
      <c r="BI4386" s="184">
        <f t="shared" si="651"/>
        <v>3.9594324475350235E-6</v>
      </c>
      <c r="BJ4386" s="184" t="str">
        <f t="shared" si="647"/>
        <v/>
      </c>
    </row>
    <row r="4387" spans="57:62" ht="20.100000000000001" customHeight="1" x14ac:dyDescent="0.25">
      <c r="BE4387" s="156">
        <v>3635</v>
      </c>
      <c r="BF4387" s="181">
        <f t="shared" si="648"/>
        <v>23.257599999998483</v>
      </c>
      <c r="BG4387" s="182">
        <f t="shared" si="649"/>
        <v>1.5371248880792911E-3</v>
      </c>
      <c r="BH4387" s="183">
        <f t="shared" si="650"/>
        <v>3.94949862659341E-6</v>
      </c>
      <c r="BI4387" s="184">
        <f t="shared" si="651"/>
        <v>3.94949862659341E-6</v>
      </c>
      <c r="BJ4387" s="184" t="str">
        <f t="shared" si="647"/>
        <v/>
      </c>
    </row>
    <row r="4388" spans="57:62" ht="20.100000000000001" customHeight="1" x14ac:dyDescent="0.25">
      <c r="BE4388" s="156">
        <v>3636</v>
      </c>
      <c r="BF4388" s="181">
        <f t="shared" si="648"/>
        <v>23.263999999998482</v>
      </c>
      <c r="BG4388" s="182">
        <f t="shared" si="649"/>
        <v>1.5331753894526976E-3</v>
      </c>
      <c r="BH4388" s="183">
        <f t="shared" si="650"/>
        <v>3.9395889830165509E-6</v>
      </c>
      <c r="BI4388" s="184">
        <f t="shared" si="651"/>
        <v>3.9395889830165509E-6</v>
      </c>
      <c r="BJ4388" s="184" t="str">
        <f t="shared" si="647"/>
        <v/>
      </c>
    </row>
    <row r="4389" spans="57:62" ht="20.100000000000001" customHeight="1" x14ac:dyDescent="0.25">
      <c r="BE4389" s="156">
        <v>3637</v>
      </c>
      <c r="BF4389" s="181">
        <f t="shared" si="648"/>
        <v>23.270399999998482</v>
      </c>
      <c r="BG4389" s="182">
        <f t="shared" si="649"/>
        <v>1.5292358004696811E-3</v>
      </c>
      <c r="BH4389" s="183">
        <f t="shared" si="650"/>
        <v>3.9297034603086225E-6</v>
      </c>
      <c r="BI4389" s="184">
        <f t="shared" si="651"/>
        <v>3.9297034603086225E-6</v>
      </c>
      <c r="BJ4389" s="184" t="str">
        <f t="shared" si="647"/>
        <v/>
      </c>
    </row>
    <row r="4390" spans="57:62" ht="20.100000000000001" customHeight="1" x14ac:dyDescent="0.25">
      <c r="BE4390" s="156">
        <v>3638</v>
      </c>
      <c r="BF4390" s="181">
        <f t="shared" si="648"/>
        <v>23.276799999998481</v>
      </c>
      <c r="BG4390" s="182">
        <f t="shared" si="649"/>
        <v>1.5253060970093725E-3</v>
      </c>
      <c r="BH4390" s="183">
        <f t="shared" si="650"/>
        <v>3.9198420020841729E-6</v>
      </c>
      <c r="BI4390" s="184">
        <f t="shared" si="651"/>
        <v>3.9198420020841729E-6</v>
      </c>
      <c r="BJ4390" s="184" t="str">
        <f t="shared" si="647"/>
        <v/>
      </c>
    </row>
    <row r="4391" spans="57:62" ht="20.100000000000001" customHeight="1" x14ac:dyDescent="0.25">
      <c r="BE4391" s="156">
        <v>3639</v>
      </c>
      <c r="BF4391" s="181">
        <f t="shared" si="648"/>
        <v>23.28319999999848</v>
      </c>
      <c r="BG4391" s="182">
        <f t="shared" si="649"/>
        <v>1.5213862550072883E-3</v>
      </c>
      <c r="BH4391" s="183">
        <f t="shared" si="650"/>
        <v>3.9100045520806988E-6</v>
      </c>
      <c r="BI4391" s="184">
        <f t="shared" si="651"/>
        <v>3.9100045520806988E-6</v>
      </c>
      <c r="BJ4391" s="184" t="str">
        <f t="shared" si="647"/>
        <v/>
      </c>
    </row>
    <row r="4392" spans="57:62" ht="20.100000000000001" customHeight="1" x14ac:dyDescent="0.25">
      <c r="BE4392" s="156">
        <v>3640</v>
      </c>
      <c r="BF4392" s="181">
        <f t="shared" si="648"/>
        <v>23.28959999999848</v>
      </c>
      <c r="BG4392" s="182">
        <f t="shared" si="649"/>
        <v>1.5174762504552076E-3</v>
      </c>
      <c r="BH4392" s="183">
        <f t="shared" si="650"/>
        <v>3.9001910541653674E-6</v>
      </c>
      <c r="BI4392" s="184">
        <f t="shared" si="651"/>
        <v>3.9001910541653674E-6</v>
      </c>
      <c r="BJ4392" s="184" t="str">
        <f t="shared" si="647"/>
        <v/>
      </c>
    </row>
    <row r="4393" spans="57:62" ht="20.100000000000001" customHeight="1" x14ac:dyDescent="0.25">
      <c r="BE4393" s="156">
        <v>3641</v>
      </c>
      <c r="BF4393" s="181">
        <f t="shared" si="648"/>
        <v>23.295999999998479</v>
      </c>
      <c r="BG4393" s="182">
        <f t="shared" si="649"/>
        <v>1.5135760594010422E-3</v>
      </c>
      <c r="BH4393" s="183">
        <f t="shared" si="650"/>
        <v>3.8904014523278609E-6</v>
      </c>
      <c r="BI4393" s="184">
        <f t="shared" si="651"/>
        <v>3.8904014523278609E-6</v>
      </c>
      <c r="BJ4393" s="184" t="str">
        <f t="shared" si="647"/>
        <v/>
      </c>
    </row>
    <row r="4394" spans="57:62" ht="20.100000000000001" customHeight="1" x14ac:dyDescent="0.25">
      <c r="BE4394" s="156">
        <v>3642</v>
      </c>
      <c r="BF4394" s="181">
        <f t="shared" si="648"/>
        <v>23.302399999998478</v>
      </c>
      <c r="BG4394" s="182">
        <f t="shared" si="649"/>
        <v>1.5096856579487144E-3</v>
      </c>
      <c r="BH4394" s="183">
        <f t="shared" si="650"/>
        <v>3.8806356906816771E-6</v>
      </c>
      <c r="BI4394" s="184">
        <f t="shared" si="651"/>
        <v>3.8806356906816771E-6</v>
      </c>
      <c r="BJ4394" s="184" t="str">
        <f t="shared" si="647"/>
        <v/>
      </c>
    </row>
    <row r="4395" spans="57:62" ht="20.100000000000001" customHeight="1" x14ac:dyDescent="0.25">
      <c r="BE4395" s="156">
        <v>3643</v>
      </c>
      <c r="BF4395" s="181">
        <f t="shared" si="648"/>
        <v>23.308799999998477</v>
      </c>
      <c r="BG4395" s="182">
        <f t="shared" si="649"/>
        <v>1.5058050222580327E-3</v>
      </c>
      <c r="BH4395" s="183">
        <f t="shared" si="650"/>
        <v>3.8708937134649974E-6</v>
      </c>
      <c r="BI4395" s="184">
        <f t="shared" si="651"/>
        <v>3.8708937134649974E-6</v>
      </c>
      <c r="BJ4395" s="184" t="str">
        <f t="shared" si="647"/>
        <v/>
      </c>
    </row>
    <row r="4396" spans="57:62" ht="20.100000000000001" customHeight="1" x14ac:dyDescent="0.25">
      <c r="BE4396" s="156">
        <v>3644</v>
      </c>
      <c r="BF4396" s="181">
        <f t="shared" si="648"/>
        <v>23.315199999998477</v>
      </c>
      <c r="BG4396" s="182">
        <f t="shared" si="649"/>
        <v>1.5019341285445677E-3</v>
      </c>
      <c r="BH4396" s="183">
        <f t="shared" si="650"/>
        <v>3.8611754650317957E-6</v>
      </c>
      <c r="BI4396" s="184">
        <f t="shared" si="651"/>
        <v>3.8611754650317957E-6</v>
      </c>
      <c r="BJ4396" s="184" t="str">
        <f t="shared" si="647"/>
        <v/>
      </c>
    </row>
    <row r="4397" spans="57:62" ht="20.100000000000001" customHeight="1" x14ac:dyDescent="0.25">
      <c r="BE4397" s="156">
        <v>3645</v>
      </c>
      <c r="BF4397" s="181">
        <f t="shared" si="648"/>
        <v>23.321599999998476</v>
      </c>
      <c r="BG4397" s="182">
        <f t="shared" si="649"/>
        <v>1.4980729530795359E-3</v>
      </c>
      <c r="BH4397" s="183">
        <f t="shared" si="650"/>
        <v>3.8514808898711377E-6</v>
      </c>
      <c r="BI4397" s="184">
        <f t="shared" si="651"/>
        <v>3.8514808898711377E-6</v>
      </c>
      <c r="BJ4397" s="184" t="str">
        <f t="shared" si="647"/>
        <v/>
      </c>
    </row>
    <row r="4398" spans="57:62" ht="20.100000000000001" customHeight="1" x14ac:dyDescent="0.25">
      <c r="BE4398" s="156">
        <v>3646</v>
      </c>
      <c r="BF4398" s="181">
        <f t="shared" si="648"/>
        <v>23.327999999998475</v>
      </c>
      <c r="BG4398" s="182">
        <f t="shared" si="649"/>
        <v>1.4942214721896648E-3</v>
      </c>
      <c r="BH4398" s="183">
        <f t="shared" si="650"/>
        <v>3.8418099325878818E-6</v>
      </c>
      <c r="BI4398" s="184">
        <f t="shared" si="651"/>
        <v>3.8418099325878818E-6</v>
      </c>
      <c r="BJ4398" s="184" t="str">
        <f t="shared" si="647"/>
        <v/>
      </c>
    </row>
    <row r="4399" spans="57:62" ht="20.100000000000001" customHeight="1" x14ac:dyDescent="0.25">
      <c r="BE4399" s="156">
        <v>3647</v>
      </c>
      <c r="BF4399" s="181">
        <f t="shared" si="648"/>
        <v>23.334399999998475</v>
      </c>
      <c r="BG4399" s="182">
        <f t="shared" si="649"/>
        <v>1.4903796622570769E-3</v>
      </c>
      <c r="BH4399" s="183">
        <f t="shared" si="650"/>
        <v>3.8321625379028959E-6</v>
      </c>
      <c r="BI4399" s="184">
        <f t="shared" si="651"/>
        <v>3.8321625379028959E-6</v>
      </c>
      <c r="BJ4399" s="184" t="str">
        <f t="shared" si="647"/>
        <v/>
      </c>
    </row>
    <row r="4400" spans="57:62" ht="20.100000000000001" customHeight="1" x14ac:dyDescent="0.25">
      <c r="BE4400" s="156">
        <v>3648</v>
      </c>
      <c r="BF4400" s="181">
        <f t="shared" si="648"/>
        <v>23.340799999998474</v>
      </c>
      <c r="BG4400" s="182">
        <f t="shared" si="649"/>
        <v>1.486547499719174E-3</v>
      </c>
      <c r="BH4400" s="183">
        <f t="shared" si="650"/>
        <v>3.8225386506721398E-6</v>
      </c>
      <c r="BI4400" s="184">
        <f t="shared" si="651"/>
        <v>3.8225386506721398E-6</v>
      </c>
      <c r="BJ4400" s="184" t="str">
        <f t="shared" si="647"/>
        <v/>
      </c>
    </row>
    <row r="4401" spans="57:62" ht="20.100000000000001" customHeight="1" x14ac:dyDescent="0.25">
      <c r="BE4401" s="156">
        <v>3649</v>
      </c>
      <c r="BF4401" s="181">
        <f t="shared" si="648"/>
        <v>23.347199999998473</v>
      </c>
      <c r="BG4401" s="182">
        <f t="shared" si="649"/>
        <v>1.4827249610685018E-3</v>
      </c>
      <c r="BH4401" s="183">
        <f t="shared" si="650"/>
        <v>3.8129382158706183E-6</v>
      </c>
      <c r="BI4401" s="184">
        <f t="shared" si="651"/>
        <v>3.8129382158706183E-6</v>
      </c>
      <c r="BJ4401" s="184" t="str">
        <f t="shared" ref="BJ4401:BJ4464" si="652">IF($BG4401&lt;(1-$BC$765),$BH4401,"")</f>
        <v/>
      </c>
    </row>
    <row r="4402" spans="57:62" ht="20.100000000000001" customHeight="1" x14ac:dyDescent="0.25">
      <c r="BE4402" s="156">
        <v>3650</v>
      </c>
      <c r="BF4402" s="181">
        <f t="shared" ref="BF4402:BF4465" si="653">BF4401+$BI$750</f>
        <v>23.353599999998472</v>
      </c>
      <c r="BG4402" s="182">
        <f t="shared" ref="BG4402:BG4465" si="654">_xlfn.CHISQ.DIST.RT(BF4402,7)</f>
        <v>1.4789120228526312E-3</v>
      </c>
      <c r="BH4402" s="183">
        <f t="shared" ref="BH4402:BH4465" si="655">BG4402-BG4403</f>
        <v>3.8033611785819738E-6</v>
      </c>
      <c r="BI4402" s="184">
        <f t="shared" ref="BI4402:BI4465" si="656">IF(BG4402&lt;(1-$BC$757),BH4402,"")</f>
        <v>3.8033611785819738E-6</v>
      </c>
      <c r="BJ4402" s="184" t="str">
        <f t="shared" si="652"/>
        <v/>
      </c>
    </row>
    <row r="4403" spans="57:62" ht="20.100000000000001" customHeight="1" x14ac:dyDescent="0.25">
      <c r="BE4403" s="156">
        <v>3651</v>
      </c>
      <c r="BF4403" s="181">
        <f t="shared" si="653"/>
        <v>23.359999999998472</v>
      </c>
      <c r="BG4403" s="182">
        <f t="shared" si="654"/>
        <v>1.4751086616740493E-3</v>
      </c>
      <c r="BH4403" s="183">
        <f t="shared" si="655"/>
        <v>3.7938074840303607E-6</v>
      </c>
      <c r="BI4403" s="184">
        <f t="shared" si="656"/>
        <v>3.7938074840303607E-6</v>
      </c>
      <c r="BJ4403" s="184" t="str">
        <f t="shared" si="652"/>
        <v/>
      </c>
    </row>
    <row r="4404" spans="57:62" ht="20.100000000000001" customHeight="1" x14ac:dyDescent="0.25">
      <c r="BE4404" s="156">
        <v>3652</v>
      </c>
      <c r="BF4404" s="181">
        <f t="shared" si="653"/>
        <v>23.366399999998471</v>
      </c>
      <c r="BG4404" s="182">
        <f t="shared" si="654"/>
        <v>1.4713148541900189E-3</v>
      </c>
      <c r="BH4404" s="183">
        <f t="shared" si="655"/>
        <v>3.7842770775468361E-6</v>
      </c>
      <c r="BI4404" s="184">
        <f t="shared" si="656"/>
        <v>3.7842770775468361E-6</v>
      </c>
      <c r="BJ4404" s="184" t="str">
        <f t="shared" si="652"/>
        <v/>
      </c>
    </row>
    <row r="4405" spans="57:62" ht="20.100000000000001" customHeight="1" x14ac:dyDescent="0.25">
      <c r="BE4405" s="156">
        <v>3653</v>
      </c>
      <c r="BF4405" s="181">
        <f t="shared" si="653"/>
        <v>23.37279999999847</v>
      </c>
      <c r="BG4405" s="182">
        <f t="shared" si="654"/>
        <v>1.4675305771124721E-3</v>
      </c>
      <c r="BH4405" s="183">
        <f t="shared" si="655"/>
        <v>3.7747699045936455E-6</v>
      </c>
      <c r="BI4405" s="184">
        <f t="shared" si="656"/>
        <v>3.7747699045936455E-6</v>
      </c>
      <c r="BJ4405" s="184" t="str">
        <f t="shared" si="652"/>
        <v/>
      </c>
    </row>
    <row r="4406" spans="57:62" ht="20.100000000000001" customHeight="1" x14ac:dyDescent="0.25">
      <c r="BE4406" s="156">
        <v>3654</v>
      </c>
      <c r="BF4406" s="181">
        <f t="shared" si="653"/>
        <v>23.37919999999847</v>
      </c>
      <c r="BG4406" s="182">
        <f t="shared" si="654"/>
        <v>1.4637558072078784E-3</v>
      </c>
      <c r="BH4406" s="183">
        <f t="shared" si="655"/>
        <v>3.7652859107431894E-6</v>
      </c>
      <c r="BI4406" s="184">
        <f t="shared" si="656"/>
        <v>3.7652859107431894E-6</v>
      </c>
      <c r="BJ4406" s="184" t="str">
        <f t="shared" si="652"/>
        <v/>
      </c>
    </row>
    <row r="4407" spans="57:62" ht="20.100000000000001" customHeight="1" x14ac:dyDescent="0.25">
      <c r="BE4407" s="156">
        <v>3655</v>
      </c>
      <c r="BF4407" s="181">
        <f t="shared" si="653"/>
        <v>23.385599999998469</v>
      </c>
      <c r="BG4407" s="182">
        <f t="shared" si="654"/>
        <v>1.4599905212971352E-3</v>
      </c>
      <c r="BH4407" s="183">
        <f t="shared" si="655"/>
        <v>3.7558250417003575E-6</v>
      </c>
      <c r="BI4407" s="184">
        <f t="shared" si="656"/>
        <v>3.7558250417003575E-6</v>
      </c>
      <c r="BJ4407" s="184" t="str">
        <f t="shared" si="652"/>
        <v/>
      </c>
    </row>
    <row r="4408" spans="57:62" ht="20.100000000000001" customHeight="1" x14ac:dyDescent="0.25">
      <c r="BE4408" s="156">
        <v>3656</v>
      </c>
      <c r="BF4408" s="181">
        <f t="shared" si="653"/>
        <v>23.391999999998468</v>
      </c>
      <c r="BG4408" s="182">
        <f t="shared" si="654"/>
        <v>1.4562346962554349E-3</v>
      </c>
      <c r="BH4408" s="183">
        <f t="shared" si="655"/>
        <v>3.7463872432747739E-6</v>
      </c>
      <c r="BI4408" s="184">
        <f t="shared" si="656"/>
        <v>3.7463872432747739E-6</v>
      </c>
      <c r="BJ4408" s="184" t="str">
        <f t="shared" si="652"/>
        <v/>
      </c>
    </row>
    <row r="4409" spans="57:62" ht="20.100000000000001" customHeight="1" x14ac:dyDescent="0.25">
      <c r="BE4409" s="156">
        <v>3657</v>
      </c>
      <c r="BF4409" s="181">
        <f t="shared" si="653"/>
        <v>23.398399999998468</v>
      </c>
      <c r="BG4409" s="182">
        <f t="shared" si="654"/>
        <v>1.4524883090121601E-3</v>
      </c>
      <c r="BH4409" s="183">
        <f t="shared" si="655"/>
        <v>3.7369724614163581E-6</v>
      </c>
      <c r="BI4409" s="184">
        <f t="shared" si="656"/>
        <v>3.7369724614163581E-6</v>
      </c>
      <c r="BJ4409" s="184" t="str">
        <f t="shared" si="652"/>
        <v/>
      </c>
    </row>
    <row r="4410" spans="57:62" ht="20.100000000000001" customHeight="1" x14ac:dyDescent="0.25">
      <c r="BE4410" s="156">
        <v>3658</v>
      </c>
      <c r="BF4410" s="181">
        <f t="shared" si="653"/>
        <v>23.404799999998467</v>
      </c>
      <c r="BG4410" s="182">
        <f t="shared" si="654"/>
        <v>1.4487513365507437E-3</v>
      </c>
      <c r="BH4410" s="183">
        <f t="shared" si="655"/>
        <v>3.7275806421743427E-6</v>
      </c>
      <c r="BI4410" s="184">
        <f t="shared" si="656"/>
        <v>3.7275806421743427E-6</v>
      </c>
      <c r="BJ4410" s="184" t="str">
        <f t="shared" si="652"/>
        <v/>
      </c>
    </row>
    <row r="4411" spans="57:62" ht="20.100000000000001" customHeight="1" x14ac:dyDescent="0.25">
      <c r="BE4411" s="156">
        <v>3659</v>
      </c>
      <c r="BF4411" s="181">
        <f t="shared" si="653"/>
        <v>23.411199999998466</v>
      </c>
      <c r="BG4411" s="182">
        <f t="shared" si="654"/>
        <v>1.4450237559085694E-3</v>
      </c>
      <c r="BH4411" s="183">
        <f t="shared" si="655"/>
        <v>3.7182117317306664E-6</v>
      </c>
      <c r="BI4411" s="184">
        <f t="shared" si="656"/>
        <v>3.7182117317306664E-6</v>
      </c>
      <c r="BJ4411" s="184" t="str">
        <f t="shared" si="652"/>
        <v/>
      </c>
    </row>
    <row r="4412" spans="57:62" ht="20.100000000000001" customHeight="1" x14ac:dyDescent="0.25">
      <c r="BE4412" s="156">
        <v>3660</v>
      </c>
      <c r="BF4412" s="181">
        <f t="shared" si="653"/>
        <v>23.417599999998465</v>
      </c>
      <c r="BG4412" s="182">
        <f t="shared" si="654"/>
        <v>1.4413055441768387E-3</v>
      </c>
      <c r="BH4412" s="183">
        <f t="shared" si="655"/>
        <v>3.7088656763817601E-6</v>
      </c>
      <c r="BI4412" s="184">
        <f t="shared" si="656"/>
        <v>3.7088656763817601E-6</v>
      </c>
      <c r="BJ4412" s="184" t="str">
        <f t="shared" si="652"/>
        <v/>
      </c>
    </row>
    <row r="4413" spans="57:62" ht="20.100000000000001" customHeight="1" x14ac:dyDescent="0.25">
      <c r="BE4413" s="156">
        <v>3661</v>
      </c>
      <c r="BF4413" s="181">
        <f t="shared" si="653"/>
        <v>23.423999999998465</v>
      </c>
      <c r="BG4413" s="182">
        <f t="shared" si="654"/>
        <v>1.437596678500457E-3</v>
      </c>
      <c r="BH4413" s="183">
        <f t="shared" si="655"/>
        <v>3.6995424225463522E-6</v>
      </c>
      <c r="BI4413" s="184">
        <f t="shared" si="656"/>
        <v>3.6995424225463522E-6</v>
      </c>
      <c r="BJ4413" s="184" t="str">
        <f t="shared" si="652"/>
        <v/>
      </c>
    </row>
    <row r="4414" spans="57:62" ht="20.100000000000001" customHeight="1" x14ac:dyDescent="0.25">
      <c r="BE4414" s="156">
        <v>3662</v>
      </c>
      <c r="BF4414" s="181">
        <f t="shared" si="653"/>
        <v>23.430399999998464</v>
      </c>
      <c r="BG4414" s="182">
        <f t="shared" si="654"/>
        <v>1.4338971360779106E-3</v>
      </c>
      <c r="BH4414" s="183">
        <f t="shared" si="655"/>
        <v>3.6902419167533264E-6</v>
      </c>
      <c r="BI4414" s="184">
        <f t="shared" si="656"/>
        <v>3.6902419167533264E-6</v>
      </c>
      <c r="BJ4414" s="184" t="str">
        <f t="shared" si="652"/>
        <v/>
      </c>
    </row>
    <row r="4415" spans="57:62" ht="20.100000000000001" customHeight="1" x14ac:dyDescent="0.25">
      <c r="BE4415" s="156">
        <v>3663</v>
      </c>
      <c r="BF4415" s="181">
        <f t="shared" si="653"/>
        <v>23.436799999998463</v>
      </c>
      <c r="BG4415" s="182">
        <f t="shared" si="654"/>
        <v>1.4302068941611573E-3</v>
      </c>
      <c r="BH4415" s="183">
        <f t="shared" si="655"/>
        <v>3.6809641056653568E-6</v>
      </c>
      <c r="BI4415" s="184">
        <f t="shared" si="656"/>
        <v>3.6809641056653568E-6</v>
      </c>
      <c r="BJ4415" s="184" t="str">
        <f t="shared" si="652"/>
        <v/>
      </c>
    </row>
    <row r="4416" spans="57:62" ht="20.100000000000001" customHeight="1" x14ac:dyDescent="0.25">
      <c r="BE4416" s="156">
        <v>3664</v>
      </c>
      <c r="BF4416" s="181">
        <f t="shared" si="653"/>
        <v>23.443199999998463</v>
      </c>
      <c r="BG4416" s="182">
        <f t="shared" si="654"/>
        <v>1.4265259300554919E-3</v>
      </c>
      <c r="BH4416" s="183">
        <f t="shared" si="655"/>
        <v>3.6717089360439967E-6</v>
      </c>
      <c r="BI4416" s="184">
        <f t="shared" si="656"/>
        <v>3.6717089360439967E-6</v>
      </c>
      <c r="BJ4416" s="184" t="str">
        <f t="shared" si="652"/>
        <v/>
      </c>
    </row>
    <row r="4417" spans="57:62" ht="20.100000000000001" customHeight="1" x14ac:dyDescent="0.25">
      <c r="BE4417" s="156">
        <v>3665</v>
      </c>
      <c r="BF4417" s="181">
        <f t="shared" si="653"/>
        <v>23.449599999998462</v>
      </c>
      <c r="BG4417" s="182">
        <f t="shared" si="654"/>
        <v>1.4228542211194479E-3</v>
      </c>
      <c r="BH4417" s="183">
        <f t="shared" si="655"/>
        <v>3.6624763547863249E-6</v>
      </c>
      <c r="BI4417" s="184">
        <f t="shared" si="656"/>
        <v>3.6624763547863249E-6</v>
      </c>
      <c r="BJ4417" s="184" t="str">
        <f t="shared" si="652"/>
        <v/>
      </c>
    </row>
    <row r="4418" spans="57:62" ht="20.100000000000001" customHeight="1" x14ac:dyDescent="0.25">
      <c r="BE4418" s="156">
        <v>3666</v>
      </c>
      <c r="BF4418" s="181">
        <f t="shared" si="653"/>
        <v>23.455999999998461</v>
      </c>
      <c r="BG4418" s="182">
        <f t="shared" si="654"/>
        <v>1.4191917447646616E-3</v>
      </c>
      <c r="BH4418" s="183">
        <f t="shared" si="655"/>
        <v>3.6532663088978401E-6</v>
      </c>
      <c r="BI4418" s="184">
        <f t="shared" si="656"/>
        <v>3.6532663088978401E-6</v>
      </c>
      <c r="BJ4418" s="184" t="str">
        <f t="shared" si="652"/>
        <v/>
      </c>
    </row>
    <row r="4419" spans="57:62" ht="20.100000000000001" customHeight="1" x14ac:dyDescent="0.25">
      <c r="BE4419" s="156">
        <v>3667</v>
      </c>
      <c r="BF4419" s="181">
        <f t="shared" si="653"/>
        <v>23.46239999999846</v>
      </c>
      <c r="BG4419" s="182">
        <f t="shared" si="654"/>
        <v>1.4155384784557638E-3</v>
      </c>
      <c r="BH4419" s="183">
        <f t="shared" si="655"/>
        <v>3.644078745505255E-6</v>
      </c>
      <c r="BI4419" s="184">
        <f t="shared" si="656"/>
        <v>3.644078745505255E-6</v>
      </c>
      <c r="BJ4419" s="184" t="str">
        <f t="shared" si="652"/>
        <v/>
      </c>
    </row>
    <row r="4420" spans="57:62" ht="20.100000000000001" customHeight="1" x14ac:dyDescent="0.25">
      <c r="BE4420" s="156">
        <v>3668</v>
      </c>
      <c r="BF4420" s="181">
        <f t="shared" si="653"/>
        <v>23.46879999999846</v>
      </c>
      <c r="BG4420" s="182">
        <f t="shared" si="654"/>
        <v>1.4118943997102585E-3</v>
      </c>
      <c r="BH4420" s="183">
        <f t="shared" si="655"/>
        <v>3.6349136118486898E-6</v>
      </c>
      <c r="BI4420" s="184">
        <f t="shared" si="656"/>
        <v>3.6349136118486898E-6</v>
      </c>
      <c r="BJ4420" s="184" t="str">
        <f t="shared" si="652"/>
        <v/>
      </c>
    </row>
    <row r="4421" spans="57:62" ht="20.100000000000001" customHeight="1" x14ac:dyDescent="0.25">
      <c r="BE4421" s="156">
        <v>3669</v>
      </c>
      <c r="BF4421" s="181">
        <f t="shared" si="653"/>
        <v>23.475199999998459</v>
      </c>
      <c r="BG4421" s="182">
        <f t="shared" si="654"/>
        <v>1.4082594860984098E-3</v>
      </c>
      <c r="BH4421" s="183">
        <f t="shared" si="655"/>
        <v>3.6257708552896954E-6</v>
      </c>
      <c r="BI4421" s="184">
        <f t="shared" si="656"/>
        <v>3.6257708552896954E-6</v>
      </c>
      <c r="BJ4421" s="184" t="str">
        <f t="shared" si="652"/>
        <v/>
      </c>
    </row>
    <row r="4422" spans="57:62" ht="20.100000000000001" customHeight="1" x14ac:dyDescent="0.25">
      <c r="BE4422" s="156">
        <v>3670</v>
      </c>
      <c r="BF4422" s="181">
        <f t="shared" si="653"/>
        <v>23.481599999998458</v>
      </c>
      <c r="BG4422" s="182">
        <f t="shared" si="654"/>
        <v>1.4046337152431201E-3</v>
      </c>
      <c r="BH4422" s="183">
        <f t="shared" si="655"/>
        <v>3.6166504233043142E-6</v>
      </c>
      <c r="BI4422" s="184">
        <f t="shared" si="656"/>
        <v>3.6166504233043142E-6</v>
      </c>
      <c r="BJ4422" s="184" t="str">
        <f t="shared" si="652"/>
        <v/>
      </c>
    </row>
    <row r="4423" spans="57:62" ht="20.100000000000001" customHeight="1" x14ac:dyDescent="0.25">
      <c r="BE4423" s="156">
        <v>3671</v>
      </c>
      <c r="BF4423" s="181">
        <f t="shared" si="653"/>
        <v>23.487999999998458</v>
      </c>
      <c r="BG4423" s="182">
        <f t="shared" si="654"/>
        <v>1.4010170648198158E-3</v>
      </c>
      <c r="BH4423" s="183">
        <f t="shared" si="655"/>
        <v>3.6075522634837313E-6</v>
      </c>
      <c r="BI4423" s="184">
        <f t="shared" si="656"/>
        <v>3.6075522634837313E-6</v>
      </c>
      <c r="BJ4423" s="184" t="str">
        <f t="shared" si="652"/>
        <v/>
      </c>
    </row>
    <row r="4424" spans="57:62" ht="20.100000000000001" customHeight="1" x14ac:dyDescent="0.25">
      <c r="BE4424" s="156">
        <v>3672</v>
      </c>
      <c r="BF4424" s="181">
        <f t="shared" si="653"/>
        <v>23.494399999998457</v>
      </c>
      <c r="BG4424" s="182">
        <f t="shared" si="654"/>
        <v>1.3974095125563321E-3</v>
      </c>
      <c r="BH4424" s="183">
        <f t="shared" si="655"/>
        <v>3.5984763235405622E-6</v>
      </c>
      <c r="BI4424" s="184">
        <f t="shared" si="656"/>
        <v>3.5984763235405622E-6</v>
      </c>
      <c r="BJ4424" s="184" t="str">
        <f t="shared" si="652"/>
        <v/>
      </c>
    </row>
    <row r="4425" spans="57:62" ht="20.100000000000001" customHeight="1" x14ac:dyDescent="0.25">
      <c r="BE4425" s="156">
        <v>3673</v>
      </c>
      <c r="BF4425" s="181">
        <f t="shared" si="653"/>
        <v>23.500799999998456</v>
      </c>
      <c r="BG4425" s="182">
        <f t="shared" si="654"/>
        <v>1.3938110362327915E-3</v>
      </c>
      <c r="BH4425" s="183">
        <f t="shared" si="655"/>
        <v>3.5894225512984445E-6</v>
      </c>
      <c r="BI4425" s="184">
        <f t="shared" si="656"/>
        <v>3.5894225512984445E-6</v>
      </c>
      <c r="BJ4425" s="184" t="str">
        <f t="shared" si="652"/>
        <v/>
      </c>
    </row>
    <row r="4426" spans="57:62" ht="20.100000000000001" customHeight="1" x14ac:dyDescent="0.25">
      <c r="BE4426" s="156">
        <v>3674</v>
      </c>
      <c r="BF4426" s="181">
        <f t="shared" si="653"/>
        <v>23.507199999998456</v>
      </c>
      <c r="BG4426" s="182">
        <f t="shared" si="654"/>
        <v>1.3902216136814931E-3</v>
      </c>
      <c r="BH4426" s="183">
        <f t="shared" si="655"/>
        <v>3.5803908947039647E-6</v>
      </c>
      <c r="BI4426" s="184">
        <f t="shared" si="656"/>
        <v>3.5803908947039647E-6</v>
      </c>
      <c r="BJ4426" s="184" t="str">
        <f t="shared" si="652"/>
        <v/>
      </c>
    </row>
    <row r="4427" spans="57:62" ht="20.100000000000001" customHeight="1" x14ac:dyDescent="0.25">
      <c r="BE4427" s="156">
        <v>3675</v>
      </c>
      <c r="BF4427" s="181">
        <f t="shared" si="653"/>
        <v>23.513599999998455</v>
      </c>
      <c r="BG4427" s="182">
        <f t="shared" si="654"/>
        <v>1.3866412227867891E-3</v>
      </c>
      <c r="BH4427" s="183">
        <f t="shared" si="655"/>
        <v>3.5713813018047567E-6</v>
      </c>
      <c r="BI4427" s="184">
        <f t="shared" si="656"/>
        <v>3.5713813018047567E-6</v>
      </c>
      <c r="BJ4427" s="184" t="str">
        <f t="shared" si="652"/>
        <v/>
      </c>
    </row>
    <row r="4428" spans="57:62" ht="20.100000000000001" customHeight="1" x14ac:dyDescent="0.25">
      <c r="BE4428" s="156">
        <v>3676</v>
      </c>
      <c r="BF4428" s="181">
        <f t="shared" si="653"/>
        <v>23.519999999998454</v>
      </c>
      <c r="BG4428" s="182">
        <f t="shared" si="654"/>
        <v>1.3830698414849843E-3</v>
      </c>
      <c r="BH4428" s="183">
        <f t="shared" si="655"/>
        <v>3.5623937207822452E-6</v>
      </c>
      <c r="BI4428" s="184">
        <f t="shared" si="656"/>
        <v>3.5623937207822452E-6</v>
      </c>
      <c r="BJ4428" s="184" t="str">
        <f t="shared" si="652"/>
        <v/>
      </c>
    </row>
    <row r="4429" spans="57:62" ht="20.100000000000001" customHeight="1" x14ac:dyDescent="0.25">
      <c r="BE4429" s="156">
        <v>3677</v>
      </c>
      <c r="BF4429" s="181">
        <f t="shared" si="653"/>
        <v>23.526399999998453</v>
      </c>
      <c r="BG4429" s="182">
        <f t="shared" si="654"/>
        <v>1.3795074477642021E-3</v>
      </c>
      <c r="BH4429" s="183">
        <f t="shared" si="655"/>
        <v>3.553428099921721E-6</v>
      </c>
      <c r="BI4429" s="184">
        <f t="shared" si="656"/>
        <v>3.553428099921721E-6</v>
      </c>
      <c r="BJ4429" s="184" t="str">
        <f t="shared" si="652"/>
        <v/>
      </c>
    </row>
    <row r="4430" spans="57:62" ht="20.100000000000001" customHeight="1" x14ac:dyDescent="0.25">
      <c r="BE4430" s="156">
        <v>3678</v>
      </c>
      <c r="BF4430" s="181">
        <f t="shared" si="653"/>
        <v>23.532799999998453</v>
      </c>
      <c r="BG4430" s="182">
        <f t="shared" si="654"/>
        <v>1.3759540196642804E-3</v>
      </c>
      <c r="BH4430" s="183">
        <f t="shared" si="655"/>
        <v>3.5444843876229672E-6</v>
      </c>
      <c r="BI4430" s="184">
        <f t="shared" si="656"/>
        <v>3.5444843876229672E-6</v>
      </c>
      <c r="BJ4430" s="184" t="str">
        <f t="shared" si="652"/>
        <v/>
      </c>
    </row>
    <row r="4431" spans="57:62" ht="20.100000000000001" customHeight="1" x14ac:dyDescent="0.25">
      <c r="BE4431" s="156">
        <v>3679</v>
      </c>
      <c r="BF4431" s="181">
        <f t="shared" si="653"/>
        <v>23.539199999998452</v>
      </c>
      <c r="BG4431" s="182">
        <f t="shared" si="654"/>
        <v>1.3724095352766574E-3</v>
      </c>
      <c r="BH4431" s="183">
        <f t="shared" si="655"/>
        <v>3.5355625324106667E-6</v>
      </c>
      <c r="BI4431" s="184">
        <f t="shared" si="656"/>
        <v>3.5355625324106667E-6</v>
      </c>
      <c r="BJ4431" s="184" t="str">
        <f t="shared" si="652"/>
        <v/>
      </c>
    </row>
    <row r="4432" spans="57:62" ht="20.100000000000001" customHeight="1" x14ac:dyDescent="0.25">
      <c r="BE4432" s="156">
        <v>3680</v>
      </c>
      <c r="BF4432" s="181">
        <f t="shared" si="653"/>
        <v>23.545599999998451</v>
      </c>
      <c r="BG4432" s="182">
        <f t="shared" si="654"/>
        <v>1.3688739727442467E-3</v>
      </c>
      <c r="BH4432" s="183">
        <f t="shared" si="655"/>
        <v>3.5266624829075142E-6</v>
      </c>
      <c r="BI4432" s="184">
        <f t="shared" si="656"/>
        <v>3.5266624829075142E-6</v>
      </c>
      <c r="BJ4432" s="184" t="str">
        <f t="shared" si="652"/>
        <v/>
      </c>
    </row>
    <row r="4433" spans="57:62" ht="20.100000000000001" customHeight="1" x14ac:dyDescent="0.25">
      <c r="BE4433" s="156">
        <v>3681</v>
      </c>
      <c r="BF4433" s="181">
        <f t="shared" si="653"/>
        <v>23.551999999998451</v>
      </c>
      <c r="BG4433" s="182">
        <f t="shared" si="654"/>
        <v>1.3653473102613392E-3</v>
      </c>
      <c r="BH4433" s="183">
        <f t="shared" si="655"/>
        <v>3.5177841878665256E-6</v>
      </c>
      <c r="BI4433" s="184">
        <f t="shared" si="656"/>
        <v>3.5177841878665256E-6</v>
      </c>
      <c r="BJ4433" s="184" t="str">
        <f t="shared" si="652"/>
        <v/>
      </c>
    </row>
    <row r="4434" spans="57:62" ht="20.100000000000001" customHeight="1" x14ac:dyDescent="0.25">
      <c r="BE4434" s="156">
        <v>3682</v>
      </c>
      <c r="BF4434" s="181">
        <f t="shared" si="653"/>
        <v>23.55839999999845</v>
      </c>
      <c r="BG4434" s="182">
        <f t="shared" si="654"/>
        <v>1.3618295260734727E-3</v>
      </c>
      <c r="BH4434" s="183">
        <f t="shared" si="655"/>
        <v>3.5089275961476193E-6</v>
      </c>
      <c r="BI4434" s="184">
        <f t="shared" si="656"/>
        <v>3.5089275961476193E-6</v>
      </c>
      <c r="BJ4434" s="184" t="str">
        <f t="shared" si="652"/>
        <v/>
      </c>
    </row>
    <row r="4435" spans="57:62" ht="20.100000000000001" customHeight="1" x14ac:dyDescent="0.25">
      <c r="BE4435" s="156">
        <v>3683</v>
      </c>
      <c r="BF4435" s="181">
        <f t="shared" si="653"/>
        <v>23.564799999998449</v>
      </c>
      <c r="BG4435" s="182">
        <f t="shared" si="654"/>
        <v>1.3583205984773251E-3</v>
      </c>
      <c r="BH4435" s="183">
        <f t="shared" si="655"/>
        <v>3.5000926567226032E-6</v>
      </c>
      <c r="BI4435" s="184">
        <f t="shared" si="656"/>
        <v>3.5000926567226032E-6</v>
      </c>
      <c r="BJ4435" s="184" t="str">
        <f t="shared" si="652"/>
        <v/>
      </c>
    </row>
    <row r="4436" spans="57:62" ht="20.100000000000001" customHeight="1" x14ac:dyDescent="0.25">
      <c r="BE4436" s="156">
        <v>3684</v>
      </c>
      <c r="BF4436" s="181">
        <f t="shared" si="653"/>
        <v>23.571199999998449</v>
      </c>
      <c r="BG4436" s="182">
        <f t="shared" si="654"/>
        <v>1.3548205058206025E-3</v>
      </c>
      <c r="BH4436" s="183">
        <f t="shared" si="655"/>
        <v>3.4912793186838483E-6</v>
      </c>
      <c r="BI4436" s="184">
        <f t="shared" si="656"/>
        <v>3.4912793186838483E-6</v>
      </c>
      <c r="BJ4436" s="184" t="str">
        <f t="shared" si="652"/>
        <v/>
      </c>
    </row>
    <row r="4437" spans="57:62" ht="20.100000000000001" customHeight="1" x14ac:dyDescent="0.25">
      <c r="BE4437" s="156">
        <v>3685</v>
      </c>
      <c r="BF4437" s="181">
        <f t="shared" si="653"/>
        <v>23.577599999998448</v>
      </c>
      <c r="BG4437" s="182">
        <f t="shared" si="654"/>
        <v>1.3513292265019186E-3</v>
      </c>
      <c r="BH4437" s="183">
        <f t="shared" si="655"/>
        <v>3.4824875312226052E-6</v>
      </c>
      <c r="BI4437" s="184">
        <f t="shared" si="656"/>
        <v>3.4824875312226052E-6</v>
      </c>
      <c r="BJ4437" s="184" t="str">
        <f t="shared" si="652"/>
        <v/>
      </c>
    </row>
    <row r="4438" spans="57:62" ht="20.100000000000001" customHeight="1" x14ac:dyDescent="0.25">
      <c r="BE4438" s="156">
        <v>3686</v>
      </c>
      <c r="BF4438" s="181">
        <f t="shared" si="653"/>
        <v>23.583999999998447</v>
      </c>
      <c r="BG4438" s="182">
        <f t="shared" si="654"/>
        <v>1.347846738970696E-3</v>
      </c>
      <c r="BH4438" s="183">
        <f t="shared" si="655"/>
        <v>3.4737172436643485E-6</v>
      </c>
      <c r="BI4438" s="184">
        <f t="shared" si="656"/>
        <v>3.4737172436643485E-6</v>
      </c>
      <c r="BJ4438" s="184" t="str">
        <f t="shared" si="652"/>
        <v/>
      </c>
    </row>
    <row r="4439" spans="57:62" ht="20.100000000000001" customHeight="1" x14ac:dyDescent="0.25">
      <c r="BE4439" s="156">
        <v>3687</v>
      </c>
      <c r="BF4439" s="181">
        <f t="shared" si="653"/>
        <v>23.590399999998446</v>
      </c>
      <c r="BG4439" s="182">
        <f t="shared" si="654"/>
        <v>1.3443730217270317E-3</v>
      </c>
      <c r="BH4439" s="183">
        <f t="shared" si="655"/>
        <v>3.4649684054293122E-6</v>
      </c>
      <c r="BI4439" s="184">
        <f t="shared" si="656"/>
        <v>3.4649684054293122E-6</v>
      </c>
      <c r="BJ4439" s="184" t="str">
        <f t="shared" si="652"/>
        <v/>
      </c>
    </row>
    <row r="4440" spans="57:62" ht="20.100000000000001" customHeight="1" x14ac:dyDescent="0.25">
      <c r="BE4440" s="156">
        <v>3688</v>
      </c>
      <c r="BF4440" s="181">
        <f t="shared" si="653"/>
        <v>23.596799999998446</v>
      </c>
      <c r="BG4440" s="182">
        <f t="shared" si="654"/>
        <v>1.3409080533216024E-3</v>
      </c>
      <c r="BH4440" s="183">
        <f t="shared" si="655"/>
        <v>3.4562409660600282E-6</v>
      </c>
      <c r="BI4440" s="184">
        <f t="shared" si="656"/>
        <v>3.4562409660600282E-6</v>
      </c>
      <c r="BJ4440" s="184" t="str">
        <f t="shared" si="652"/>
        <v/>
      </c>
    </row>
    <row r="4441" spans="57:62" ht="20.100000000000001" customHeight="1" x14ac:dyDescent="0.25">
      <c r="BE4441" s="156">
        <v>3689</v>
      </c>
      <c r="BF4441" s="181">
        <f t="shared" si="653"/>
        <v>23.603199999998445</v>
      </c>
      <c r="BG4441" s="182">
        <f t="shared" si="654"/>
        <v>1.3374518123555423E-3</v>
      </c>
      <c r="BH4441" s="183">
        <f t="shared" si="655"/>
        <v>3.4475348752078822E-6</v>
      </c>
      <c r="BI4441" s="184">
        <f t="shared" si="656"/>
        <v>3.4475348752078822E-6</v>
      </c>
      <c r="BJ4441" s="184" t="str">
        <f t="shared" si="652"/>
        <v/>
      </c>
    </row>
    <row r="4442" spans="57:62" ht="20.100000000000001" customHeight="1" x14ac:dyDescent="0.25">
      <c r="BE4442" s="156">
        <v>3690</v>
      </c>
      <c r="BF4442" s="181">
        <f t="shared" si="653"/>
        <v>23.609599999998444</v>
      </c>
      <c r="BG4442" s="182">
        <f t="shared" si="654"/>
        <v>1.3340042774803345E-3</v>
      </c>
      <c r="BH4442" s="183">
        <f t="shared" si="655"/>
        <v>3.4388500826365836E-6</v>
      </c>
      <c r="BI4442" s="184">
        <f t="shared" si="656"/>
        <v>3.4388500826365836E-6</v>
      </c>
      <c r="BJ4442" s="184" t="str">
        <f t="shared" si="652"/>
        <v/>
      </c>
    </row>
    <row r="4443" spans="57:62" ht="20.100000000000001" customHeight="1" x14ac:dyDescent="0.25">
      <c r="BE4443" s="156">
        <v>3691</v>
      </c>
      <c r="BF4443" s="181">
        <f t="shared" si="653"/>
        <v>23.615999999998444</v>
      </c>
      <c r="BG4443" s="182">
        <f t="shared" si="654"/>
        <v>1.3305654273976979E-3</v>
      </c>
      <c r="BH4443" s="183">
        <f t="shared" si="655"/>
        <v>3.4301865382221648E-6</v>
      </c>
      <c r="BI4443" s="184">
        <f t="shared" si="656"/>
        <v>3.4301865382221648E-6</v>
      </c>
      <c r="BJ4443" s="184" t="str">
        <f t="shared" si="652"/>
        <v/>
      </c>
    </row>
    <row r="4444" spans="57:62" ht="20.100000000000001" customHeight="1" x14ac:dyDescent="0.25">
      <c r="BE4444" s="156">
        <v>3692</v>
      </c>
      <c r="BF4444" s="181">
        <f t="shared" si="653"/>
        <v>23.622399999998443</v>
      </c>
      <c r="BG4444" s="182">
        <f t="shared" si="654"/>
        <v>1.3271352408594757E-3</v>
      </c>
      <c r="BH4444" s="183">
        <f t="shared" si="655"/>
        <v>3.4215441919512469E-6</v>
      </c>
      <c r="BI4444" s="184">
        <f t="shared" si="656"/>
        <v>3.4215441919512469E-6</v>
      </c>
      <c r="BJ4444" s="184" t="str">
        <f t="shared" si="652"/>
        <v/>
      </c>
    </row>
    <row r="4445" spans="57:62" ht="20.100000000000001" customHeight="1" x14ac:dyDescent="0.25">
      <c r="BE4445" s="156">
        <v>3693</v>
      </c>
      <c r="BF4445" s="181">
        <f t="shared" si="653"/>
        <v>23.628799999998442</v>
      </c>
      <c r="BG4445" s="182">
        <f t="shared" si="654"/>
        <v>1.3237136966675245E-3</v>
      </c>
      <c r="BH4445" s="183">
        <f t="shared" si="655"/>
        <v>3.412922993930147E-6</v>
      </c>
      <c r="BI4445" s="184">
        <f t="shared" si="656"/>
        <v>3.412922993930147E-6</v>
      </c>
      <c r="BJ4445" s="184" t="str">
        <f t="shared" si="652"/>
        <v/>
      </c>
    </row>
    <row r="4446" spans="57:62" ht="20.100000000000001" customHeight="1" x14ac:dyDescent="0.25">
      <c r="BE4446" s="156">
        <v>3694</v>
      </c>
      <c r="BF4446" s="181">
        <f t="shared" si="653"/>
        <v>23.635199999998441</v>
      </c>
      <c r="BG4446" s="182">
        <f t="shared" si="654"/>
        <v>1.3203007736735943E-3</v>
      </c>
      <c r="BH4446" s="183">
        <f t="shared" si="655"/>
        <v>3.4043228943608089E-6</v>
      </c>
      <c r="BI4446" s="184">
        <f t="shared" si="656"/>
        <v>3.4043228943608089E-6</v>
      </c>
      <c r="BJ4446" s="184" t="str">
        <f t="shared" si="652"/>
        <v/>
      </c>
    </row>
    <row r="4447" spans="57:62" ht="20.100000000000001" customHeight="1" x14ac:dyDescent="0.25">
      <c r="BE4447" s="156">
        <v>3695</v>
      </c>
      <c r="BF4447" s="181">
        <f t="shared" si="653"/>
        <v>23.641599999998441</v>
      </c>
      <c r="BG4447" s="182">
        <f t="shared" si="654"/>
        <v>1.3168964507792335E-3</v>
      </c>
      <c r="BH4447" s="183">
        <f t="shared" si="655"/>
        <v>3.3957438435687753E-6</v>
      </c>
      <c r="BI4447" s="184">
        <f t="shared" si="656"/>
        <v>3.3957438435687753E-6</v>
      </c>
      <c r="BJ4447" s="184" t="str">
        <f t="shared" si="652"/>
        <v/>
      </c>
    </row>
    <row r="4448" spans="57:62" ht="20.100000000000001" customHeight="1" x14ac:dyDescent="0.25">
      <c r="BE4448" s="156">
        <v>3696</v>
      </c>
      <c r="BF4448" s="181">
        <f t="shared" si="653"/>
        <v>23.64799999999844</v>
      </c>
      <c r="BG4448" s="182">
        <f t="shared" si="654"/>
        <v>1.3135007069356647E-3</v>
      </c>
      <c r="BH4448" s="183">
        <f t="shared" si="655"/>
        <v>3.3871857919873585E-6</v>
      </c>
      <c r="BI4448" s="184">
        <f t="shared" si="656"/>
        <v>3.3871857919873585E-6</v>
      </c>
      <c r="BJ4448" s="184" t="str">
        <f t="shared" si="652"/>
        <v/>
      </c>
    </row>
    <row r="4449" spans="57:62" ht="20.100000000000001" customHeight="1" x14ac:dyDescent="0.25">
      <c r="BE4449" s="156">
        <v>3697</v>
      </c>
      <c r="BF4449" s="181">
        <f t="shared" si="653"/>
        <v>23.654399999998439</v>
      </c>
      <c r="BG4449" s="182">
        <f t="shared" si="654"/>
        <v>1.3101135211436774E-3</v>
      </c>
      <c r="BH4449" s="183">
        <f t="shared" si="655"/>
        <v>3.3786486901559061E-6</v>
      </c>
      <c r="BI4449" s="184">
        <f t="shared" si="656"/>
        <v>3.3786486901559061E-6</v>
      </c>
      <c r="BJ4449" s="184" t="str">
        <f t="shared" si="652"/>
        <v/>
      </c>
    </row>
    <row r="4450" spans="57:62" ht="20.100000000000001" customHeight="1" x14ac:dyDescent="0.25">
      <c r="BE4450" s="156">
        <v>3698</v>
      </c>
      <c r="BF4450" s="181">
        <f t="shared" si="653"/>
        <v>23.660799999998439</v>
      </c>
      <c r="BG4450" s="182">
        <f t="shared" si="654"/>
        <v>1.3067348724535215E-3</v>
      </c>
      <c r="BH4450" s="183">
        <f t="shared" si="655"/>
        <v>3.3701324887356297E-6</v>
      </c>
      <c r="BI4450" s="184">
        <f t="shared" si="656"/>
        <v>3.3701324887356297E-6</v>
      </c>
      <c r="BJ4450" s="184" t="str">
        <f t="shared" si="652"/>
        <v/>
      </c>
    </row>
    <row r="4451" spans="57:62" ht="20.100000000000001" customHeight="1" x14ac:dyDescent="0.25">
      <c r="BE4451" s="156">
        <v>3699</v>
      </c>
      <c r="BF4451" s="181">
        <f t="shared" si="653"/>
        <v>23.667199999998438</v>
      </c>
      <c r="BG4451" s="182">
        <f t="shared" si="654"/>
        <v>1.3033647399647858E-3</v>
      </c>
      <c r="BH4451" s="183">
        <f t="shared" si="655"/>
        <v>3.3616371384798983E-6</v>
      </c>
      <c r="BI4451" s="184">
        <f t="shared" si="656"/>
        <v>3.3616371384798983E-6</v>
      </c>
      <c r="BJ4451" s="184" t="str">
        <f t="shared" si="652"/>
        <v/>
      </c>
    </row>
    <row r="4452" spans="57:62" ht="20.100000000000001" customHeight="1" x14ac:dyDescent="0.25">
      <c r="BE4452" s="156">
        <v>3700</v>
      </c>
      <c r="BF4452" s="181">
        <f t="shared" si="653"/>
        <v>23.673599999998437</v>
      </c>
      <c r="BG4452" s="182">
        <f t="shared" si="654"/>
        <v>1.3000031028263059E-3</v>
      </c>
      <c r="BH4452" s="183">
        <f t="shared" si="655"/>
        <v>3.3531625902711009E-6</v>
      </c>
      <c r="BI4452" s="184">
        <f t="shared" si="656"/>
        <v>3.3531625902711009E-6</v>
      </c>
      <c r="BJ4452" s="184" t="str">
        <f t="shared" si="652"/>
        <v/>
      </c>
    </row>
    <row r="4453" spans="57:62" ht="20.100000000000001" customHeight="1" x14ac:dyDescent="0.25">
      <c r="BE4453" s="156">
        <v>3701</v>
      </c>
      <c r="BF4453" s="181">
        <f t="shared" si="653"/>
        <v>23.679999999998437</v>
      </c>
      <c r="BG4453" s="182">
        <f t="shared" si="654"/>
        <v>1.2966499402360348E-3</v>
      </c>
      <c r="BH4453" s="183">
        <f t="shared" si="655"/>
        <v>3.3447087950868194E-6</v>
      </c>
      <c r="BI4453" s="184">
        <f t="shared" si="656"/>
        <v>3.3447087950868194E-6</v>
      </c>
      <c r="BJ4453" s="184" t="str">
        <f t="shared" si="652"/>
        <v/>
      </c>
    </row>
    <row r="4454" spans="57:62" ht="20.100000000000001" customHeight="1" x14ac:dyDescent="0.25">
      <c r="BE4454" s="156">
        <v>3702</v>
      </c>
      <c r="BF4454" s="181">
        <f t="shared" si="653"/>
        <v>23.686399999998436</v>
      </c>
      <c r="BG4454" s="182">
        <f t="shared" si="654"/>
        <v>1.293305231440948E-3</v>
      </c>
      <c r="BH4454" s="183">
        <f t="shared" si="655"/>
        <v>3.3362757040189105E-6</v>
      </c>
      <c r="BI4454" s="184">
        <f t="shared" si="656"/>
        <v>3.3362757040189105E-6</v>
      </c>
      <c r="BJ4454" s="184" t="str">
        <f t="shared" si="652"/>
        <v/>
      </c>
    </row>
    <row r="4455" spans="57:62" ht="20.100000000000001" customHeight="1" x14ac:dyDescent="0.25">
      <c r="BE4455" s="156">
        <v>3703</v>
      </c>
      <c r="BF4455" s="181">
        <f t="shared" si="653"/>
        <v>23.692799999998435</v>
      </c>
      <c r="BG4455" s="182">
        <f t="shared" si="654"/>
        <v>1.2899689557369291E-3</v>
      </c>
      <c r="BH4455" s="183">
        <f t="shared" si="655"/>
        <v>3.3278632682776262E-6</v>
      </c>
      <c r="BI4455" s="184">
        <f t="shared" si="656"/>
        <v>3.3278632682776262E-6</v>
      </c>
      <c r="BJ4455" s="184" t="str">
        <f t="shared" si="652"/>
        <v/>
      </c>
    </row>
    <row r="4456" spans="57:62" ht="20.100000000000001" customHeight="1" x14ac:dyDescent="0.25">
      <c r="BE4456" s="156">
        <v>3704</v>
      </c>
      <c r="BF4456" s="181">
        <f t="shared" si="653"/>
        <v>23.699199999998434</v>
      </c>
      <c r="BG4456" s="182">
        <f t="shared" si="654"/>
        <v>1.2866410924686515E-3</v>
      </c>
      <c r="BH4456" s="183">
        <f t="shared" si="655"/>
        <v>3.3194714391595204E-6</v>
      </c>
      <c r="BI4456" s="184">
        <f t="shared" si="656"/>
        <v>3.3194714391595204E-6</v>
      </c>
      <c r="BJ4456" s="184" t="str">
        <f t="shared" si="652"/>
        <v/>
      </c>
    </row>
    <row r="4457" spans="57:62" ht="20.100000000000001" customHeight="1" x14ac:dyDescent="0.25">
      <c r="BE4457" s="156">
        <v>3705</v>
      </c>
      <c r="BF4457" s="181">
        <f t="shared" si="653"/>
        <v>23.705599999998434</v>
      </c>
      <c r="BG4457" s="182">
        <f t="shared" si="654"/>
        <v>1.283321621029492E-3</v>
      </c>
      <c r="BH4457" s="183">
        <f t="shared" si="655"/>
        <v>3.3111001681003591E-6</v>
      </c>
      <c r="BI4457" s="184">
        <f t="shared" si="656"/>
        <v>3.3111001681003591E-6</v>
      </c>
      <c r="BJ4457" s="184" t="str">
        <f t="shared" si="652"/>
        <v/>
      </c>
    </row>
    <row r="4458" spans="57:62" ht="20.100000000000001" customHeight="1" x14ac:dyDescent="0.25">
      <c r="BE4458" s="156">
        <v>3706</v>
      </c>
      <c r="BF4458" s="181">
        <f t="shared" si="653"/>
        <v>23.711999999998433</v>
      </c>
      <c r="BG4458" s="182">
        <f t="shared" si="654"/>
        <v>1.2800105208613916E-3</v>
      </c>
      <c r="BH4458" s="183">
        <f t="shared" si="655"/>
        <v>3.302749406612019E-6</v>
      </c>
      <c r="BI4458" s="184">
        <f t="shared" si="656"/>
        <v>3.302749406612019E-6</v>
      </c>
      <c r="BJ4458" s="184" t="str">
        <f t="shared" si="652"/>
        <v/>
      </c>
    </row>
    <row r="4459" spans="57:62" ht="20.100000000000001" customHeight="1" x14ac:dyDescent="0.25">
      <c r="BE4459" s="156">
        <v>3707</v>
      </c>
      <c r="BF4459" s="181">
        <f t="shared" si="653"/>
        <v>23.718399999998432</v>
      </c>
      <c r="BG4459" s="182">
        <f t="shared" si="654"/>
        <v>1.2767077714547796E-3</v>
      </c>
      <c r="BH4459" s="183">
        <f t="shared" si="655"/>
        <v>3.2944191063460221E-6</v>
      </c>
      <c r="BI4459" s="184">
        <f t="shared" si="656"/>
        <v>3.2944191063460221E-6</v>
      </c>
      <c r="BJ4459" s="184" t="str">
        <f t="shared" si="652"/>
        <v/>
      </c>
    </row>
    <row r="4460" spans="57:62" ht="20.100000000000001" customHeight="1" x14ac:dyDescent="0.25">
      <c r="BE4460" s="156">
        <v>3708</v>
      </c>
      <c r="BF4460" s="181">
        <f t="shared" si="653"/>
        <v>23.724799999998432</v>
      </c>
      <c r="BG4460" s="182">
        <f t="shared" si="654"/>
        <v>1.2734133523484336E-3</v>
      </c>
      <c r="BH4460" s="183">
        <f t="shared" si="655"/>
        <v>3.2861092190354223E-6</v>
      </c>
      <c r="BI4460" s="184">
        <f t="shared" si="656"/>
        <v>3.2861092190354223E-6</v>
      </c>
      <c r="BJ4460" s="184" t="str">
        <f t="shared" si="652"/>
        <v/>
      </c>
    </row>
    <row r="4461" spans="57:62" ht="20.100000000000001" customHeight="1" x14ac:dyDescent="0.25">
      <c r="BE4461" s="156">
        <v>3709</v>
      </c>
      <c r="BF4461" s="181">
        <f t="shared" si="653"/>
        <v>23.731199999998431</v>
      </c>
      <c r="BG4461" s="182">
        <f t="shared" si="654"/>
        <v>1.2701272431293981E-3</v>
      </c>
      <c r="BH4461" s="183">
        <f t="shared" si="655"/>
        <v>3.2778196965401254E-6</v>
      </c>
      <c r="BI4461" s="184">
        <f t="shared" si="656"/>
        <v>3.2778196965401254E-6</v>
      </c>
      <c r="BJ4461" s="184" t="str">
        <f t="shared" si="652"/>
        <v/>
      </c>
    </row>
    <row r="4462" spans="57:62" ht="20.100000000000001" customHeight="1" x14ac:dyDescent="0.25">
      <c r="BE4462" s="156">
        <v>3710</v>
      </c>
      <c r="BF4462" s="181">
        <f t="shared" si="653"/>
        <v>23.73759999999843</v>
      </c>
      <c r="BG4462" s="182">
        <f t="shared" si="654"/>
        <v>1.266849423432858E-3</v>
      </c>
      <c r="BH4462" s="183">
        <f t="shared" si="655"/>
        <v>3.2695504908134953E-6</v>
      </c>
      <c r="BI4462" s="184">
        <f t="shared" si="656"/>
        <v>3.2695504908134953E-6</v>
      </c>
      <c r="BJ4462" s="184" t="str">
        <f t="shared" si="652"/>
        <v/>
      </c>
    </row>
    <row r="4463" spans="57:62" ht="20.100000000000001" customHeight="1" x14ac:dyDescent="0.25">
      <c r="BE4463" s="156">
        <v>3711</v>
      </c>
      <c r="BF4463" s="181">
        <f t="shared" si="653"/>
        <v>23.743999999998429</v>
      </c>
      <c r="BG4463" s="182">
        <f t="shared" si="654"/>
        <v>1.2635798729420445E-3</v>
      </c>
      <c r="BH4463" s="183">
        <f t="shared" si="655"/>
        <v>3.2613015539275075E-6</v>
      </c>
      <c r="BI4463" s="184">
        <f t="shared" si="656"/>
        <v>3.2613015539275075E-6</v>
      </c>
      <c r="BJ4463" s="184" t="str">
        <f t="shared" si="652"/>
        <v/>
      </c>
    </row>
    <row r="4464" spans="57:62" ht="20.100000000000001" customHeight="1" x14ac:dyDescent="0.25">
      <c r="BE4464" s="156">
        <v>3712</v>
      </c>
      <c r="BF4464" s="181">
        <f t="shared" si="653"/>
        <v>23.750399999998429</v>
      </c>
      <c r="BG4464" s="182">
        <f t="shared" si="654"/>
        <v>1.260318571388117E-3</v>
      </c>
      <c r="BH4464" s="183">
        <f t="shared" si="655"/>
        <v>3.2530728380560526E-6</v>
      </c>
      <c r="BI4464" s="184">
        <f t="shared" si="656"/>
        <v>3.2530728380560526E-6</v>
      </c>
      <c r="BJ4464" s="184" t="str">
        <f t="shared" si="652"/>
        <v/>
      </c>
    </row>
    <row r="4465" spans="57:62" ht="20.100000000000001" customHeight="1" x14ac:dyDescent="0.25">
      <c r="BE4465" s="156">
        <v>3713</v>
      </c>
      <c r="BF4465" s="181">
        <f t="shared" si="653"/>
        <v>23.756799999998428</v>
      </c>
      <c r="BG4465" s="182">
        <f t="shared" si="654"/>
        <v>1.257065498550061E-3</v>
      </c>
      <c r="BH4465" s="183">
        <f t="shared" si="655"/>
        <v>3.2448642954831762E-6</v>
      </c>
      <c r="BI4465" s="184">
        <f t="shared" si="656"/>
        <v>3.2448642954831762E-6</v>
      </c>
      <c r="BJ4465" s="184" t="str">
        <f t="shared" ref="BJ4465:BJ4528" si="657">IF($BG4465&lt;(1-$BC$765),$BH4465,"")</f>
        <v/>
      </c>
    </row>
    <row r="4466" spans="57:62" ht="20.100000000000001" customHeight="1" x14ac:dyDescent="0.25">
      <c r="BE4466" s="156">
        <v>3714</v>
      </c>
      <c r="BF4466" s="181">
        <f t="shared" ref="BF4466:BF4529" si="658">BF4465+$BI$750</f>
        <v>23.763199999998427</v>
      </c>
      <c r="BG4466" s="182">
        <f t="shared" ref="BG4466:BG4529" si="659">_xlfn.CHISQ.DIST.RT(BF4466,7)</f>
        <v>1.2538206342545778E-3</v>
      </c>
      <c r="BH4466" s="183">
        <f t="shared" ref="BH4466:BH4529" si="660">BG4466-BG4467</f>
        <v>3.2366758785898515E-6</v>
      </c>
      <c r="BI4466" s="184">
        <f t="shared" ref="BI4466:BI4529" si="661">IF(BG4466&lt;(1-$BC$757),BH4466,"")</f>
        <v>3.2366758785898515E-6</v>
      </c>
      <c r="BJ4466" s="184" t="str">
        <f t="shared" si="657"/>
        <v/>
      </c>
    </row>
    <row r="4467" spans="57:62" ht="20.100000000000001" customHeight="1" x14ac:dyDescent="0.25">
      <c r="BE4467" s="156">
        <v>3715</v>
      </c>
      <c r="BF4467" s="181">
        <f t="shared" si="658"/>
        <v>23.769599999998427</v>
      </c>
      <c r="BG4467" s="182">
        <f t="shared" si="659"/>
        <v>1.2505839583759879E-3</v>
      </c>
      <c r="BH4467" s="183">
        <f t="shared" si="660"/>
        <v>3.2285075398780488E-6</v>
      </c>
      <c r="BI4467" s="184">
        <f t="shared" si="661"/>
        <v>3.2285075398780488E-6</v>
      </c>
      <c r="BJ4467" s="184" t="str">
        <f t="shared" si="657"/>
        <v/>
      </c>
    </row>
    <row r="4468" spans="57:62" ht="20.100000000000001" customHeight="1" x14ac:dyDescent="0.25">
      <c r="BE4468" s="156">
        <v>3716</v>
      </c>
      <c r="BF4468" s="181">
        <f t="shared" si="658"/>
        <v>23.775999999998426</v>
      </c>
      <c r="BG4468" s="182">
        <f t="shared" si="659"/>
        <v>1.2473554508361099E-3</v>
      </c>
      <c r="BH4468" s="183">
        <f t="shared" si="660"/>
        <v>3.2203592319494847E-6</v>
      </c>
      <c r="BI4468" s="184">
        <f t="shared" si="661"/>
        <v>3.2203592319494847E-6</v>
      </c>
      <c r="BJ4468" s="184" t="str">
        <f t="shared" si="657"/>
        <v/>
      </c>
    </row>
    <row r="4469" spans="57:62" ht="20.100000000000001" customHeight="1" x14ac:dyDescent="0.25">
      <c r="BE4469" s="156">
        <v>3717</v>
      </c>
      <c r="BF4469" s="181">
        <f t="shared" si="658"/>
        <v>23.782399999998425</v>
      </c>
      <c r="BG4469" s="182">
        <f t="shared" si="659"/>
        <v>1.2441350916041604E-3</v>
      </c>
      <c r="BH4469" s="183">
        <f t="shared" si="660"/>
        <v>3.2122309075045385E-6</v>
      </c>
      <c r="BI4469" s="184">
        <f t="shared" si="661"/>
        <v>3.2122309075045385E-6</v>
      </c>
      <c r="BJ4469" s="184" t="str">
        <f t="shared" si="657"/>
        <v/>
      </c>
    </row>
    <row r="4470" spans="57:62" ht="20.100000000000001" customHeight="1" x14ac:dyDescent="0.25">
      <c r="BE4470" s="156">
        <v>3718</v>
      </c>
      <c r="BF4470" s="181">
        <f t="shared" si="658"/>
        <v>23.788799999998425</v>
      </c>
      <c r="BG4470" s="182">
        <f t="shared" si="659"/>
        <v>1.2409228606966559E-3</v>
      </c>
      <c r="BH4470" s="183">
        <f t="shared" si="660"/>
        <v>3.2041225193635021E-6</v>
      </c>
      <c r="BI4470" s="184">
        <f t="shared" si="661"/>
        <v>3.2041225193635021E-6</v>
      </c>
      <c r="BJ4470" s="184" t="str">
        <f t="shared" si="657"/>
        <v/>
      </c>
    </row>
    <row r="4471" spans="57:62" ht="20.100000000000001" customHeight="1" x14ac:dyDescent="0.25">
      <c r="BE4471" s="156">
        <v>3719</v>
      </c>
      <c r="BF4471" s="181">
        <f t="shared" si="658"/>
        <v>23.795199999998424</v>
      </c>
      <c r="BG4471" s="182">
        <f t="shared" si="659"/>
        <v>1.2377187381772924E-3</v>
      </c>
      <c r="BH4471" s="183">
        <f t="shared" si="660"/>
        <v>3.1960340204429446E-6</v>
      </c>
      <c r="BI4471" s="184">
        <f t="shared" si="661"/>
        <v>3.1960340204429446E-6</v>
      </c>
      <c r="BJ4471" s="184" t="str">
        <f t="shared" si="657"/>
        <v/>
      </c>
    </row>
    <row r="4472" spans="57:62" ht="20.100000000000001" customHeight="1" x14ac:dyDescent="0.25">
      <c r="BE4472" s="156">
        <v>3720</v>
      </c>
      <c r="BF4472" s="181">
        <f t="shared" si="658"/>
        <v>23.801599999998423</v>
      </c>
      <c r="BG4472" s="182">
        <f t="shared" si="659"/>
        <v>1.2345227041568494E-3</v>
      </c>
      <c r="BH4472" s="183">
        <f t="shared" si="660"/>
        <v>3.187965363766988E-6</v>
      </c>
      <c r="BI4472" s="184">
        <f t="shared" si="661"/>
        <v>3.187965363766988E-6</v>
      </c>
      <c r="BJ4472" s="184" t="str">
        <f t="shared" si="657"/>
        <v/>
      </c>
    </row>
    <row r="4473" spans="57:62" ht="20.100000000000001" customHeight="1" x14ac:dyDescent="0.25">
      <c r="BE4473" s="156">
        <v>3721</v>
      </c>
      <c r="BF4473" s="181">
        <f t="shared" si="658"/>
        <v>23.807999999998422</v>
      </c>
      <c r="BG4473" s="182">
        <f t="shared" si="659"/>
        <v>1.2313347387930824E-3</v>
      </c>
      <c r="BH4473" s="183">
        <f t="shared" si="660"/>
        <v>3.1799165024623197E-6</v>
      </c>
      <c r="BI4473" s="184">
        <f t="shared" si="661"/>
        <v>3.1799165024623197E-6</v>
      </c>
      <c r="BJ4473" s="184" t="str">
        <f t="shared" si="657"/>
        <v/>
      </c>
    </row>
    <row r="4474" spans="57:62" ht="20.100000000000001" customHeight="1" x14ac:dyDescent="0.25">
      <c r="BE4474" s="156">
        <v>3722</v>
      </c>
      <c r="BF4474" s="181">
        <f t="shared" si="658"/>
        <v>23.814399999998422</v>
      </c>
      <c r="BG4474" s="182">
        <f t="shared" si="659"/>
        <v>1.2281548222906201E-3</v>
      </c>
      <c r="BH4474" s="183">
        <f t="shared" si="660"/>
        <v>3.1718873897731547E-6</v>
      </c>
      <c r="BI4474" s="184">
        <f t="shared" si="661"/>
        <v>3.1718873897731547E-6</v>
      </c>
      <c r="BJ4474" s="184" t="str">
        <f t="shared" si="657"/>
        <v/>
      </c>
    </row>
    <row r="4475" spans="57:62" ht="20.100000000000001" customHeight="1" x14ac:dyDescent="0.25">
      <c r="BE4475" s="156">
        <v>3723</v>
      </c>
      <c r="BF4475" s="181">
        <f t="shared" si="658"/>
        <v>23.820799999998421</v>
      </c>
      <c r="BG4475" s="182">
        <f t="shared" si="659"/>
        <v>1.224982934900847E-3</v>
      </c>
      <c r="BH4475" s="183">
        <f t="shared" si="660"/>
        <v>3.1638779790263243E-6</v>
      </c>
      <c r="BI4475" s="184">
        <f t="shared" si="661"/>
        <v>3.1638779790263243E-6</v>
      </c>
      <c r="BJ4475" s="184" t="str">
        <f t="shared" si="657"/>
        <v/>
      </c>
    </row>
    <row r="4476" spans="57:62" ht="20.100000000000001" customHeight="1" x14ac:dyDescent="0.25">
      <c r="BE4476" s="156">
        <v>3724</v>
      </c>
      <c r="BF4476" s="181">
        <f t="shared" si="658"/>
        <v>23.82719999999842</v>
      </c>
      <c r="BG4476" s="182">
        <f t="shared" si="659"/>
        <v>1.2218190569218206E-3</v>
      </c>
      <c r="BH4476" s="183">
        <f t="shared" si="660"/>
        <v>3.1558882236763786E-6</v>
      </c>
      <c r="BI4476" s="184">
        <f t="shared" si="661"/>
        <v>3.1558882236763786E-6</v>
      </c>
      <c r="BJ4476" s="184" t="str">
        <f t="shared" si="657"/>
        <v/>
      </c>
    </row>
    <row r="4477" spans="57:62" ht="20.100000000000001" customHeight="1" x14ac:dyDescent="0.25">
      <c r="BE4477" s="156">
        <v>3725</v>
      </c>
      <c r="BF4477" s="181">
        <f t="shared" si="658"/>
        <v>23.83359999999842</v>
      </c>
      <c r="BG4477" s="182">
        <f t="shared" si="659"/>
        <v>1.2186631686981443E-3</v>
      </c>
      <c r="BH4477" s="183">
        <f t="shared" si="660"/>
        <v>3.1479180772676398E-6</v>
      </c>
      <c r="BI4477" s="184">
        <f t="shared" si="661"/>
        <v>3.1479180772676398E-6</v>
      </c>
      <c r="BJ4477" s="184" t="str">
        <f t="shared" si="657"/>
        <v/>
      </c>
    </row>
    <row r="4478" spans="57:62" ht="20.100000000000001" customHeight="1" x14ac:dyDescent="0.25">
      <c r="BE4478" s="156">
        <v>3726</v>
      </c>
      <c r="BF4478" s="181">
        <f t="shared" si="658"/>
        <v>23.839999999998419</v>
      </c>
      <c r="BG4478" s="182">
        <f t="shared" si="659"/>
        <v>1.2155152506208766E-3</v>
      </c>
      <c r="BH4478" s="183">
        <f t="shared" si="660"/>
        <v>3.1399674934491639E-6</v>
      </c>
      <c r="BI4478" s="184">
        <f t="shared" si="661"/>
        <v>3.1399674934491639E-6</v>
      </c>
      <c r="BJ4478" s="184" t="str">
        <f t="shared" si="657"/>
        <v/>
      </c>
    </row>
    <row r="4479" spans="57:62" ht="20.100000000000001" customHeight="1" x14ac:dyDescent="0.25">
      <c r="BE4479" s="156">
        <v>3727</v>
      </c>
      <c r="BF4479" s="181">
        <f t="shared" si="658"/>
        <v>23.846399999998418</v>
      </c>
      <c r="BG4479" s="182">
        <f t="shared" si="659"/>
        <v>1.2123752831274274E-3</v>
      </c>
      <c r="BH4479" s="183">
        <f t="shared" si="660"/>
        <v>3.1320364259838484E-6</v>
      </c>
      <c r="BI4479" s="184">
        <f t="shared" si="661"/>
        <v>3.1320364259838484E-6</v>
      </c>
      <c r="BJ4479" s="184" t="str">
        <f t="shared" si="657"/>
        <v/>
      </c>
    </row>
    <row r="4480" spans="57:62" ht="20.100000000000001" customHeight="1" x14ac:dyDescent="0.25">
      <c r="BE4480" s="156">
        <v>3728</v>
      </c>
      <c r="BF4480" s="181">
        <f t="shared" si="658"/>
        <v>23.852799999998417</v>
      </c>
      <c r="BG4480" s="182">
        <f t="shared" si="659"/>
        <v>1.2092432467014436E-3</v>
      </c>
      <c r="BH4480" s="183">
        <f t="shared" si="660"/>
        <v>3.124124828728916E-6</v>
      </c>
      <c r="BI4480" s="184">
        <f t="shared" si="661"/>
        <v>3.124124828728916E-6</v>
      </c>
      <c r="BJ4480" s="184" t="str">
        <f t="shared" si="657"/>
        <v/>
      </c>
    </row>
    <row r="4481" spans="57:62" ht="20.100000000000001" customHeight="1" x14ac:dyDescent="0.25">
      <c r="BE4481" s="156">
        <v>3729</v>
      </c>
      <c r="BF4481" s="181">
        <f t="shared" si="658"/>
        <v>23.859199999998417</v>
      </c>
      <c r="BG4481" s="182">
        <f t="shared" si="659"/>
        <v>1.2061191218727147E-3</v>
      </c>
      <c r="BH4481" s="183">
        <f t="shared" si="660"/>
        <v>3.1162326556469742E-6</v>
      </c>
      <c r="BI4481" s="184">
        <f t="shared" si="661"/>
        <v>3.1162326556469742E-6</v>
      </c>
      <c r="BJ4481" s="184" t="str">
        <f t="shared" si="657"/>
        <v/>
      </c>
    </row>
    <row r="4482" spans="57:62" ht="20.100000000000001" customHeight="1" x14ac:dyDescent="0.25">
      <c r="BE4482" s="156">
        <v>3730</v>
      </c>
      <c r="BF4482" s="181">
        <f t="shared" si="658"/>
        <v>23.865599999998416</v>
      </c>
      <c r="BG4482" s="182">
        <f t="shared" si="659"/>
        <v>1.2030028892170677E-3</v>
      </c>
      <c r="BH4482" s="183">
        <f t="shared" si="660"/>
        <v>3.1083598608077495E-6</v>
      </c>
      <c r="BI4482" s="184">
        <f t="shared" si="661"/>
        <v>3.1083598608077495E-6</v>
      </c>
      <c r="BJ4482" s="184" t="str">
        <f t="shared" si="657"/>
        <v/>
      </c>
    </row>
    <row r="4483" spans="57:62" ht="20.100000000000001" customHeight="1" x14ac:dyDescent="0.25">
      <c r="BE4483" s="156">
        <v>3731</v>
      </c>
      <c r="BF4483" s="181">
        <f t="shared" si="658"/>
        <v>23.871999999998415</v>
      </c>
      <c r="BG4483" s="182">
        <f t="shared" si="659"/>
        <v>1.19989452935626E-3</v>
      </c>
      <c r="BH4483" s="183">
        <f t="shared" si="660"/>
        <v>3.1005063983785466E-6</v>
      </c>
      <c r="BI4483" s="184">
        <f t="shared" si="661"/>
        <v>3.1005063983785466E-6</v>
      </c>
      <c r="BJ4483" s="184" t="str">
        <f t="shared" si="657"/>
        <v/>
      </c>
    </row>
    <row r="4484" spans="57:62" ht="20.100000000000001" customHeight="1" x14ac:dyDescent="0.25">
      <c r="BE4484" s="156">
        <v>3732</v>
      </c>
      <c r="BF4484" s="181">
        <f t="shared" si="658"/>
        <v>23.878399999998415</v>
      </c>
      <c r="BG4484" s="182">
        <f t="shared" si="659"/>
        <v>1.1967940229578814E-3</v>
      </c>
      <c r="BH4484" s="183">
        <f t="shared" si="660"/>
        <v>3.0926722226366082E-6</v>
      </c>
      <c r="BI4484" s="184">
        <f t="shared" si="661"/>
        <v>3.0926722226366082E-6</v>
      </c>
      <c r="BJ4484" s="184" t="str">
        <f t="shared" si="657"/>
        <v/>
      </c>
    </row>
    <row r="4485" spans="57:62" ht="20.100000000000001" customHeight="1" x14ac:dyDescent="0.25">
      <c r="BE4485" s="156">
        <v>3733</v>
      </c>
      <c r="BF4485" s="181">
        <f t="shared" si="658"/>
        <v>23.884799999998414</v>
      </c>
      <c r="BG4485" s="182">
        <f t="shared" si="659"/>
        <v>1.1937013507352448E-3</v>
      </c>
      <c r="BH4485" s="183">
        <f t="shared" si="660"/>
        <v>3.0848572879517682E-6</v>
      </c>
      <c r="BI4485" s="184">
        <f t="shared" si="661"/>
        <v>3.0848572879517682E-6</v>
      </c>
      <c r="BJ4485" s="184" t="str">
        <f t="shared" si="657"/>
        <v/>
      </c>
    </row>
    <row r="4486" spans="57:62" ht="20.100000000000001" customHeight="1" x14ac:dyDescent="0.25">
      <c r="BE4486" s="156">
        <v>3734</v>
      </c>
      <c r="BF4486" s="181">
        <f t="shared" si="658"/>
        <v>23.891199999998413</v>
      </c>
      <c r="BG4486" s="182">
        <f t="shared" si="659"/>
        <v>1.190616493447293E-3</v>
      </c>
      <c r="BH4486" s="183">
        <f t="shared" si="660"/>
        <v>3.0770615488085688E-6</v>
      </c>
      <c r="BI4486" s="184">
        <f t="shared" si="661"/>
        <v>3.0770615488085688E-6</v>
      </c>
      <c r="BJ4486" s="184" t="str">
        <f t="shared" si="657"/>
        <v/>
      </c>
    </row>
    <row r="4487" spans="57:62" ht="20.100000000000001" customHeight="1" x14ac:dyDescent="0.25">
      <c r="BE4487" s="156">
        <v>3735</v>
      </c>
      <c r="BF4487" s="181">
        <f t="shared" si="658"/>
        <v>23.897599999998413</v>
      </c>
      <c r="BG4487" s="182">
        <f t="shared" si="659"/>
        <v>1.1875394318984845E-3</v>
      </c>
      <c r="BH4487" s="183">
        <f t="shared" si="660"/>
        <v>3.0692849597811073E-6</v>
      </c>
      <c r="BI4487" s="184">
        <f t="shared" si="661"/>
        <v>3.0692849597811073E-6</v>
      </c>
      <c r="BJ4487" s="184" t="str">
        <f t="shared" si="657"/>
        <v/>
      </c>
    </row>
    <row r="4488" spans="57:62" ht="20.100000000000001" customHeight="1" x14ac:dyDescent="0.25">
      <c r="BE4488" s="156">
        <v>3736</v>
      </c>
      <c r="BF4488" s="181">
        <f t="shared" si="658"/>
        <v>23.903999999998412</v>
      </c>
      <c r="BG4488" s="182">
        <f t="shared" si="659"/>
        <v>1.1844701469387034E-3</v>
      </c>
      <c r="BH4488" s="183">
        <f t="shared" si="660"/>
        <v>3.0615274755560213E-6</v>
      </c>
      <c r="BI4488" s="184">
        <f t="shared" si="661"/>
        <v>3.0615274755560213E-6</v>
      </c>
      <c r="BJ4488" s="184" t="str">
        <f t="shared" si="657"/>
        <v/>
      </c>
    </row>
    <row r="4489" spans="57:62" ht="20.100000000000001" customHeight="1" x14ac:dyDescent="0.25">
      <c r="BE4489" s="156">
        <v>3737</v>
      </c>
      <c r="BF4489" s="181">
        <f t="shared" si="658"/>
        <v>23.910399999998411</v>
      </c>
      <c r="BG4489" s="182">
        <f t="shared" si="659"/>
        <v>1.1814086194631473E-3</v>
      </c>
      <c r="BH4489" s="183">
        <f t="shared" si="660"/>
        <v>3.053789050915575E-6</v>
      </c>
      <c r="BI4489" s="184">
        <f t="shared" si="661"/>
        <v>3.053789050915575E-6</v>
      </c>
      <c r="BJ4489" s="184" t="str">
        <f t="shared" si="657"/>
        <v/>
      </c>
    </row>
    <row r="4490" spans="57:62" ht="20.100000000000001" customHeight="1" x14ac:dyDescent="0.25">
      <c r="BE4490" s="156">
        <v>3738</v>
      </c>
      <c r="BF4490" s="181">
        <f t="shared" si="658"/>
        <v>23.91679999999841</v>
      </c>
      <c r="BG4490" s="182">
        <f t="shared" si="659"/>
        <v>1.1783548304122318E-3</v>
      </c>
      <c r="BH4490" s="183">
        <f t="shared" si="660"/>
        <v>3.0460696407448151E-6</v>
      </c>
      <c r="BI4490" s="184">
        <f t="shared" si="661"/>
        <v>3.0460696407448151E-6</v>
      </c>
      <c r="BJ4490" s="184" t="str">
        <f t="shared" si="657"/>
        <v/>
      </c>
    </row>
    <row r="4491" spans="57:62" ht="20.100000000000001" customHeight="1" x14ac:dyDescent="0.25">
      <c r="BE4491" s="156">
        <v>3739</v>
      </c>
      <c r="BF4491" s="181">
        <f t="shared" si="658"/>
        <v>23.92319999999841</v>
      </c>
      <c r="BG4491" s="182">
        <f t="shared" si="659"/>
        <v>1.1753087607714869E-3</v>
      </c>
      <c r="BH4491" s="183">
        <f t="shared" si="660"/>
        <v>3.0383692000341724E-6</v>
      </c>
      <c r="BI4491" s="184">
        <f t="shared" si="661"/>
        <v>3.0383692000341724E-6</v>
      </c>
      <c r="BJ4491" s="184" t="str">
        <f t="shared" si="657"/>
        <v/>
      </c>
    </row>
    <row r="4492" spans="57:62" ht="20.100000000000001" customHeight="1" x14ac:dyDescent="0.25">
      <c r="BE4492" s="156">
        <v>3740</v>
      </c>
      <c r="BF4492" s="181">
        <f t="shared" si="658"/>
        <v>23.929599999998409</v>
      </c>
      <c r="BG4492" s="182">
        <f t="shared" si="659"/>
        <v>1.1722703915714528E-3</v>
      </c>
      <c r="BH4492" s="183">
        <f t="shared" si="660"/>
        <v>3.0306876838699214E-6</v>
      </c>
      <c r="BI4492" s="184">
        <f t="shared" si="661"/>
        <v>3.0306876838699214E-6</v>
      </c>
      <c r="BJ4492" s="184" t="str">
        <f t="shared" si="657"/>
        <v/>
      </c>
    </row>
    <row r="4493" spans="57:62" ht="20.100000000000001" customHeight="1" x14ac:dyDescent="0.25">
      <c r="BE4493" s="156">
        <v>3741</v>
      </c>
      <c r="BF4493" s="181">
        <f t="shared" si="658"/>
        <v>23.935999999998408</v>
      </c>
      <c r="BG4493" s="182">
        <f t="shared" si="659"/>
        <v>1.1692397038875829E-3</v>
      </c>
      <c r="BH4493" s="183">
        <f t="shared" si="660"/>
        <v>3.0230250474376497E-6</v>
      </c>
      <c r="BI4493" s="184">
        <f t="shared" si="661"/>
        <v>3.0230250474376497E-6</v>
      </c>
      <c r="BJ4493" s="184" t="str">
        <f t="shared" si="657"/>
        <v/>
      </c>
    </row>
    <row r="4494" spans="57:62" ht="20.100000000000001" customHeight="1" x14ac:dyDescent="0.25">
      <c r="BE4494" s="156">
        <v>3742</v>
      </c>
      <c r="BF4494" s="181">
        <f t="shared" si="658"/>
        <v>23.942399999998408</v>
      </c>
      <c r="BG4494" s="182">
        <f t="shared" si="659"/>
        <v>1.1662166788401452E-3</v>
      </c>
      <c r="BH4494" s="183">
        <f t="shared" si="660"/>
        <v>3.0153812460367857E-6</v>
      </c>
      <c r="BI4494" s="184">
        <f t="shared" si="661"/>
        <v>3.0153812460367857E-6</v>
      </c>
      <c r="BJ4494" s="184" t="str">
        <f t="shared" si="657"/>
        <v/>
      </c>
    </row>
    <row r="4495" spans="57:62" ht="20.100000000000001" customHeight="1" x14ac:dyDescent="0.25">
      <c r="BE4495" s="156">
        <v>3743</v>
      </c>
      <c r="BF4495" s="181">
        <f t="shared" si="658"/>
        <v>23.948799999998407</v>
      </c>
      <c r="BG4495" s="182">
        <f t="shared" si="659"/>
        <v>1.1632012975941084E-3</v>
      </c>
      <c r="BH4495" s="183">
        <f t="shared" si="660"/>
        <v>3.0077562350461218E-6</v>
      </c>
      <c r="BI4495" s="184">
        <f t="shared" si="661"/>
        <v>3.0077562350461218E-6</v>
      </c>
      <c r="BJ4495" s="184" t="str">
        <f t="shared" si="657"/>
        <v/>
      </c>
    </row>
    <row r="4496" spans="57:62" ht="20.100000000000001" customHeight="1" x14ac:dyDescent="0.25">
      <c r="BE4496" s="156">
        <v>3744</v>
      </c>
      <c r="BF4496" s="181">
        <f t="shared" si="658"/>
        <v>23.955199999998406</v>
      </c>
      <c r="BG4496" s="182">
        <f t="shared" si="659"/>
        <v>1.1601935413590623E-3</v>
      </c>
      <c r="BH4496" s="183">
        <f t="shared" si="660"/>
        <v>3.0001499699645797E-6</v>
      </c>
      <c r="BI4496" s="184">
        <f t="shared" si="661"/>
        <v>3.0001499699645797E-6</v>
      </c>
      <c r="BJ4496" s="184" t="str">
        <f t="shared" si="657"/>
        <v/>
      </c>
    </row>
    <row r="4497" spans="57:62" ht="20.100000000000001" customHeight="1" x14ac:dyDescent="0.25">
      <c r="BE4497" s="156">
        <v>3745</v>
      </c>
      <c r="BF4497" s="181">
        <f t="shared" si="658"/>
        <v>23.961599999998406</v>
      </c>
      <c r="BG4497" s="182">
        <f t="shared" si="659"/>
        <v>1.1571933913890977E-3</v>
      </c>
      <c r="BH4497" s="183">
        <f t="shared" si="660"/>
        <v>2.9925624063793354E-6</v>
      </c>
      <c r="BI4497" s="184">
        <f t="shared" si="661"/>
        <v>2.9925624063793354E-6</v>
      </c>
      <c r="BJ4497" s="184" t="str">
        <f t="shared" si="657"/>
        <v/>
      </c>
    </row>
    <row r="4498" spans="57:62" ht="20.100000000000001" customHeight="1" x14ac:dyDescent="0.25">
      <c r="BE4498" s="156">
        <v>3746</v>
      </c>
      <c r="BF4498" s="181">
        <f t="shared" si="658"/>
        <v>23.967999999998405</v>
      </c>
      <c r="BG4498" s="182">
        <f t="shared" si="659"/>
        <v>1.1542008289827184E-3</v>
      </c>
      <c r="BH4498" s="183">
        <f t="shared" si="660"/>
        <v>2.9849934999868523E-6</v>
      </c>
      <c r="BI4498" s="184">
        <f t="shared" si="661"/>
        <v>2.9849934999868523E-6</v>
      </c>
      <c r="BJ4498" s="184" t="str">
        <f t="shared" si="657"/>
        <v/>
      </c>
    </row>
    <row r="4499" spans="57:62" ht="20.100000000000001" customHeight="1" x14ac:dyDescent="0.25">
      <c r="BE4499" s="156">
        <v>3747</v>
      </c>
      <c r="BF4499" s="181">
        <f t="shared" si="658"/>
        <v>23.974399999998404</v>
      </c>
      <c r="BG4499" s="182">
        <f t="shared" si="659"/>
        <v>1.1512158354827315E-3</v>
      </c>
      <c r="BH4499" s="183">
        <f t="shared" si="660"/>
        <v>2.9774432065716311E-6</v>
      </c>
      <c r="BI4499" s="184">
        <f t="shared" si="661"/>
        <v>2.9774432065716311E-6</v>
      </c>
      <c r="BJ4499" s="184" t="str">
        <f t="shared" si="657"/>
        <v/>
      </c>
    </row>
    <row r="4500" spans="57:62" ht="20.100000000000001" customHeight="1" x14ac:dyDescent="0.25">
      <c r="BE4500" s="156">
        <v>3748</v>
      </c>
      <c r="BF4500" s="181">
        <f t="shared" si="658"/>
        <v>23.980799999998403</v>
      </c>
      <c r="BG4500" s="182">
        <f t="shared" si="659"/>
        <v>1.1482383922761599E-3</v>
      </c>
      <c r="BH4500" s="183">
        <f t="shared" si="660"/>
        <v>2.9699114820235569E-6</v>
      </c>
      <c r="BI4500" s="184">
        <f t="shared" si="661"/>
        <v>2.9699114820235569E-6</v>
      </c>
      <c r="BJ4500" s="184" t="str">
        <f t="shared" si="657"/>
        <v/>
      </c>
    </row>
    <row r="4501" spans="57:62" ht="20.100000000000001" customHeight="1" x14ac:dyDescent="0.25">
      <c r="BE4501" s="156">
        <v>3749</v>
      </c>
      <c r="BF4501" s="181">
        <f t="shared" si="658"/>
        <v>23.987199999998403</v>
      </c>
      <c r="BG4501" s="182">
        <f t="shared" si="659"/>
        <v>1.1452684807941363E-3</v>
      </c>
      <c r="BH4501" s="183">
        <f t="shared" si="660"/>
        <v>2.9623982823374657E-6</v>
      </c>
      <c r="BI4501" s="184">
        <f t="shared" si="661"/>
        <v>2.9623982823374657E-6</v>
      </c>
      <c r="BJ4501" s="184" t="str">
        <f t="shared" si="657"/>
        <v/>
      </c>
    </row>
    <row r="4502" spans="57:62" ht="20.100000000000001" customHeight="1" x14ac:dyDescent="0.25">
      <c r="BE4502" s="156">
        <v>3750</v>
      </c>
      <c r="BF4502" s="181">
        <f t="shared" si="658"/>
        <v>23.993599999998402</v>
      </c>
      <c r="BG4502" s="182">
        <f t="shared" si="659"/>
        <v>1.1423060825117989E-3</v>
      </c>
      <c r="BH4502" s="183">
        <f t="shared" si="660"/>
        <v>2.9549035635962305E-6</v>
      </c>
      <c r="BI4502" s="184">
        <f t="shared" si="661"/>
        <v>2.9549035635962305E-6</v>
      </c>
      <c r="BJ4502" s="184" t="str">
        <f t="shared" si="657"/>
        <v/>
      </c>
    </row>
    <row r="4503" spans="57:62" ht="20.100000000000001" customHeight="1" x14ac:dyDescent="0.25">
      <c r="BE4503" s="156">
        <v>3751</v>
      </c>
      <c r="BF4503" s="181">
        <f t="shared" si="658"/>
        <v>23.999999999998401</v>
      </c>
      <c r="BG4503" s="182">
        <f t="shared" si="659"/>
        <v>1.1393511789482026E-3</v>
      </c>
      <c r="BH4503" s="183">
        <f t="shared" si="660"/>
        <v>2.9474272819913615E-6</v>
      </c>
      <c r="BI4503" s="184">
        <f t="shared" si="661"/>
        <v>2.9474272819913615E-6</v>
      </c>
      <c r="BJ4503" s="184" t="str">
        <f t="shared" si="657"/>
        <v/>
      </c>
    </row>
    <row r="4504" spans="57:62" ht="20.100000000000001" customHeight="1" x14ac:dyDescent="0.25">
      <c r="BE4504" s="156">
        <v>3752</v>
      </c>
      <c r="BF4504" s="181">
        <f t="shared" si="658"/>
        <v>24.006399999998401</v>
      </c>
      <c r="BG4504" s="182">
        <f t="shared" si="659"/>
        <v>1.1364037516662113E-3</v>
      </c>
      <c r="BH4504" s="183">
        <f t="shared" si="660"/>
        <v>2.9399693938073936E-6</v>
      </c>
      <c r="BI4504" s="184">
        <f t="shared" si="661"/>
        <v>2.9399693938073936E-6</v>
      </c>
      <c r="BJ4504" s="184" t="str">
        <f t="shared" si="657"/>
        <v/>
      </c>
    </row>
    <row r="4505" spans="57:62" ht="20.100000000000001" customHeight="1" x14ac:dyDescent="0.25">
      <c r="BE4505" s="156">
        <v>3753</v>
      </c>
      <c r="BF4505" s="181">
        <f t="shared" si="658"/>
        <v>24.0127999999984</v>
      </c>
      <c r="BG4505" s="182">
        <f t="shared" si="659"/>
        <v>1.1334637822724039E-3</v>
      </c>
      <c r="BH4505" s="183">
        <f t="shared" si="660"/>
        <v>2.9325298554275236E-6</v>
      </c>
      <c r="BI4505" s="184">
        <f t="shared" si="661"/>
        <v>2.9325298554275236E-6</v>
      </c>
      <c r="BJ4505" s="184" t="str">
        <f t="shared" si="657"/>
        <v/>
      </c>
    </row>
    <row r="4506" spans="57:62" ht="20.100000000000001" customHeight="1" x14ac:dyDescent="0.25">
      <c r="BE4506" s="156">
        <v>3754</v>
      </c>
      <c r="BF4506" s="181">
        <f t="shared" si="658"/>
        <v>24.019199999998399</v>
      </c>
      <c r="BG4506" s="182">
        <f t="shared" si="659"/>
        <v>1.1305312524169764E-3</v>
      </c>
      <c r="BH4506" s="183">
        <f t="shared" si="660"/>
        <v>2.9251086233377313E-6</v>
      </c>
      <c r="BI4506" s="184">
        <f t="shared" si="661"/>
        <v>2.9251086233377313E-6</v>
      </c>
      <c r="BJ4506" s="184" t="str">
        <f t="shared" si="657"/>
        <v/>
      </c>
    </row>
    <row r="4507" spans="57:62" ht="20.100000000000001" customHeight="1" x14ac:dyDescent="0.25">
      <c r="BE4507" s="156">
        <v>3755</v>
      </c>
      <c r="BF4507" s="181">
        <f t="shared" si="658"/>
        <v>24.025599999998398</v>
      </c>
      <c r="BG4507" s="182">
        <f t="shared" si="659"/>
        <v>1.1276061437936386E-3</v>
      </c>
      <c r="BH4507" s="183">
        <f t="shared" si="660"/>
        <v>2.9177056541144185E-6</v>
      </c>
      <c r="BI4507" s="184">
        <f t="shared" si="661"/>
        <v>2.9177056541144185E-6</v>
      </c>
      <c r="BJ4507" s="184" t="str">
        <f t="shared" si="657"/>
        <v/>
      </c>
    </row>
    <row r="4508" spans="57:62" ht="20.100000000000001" customHeight="1" x14ac:dyDescent="0.25">
      <c r="BE4508" s="156">
        <v>3756</v>
      </c>
      <c r="BF4508" s="181">
        <f t="shared" si="658"/>
        <v>24.031999999998398</v>
      </c>
      <c r="BG4508" s="182">
        <f t="shared" si="659"/>
        <v>1.1246884381395242E-3</v>
      </c>
      <c r="BH4508" s="183">
        <f t="shared" si="660"/>
        <v>2.9103209044387211E-6</v>
      </c>
      <c r="BI4508" s="184">
        <f t="shared" si="661"/>
        <v>2.9103209044387211E-6</v>
      </c>
      <c r="BJ4508" s="184" t="str">
        <f t="shared" si="657"/>
        <v/>
      </c>
    </row>
    <row r="4509" spans="57:62" ht="20.100000000000001" customHeight="1" x14ac:dyDescent="0.25">
      <c r="BE4509" s="156">
        <v>3757</v>
      </c>
      <c r="BF4509" s="181">
        <f t="shared" si="658"/>
        <v>24.038399999998397</v>
      </c>
      <c r="BG4509" s="182">
        <f t="shared" si="659"/>
        <v>1.1217781172350855E-3</v>
      </c>
      <c r="BH4509" s="183">
        <f t="shared" si="660"/>
        <v>2.9029543310882689E-6</v>
      </c>
      <c r="BI4509" s="184">
        <f t="shared" si="661"/>
        <v>2.9029543310882689E-6</v>
      </c>
      <c r="BJ4509" s="184" t="str">
        <f t="shared" si="657"/>
        <v/>
      </c>
    </row>
    <row r="4510" spans="57:62" ht="20.100000000000001" customHeight="1" x14ac:dyDescent="0.25">
      <c r="BE4510" s="156">
        <v>3758</v>
      </c>
      <c r="BF4510" s="181">
        <f t="shared" si="658"/>
        <v>24.044799999998396</v>
      </c>
      <c r="BG4510" s="182">
        <f t="shared" si="659"/>
        <v>1.1188751629039972E-3</v>
      </c>
      <c r="BH4510" s="183">
        <f t="shared" si="660"/>
        <v>2.895605890935668E-6</v>
      </c>
      <c r="BI4510" s="184">
        <f t="shared" si="661"/>
        <v>2.895605890935668E-6</v>
      </c>
      <c r="BJ4510" s="184" t="str">
        <f t="shared" si="657"/>
        <v/>
      </c>
    </row>
    <row r="4511" spans="57:62" ht="20.100000000000001" customHeight="1" x14ac:dyDescent="0.25">
      <c r="BE4511" s="156">
        <v>3759</v>
      </c>
      <c r="BF4511" s="181">
        <f t="shared" si="658"/>
        <v>24.051199999998396</v>
      </c>
      <c r="BG4511" s="182">
        <f t="shared" si="659"/>
        <v>1.1159795570130616E-3</v>
      </c>
      <c r="BH4511" s="183">
        <f t="shared" si="660"/>
        <v>2.8882755409508857E-6</v>
      </c>
      <c r="BI4511" s="184">
        <f t="shared" si="661"/>
        <v>2.8882755409508857E-6</v>
      </c>
      <c r="BJ4511" s="184" t="str">
        <f t="shared" si="657"/>
        <v/>
      </c>
    </row>
    <row r="4512" spans="57:62" ht="20.100000000000001" customHeight="1" x14ac:dyDescent="0.25">
      <c r="BE4512" s="156">
        <v>3760</v>
      </c>
      <c r="BF4512" s="181">
        <f t="shared" si="658"/>
        <v>24.057599999998395</v>
      </c>
      <c r="BG4512" s="182">
        <f t="shared" si="659"/>
        <v>1.1130912814721107E-3</v>
      </c>
      <c r="BH4512" s="183">
        <f t="shared" si="660"/>
        <v>2.8809632382025517E-6</v>
      </c>
      <c r="BI4512" s="184">
        <f t="shared" si="661"/>
        <v>2.8809632382025517E-6</v>
      </c>
      <c r="BJ4512" s="184" t="str">
        <f t="shared" si="657"/>
        <v/>
      </c>
    </row>
    <row r="4513" spans="57:62" ht="20.100000000000001" customHeight="1" x14ac:dyDescent="0.25">
      <c r="BE4513" s="156">
        <v>3761</v>
      </c>
      <c r="BF4513" s="181">
        <f t="shared" si="658"/>
        <v>24.063999999998394</v>
      </c>
      <c r="BG4513" s="182">
        <f t="shared" si="659"/>
        <v>1.1102103182339081E-3</v>
      </c>
      <c r="BH4513" s="183">
        <f t="shared" si="660"/>
        <v>2.8736689398553561E-6</v>
      </c>
      <c r="BI4513" s="184">
        <f t="shared" si="661"/>
        <v>2.8736689398553561E-6</v>
      </c>
      <c r="BJ4513" s="184" t="str">
        <f t="shared" si="657"/>
        <v/>
      </c>
    </row>
    <row r="4514" spans="57:62" ht="20.100000000000001" customHeight="1" x14ac:dyDescent="0.25">
      <c r="BE4514" s="156">
        <v>3762</v>
      </c>
      <c r="BF4514" s="181">
        <f t="shared" si="658"/>
        <v>24.070399999998394</v>
      </c>
      <c r="BG4514" s="182">
        <f t="shared" si="659"/>
        <v>1.1073366492940528E-3</v>
      </c>
      <c r="BH4514" s="183">
        <f t="shared" si="660"/>
        <v>2.866392603173085E-6</v>
      </c>
      <c r="BI4514" s="184">
        <f t="shared" si="661"/>
        <v>2.866392603173085E-6</v>
      </c>
      <c r="BJ4514" s="184" t="str">
        <f t="shared" si="657"/>
        <v/>
      </c>
    </row>
    <row r="4515" spans="57:62" ht="20.100000000000001" customHeight="1" x14ac:dyDescent="0.25">
      <c r="BE4515" s="156">
        <v>3763</v>
      </c>
      <c r="BF4515" s="181">
        <f t="shared" si="658"/>
        <v>24.076799999998393</v>
      </c>
      <c r="BG4515" s="182">
        <f t="shared" si="659"/>
        <v>1.1044702566908797E-3</v>
      </c>
      <c r="BH4515" s="183">
        <f t="shared" si="660"/>
        <v>2.8591341855079954E-6</v>
      </c>
      <c r="BI4515" s="184">
        <f t="shared" si="661"/>
        <v>2.8591341855079954E-6</v>
      </c>
      <c r="BJ4515" s="184" t="str">
        <f t="shared" si="657"/>
        <v/>
      </c>
    </row>
    <row r="4516" spans="57:62" ht="20.100000000000001" customHeight="1" x14ac:dyDescent="0.25">
      <c r="BE4516" s="156">
        <v>3764</v>
      </c>
      <c r="BF4516" s="181">
        <f t="shared" si="658"/>
        <v>24.083199999998392</v>
      </c>
      <c r="BG4516" s="182">
        <f t="shared" si="659"/>
        <v>1.1016111225053717E-3</v>
      </c>
      <c r="BH4516" s="183">
        <f t="shared" si="660"/>
        <v>2.8518936443227162E-6</v>
      </c>
      <c r="BI4516" s="184">
        <f t="shared" si="661"/>
        <v>2.8518936443227162E-6</v>
      </c>
      <c r="BJ4516" s="184" t="str">
        <f t="shared" si="657"/>
        <v/>
      </c>
    </row>
    <row r="4517" spans="57:62" ht="20.100000000000001" customHeight="1" x14ac:dyDescent="0.25">
      <c r="BE4517" s="156">
        <v>3765</v>
      </c>
      <c r="BF4517" s="181">
        <f t="shared" si="658"/>
        <v>24.089599999998391</v>
      </c>
      <c r="BG4517" s="182">
        <f t="shared" si="659"/>
        <v>1.098759228861049E-3</v>
      </c>
      <c r="BH4517" s="183">
        <f t="shared" si="660"/>
        <v>2.8446709371611912E-6</v>
      </c>
      <c r="BI4517" s="184">
        <f t="shared" si="661"/>
        <v>2.8446709371611912E-6</v>
      </c>
      <c r="BJ4517" s="184" t="str">
        <f t="shared" si="657"/>
        <v/>
      </c>
    </row>
    <row r="4518" spans="57:62" ht="20.100000000000001" customHeight="1" x14ac:dyDescent="0.25">
      <c r="BE4518" s="156">
        <v>3766</v>
      </c>
      <c r="BF4518" s="181">
        <f t="shared" si="658"/>
        <v>24.095999999998391</v>
      </c>
      <c r="BG4518" s="182">
        <f t="shared" si="659"/>
        <v>1.0959145579238878E-3</v>
      </c>
      <c r="BH4518" s="183">
        <f t="shared" si="660"/>
        <v>2.8374660216697132E-6</v>
      </c>
      <c r="BI4518" s="184">
        <f t="shared" si="661"/>
        <v>2.8374660216697132E-6</v>
      </c>
      <c r="BJ4518" s="184" t="str">
        <f t="shared" si="657"/>
        <v/>
      </c>
    </row>
    <row r="4519" spans="57:62" ht="20.100000000000001" customHeight="1" x14ac:dyDescent="0.25">
      <c r="BE4519" s="156">
        <v>3767</v>
      </c>
      <c r="BF4519" s="181">
        <f t="shared" si="658"/>
        <v>24.10239999999839</v>
      </c>
      <c r="BG4519" s="182">
        <f t="shared" si="659"/>
        <v>1.0930770919022181E-3</v>
      </c>
      <c r="BH4519" s="183">
        <f t="shared" si="660"/>
        <v>2.8302788555947551E-6</v>
      </c>
      <c r="BI4519" s="184">
        <f t="shared" si="661"/>
        <v>2.8302788555947551E-6</v>
      </c>
      <c r="BJ4519" s="184" t="str">
        <f t="shared" si="657"/>
        <v/>
      </c>
    </row>
    <row r="4520" spans="57:62" ht="20.100000000000001" customHeight="1" x14ac:dyDescent="0.25">
      <c r="BE4520" s="156">
        <v>3768</v>
      </c>
      <c r="BF4520" s="181">
        <f t="shared" si="658"/>
        <v>24.108799999998389</v>
      </c>
      <c r="BG4520" s="182">
        <f t="shared" si="659"/>
        <v>1.0902468130466233E-3</v>
      </c>
      <c r="BH4520" s="183">
        <f t="shared" si="660"/>
        <v>2.8231093967660565E-6</v>
      </c>
      <c r="BI4520" s="184">
        <f t="shared" si="661"/>
        <v>2.8231093967660565E-6</v>
      </c>
      <c r="BJ4520" s="184" t="str">
        <f t="shared" si="657"/>
        <v/>
      </c>
    </row>
    <row r="4521" spans="57:62" ht="20.100000000000001" customHeight="1" x14ac:dyDescent="0.25">
      <c r="BE4521" s="156">
        <v>3769</v>
      </c>
      <c r="BF4521" s="181">
        <f t="shared" si="658"/>
        <v>24.115199999998389</v>
      </c>
      <c r="BG4521" s="182">
        <f t="shared" si="659"/>
        <v>1.0874237036498573E-3</v>
      </c>
      <c r="BH4521" s="183">
        <f t="shared" si="660"/>
        <v>2.8159576031217774E-6</v>
      </c>
      <c r="BI4521" s="184">
        <f t="shared" si="661"/>
        <v>2.8159576031217774E-6</v>
      </c>
      <c r="BJ4521" s="184" t="str">
        <f t="shared" si="657"/>
        <v/>
      </c>
    </row>
    <row r="4522" spans="57:62" ht="20.100000000000001" customHeight="1" x14ac:dyDescent="0.25">
      <c r="BE4522" s="156">
        <v>3770</v>
      </c>
      <c r="BF4522" s="181">
        <f t="shared" si="658"/>
        <v>24.121599999998388</v>
      </c>
      <c r="BG4522" s="182">
        <f t="shared" si="659"/>
        <v>1.0846077460467355E-3</v>
      </c>
      <c r="BH4522" s="183">
        <f t="shared" si="660"/>
        <v>2.8088234326859463E-6</v>
      </c>
      <c r="BI4522" s="184">
        <f t="shared" si="661"/>
        <v>2.8088234326859463E-6</v>
      </c>
      <c r="BJ4522" s="184" t="str">
        <f t="shared" si="657"/>
        <v/>
      </c>
    </row>
    <row r="4523" spans="57:62" ht="20.100000000000001" customHeight="1" x14ac:dyDescent="0.25">
      <c r="BE4523" s="156">
        <v>3771</v>
      </c>
      <c r="BF4523" s="181">
        <f t="shared" si="658"/>
        <v>24.127999999998387</v>
      </c>
      <c r="BG4523" s="182">
        <f t="shared" si="659"/>
        <v>1.0817989226140495E-3</v>
      </c>
      <c r="BH4523" s="183">
        <f t="shared" si="660"/>
        <v>2.8017068435855913E-6</v>
      </c>
      <c r="BI4523" s="184">
        <f t="shared" si="661"/>
        <v>2.8017068435855913E-6</v>
      </c>
      <c r="BJ4523" s="184" t="str">
        <f t="shared" si="657"/>
        <v/>
      </c>
    </row>
    <row r="4524" spans="57:62" ht="20.100000000000001" customHeight="1" x14ac:dyDescent="0.25">
      <c r="BE4524" s="156">
        <v>3772</v>
      </c>
      <c r="BF4524" s="181">
        <f t="shared" si="658"/>
        <v>24.134399999998386</v>
      </c>
      <c r="BG4524" s="182">
        <f t="shared" si="659"/>
        <v>1.0789972157704639E-3</v>
      </c>
      <c r="BH4524" s="183">
        <f t="shared" si="660"/>
        <v>2.7946077940299227E-6</v>
      </c>
      <c r="BI4524" s="184">
        <f t="shared" si="661"/>
        <v>2.7946077940299227E-6</v>
      </c>
      <c r="BJ4524" s="184" t="str">
        <f t="shared" si="657"/>
        <v/>
      </c>
    </row>
    <row r="4525" spans="57:62" ht="20.100000000000001" customHeight="1" x14ac:dyDescent="0.25">
      <c r="BE4525" s="156">
        <v>3773</v>
      </c>
      <c r="BF4525" s="181">
        <f t="shared" si="658"/>
        <v>24.140799999998386</v>
      </c>
      <c r="BG4525" s="182">
        <f t="shared" si="659"/>
        <v>1.076202607976434E-3</v>
      </c>
      <c r="BH4525" s="183">
        <f t="shared" si="660"/>
        <v>2.7875262423385228E-6</v>
      </c>
      <c r="BI4525" s="184">
        <f t="shared" si="661"/>
        <v>2.7875262423385228E-6</v>
      </c>
      <c r="BJ4525" s="184" t="str">
        <f t="shared" si="657"/>
        <v/>
      </c>
    </row>
    <row r="4526" spans="57:62" ht="20.100000000000001" customHeight="1" x14ac:dyDescent="0.25">
      <c r="BE4526" s="156">
        <v>3774</v>
      </c>
      <c r="BF4526" s="181">
        <f t="shared" si="658"/>
        <v>24.147199999998385</v>
      </c>
      <c r="BG4526" s="182">
        <f t="shared" si="659"/>
        <v>1.0734150817340955E-3</v>
      </c>
      <c r="BH4526" s="183">
        <f t="shared" si="660"/>
        <v>2.7804621469088193E-6</v>
      </c>
      <c r="BI4526" s="184">
        <f t="shared" si="661"/>
        <v>2.7804621469088193E-6</v>
      </c>
      <c r="BJ4526" s="184" t="str">
        <f t="shared" si="657"/>
        <v/>
      </c>
    </row>
    <row r="4527" spans="57:62" ht="20.100000000000001" customHeight="1" x14ac:dyDescent="0.25">
      <c r="BE4527" s="156">
        <v>3775</v>
      </c>
      <c r="BF4527" s="181">
        <f t="shared" si="658"/>
        <v>24.153599999998384</v>
      </c>
      <c r="BG4527" s="182">
        <f t="shared" si="659"/>
        <v>1.0706346195871867E-3</v>
      </c>
      <c r="BH4527" s="183">
        <f t="shared" si="660"/>
        <v>2.7734154662460101E-6</v>
      </c>
      <c r="BI4527" s="184">
        <f t="shared" si="661"/>
        <v>2.7734154662460101E-6</v>
      </c>
      <c r="BJ4527" s="184" t="str">
        <f t="shared" si="657"/>
        <v/>
      </c>
    </row>
    <row r="4528" spans="57:62" ht="20.100000000000001" customHeight="1" x14ac:dyDescent="0.25">
      <c r="BE4528" s="156">
        <v>3776</v>
      </c>
      <c r="BF4528" s="181">
        <f t="shared" si="658"/>
        <v>24.159999999998384</v>
      </c>
      <c r="BG4528" s="182">
        <f t="shared" si="659"/>
        <v>1.0678612041209407E-3</v>
      </c>
      <c r="BH4528" s="183">
        <f t="shared" si="660"/>
        <v>2.766386158941812E-6</v>
      </c>
      <c r="BI4528" s="184">
        <f t="shared" si="661"/>
        <v>2.766386158941812E-6</v>
      </c>
      <c r="BJ4528" s="184" t="str">
        <f t="shared" si="657"/>
        <v/>
      </c>
    </row>
    <row r="4529" spans="57:62" ht="20.100000000000001" customHeight="1" x14ac:dyDescent="0.25">
      <c r="BE4529" s="156">
        <v>3777</v>
      </c>
      <c r="BF4529" s="181">
        <f t="shared" si="658"/>
        <v>24.166399999998383</v>
      </c>
      <c r="BG4529" s="182">
        <f t="shared" si="659"/>
        <v>1.0650948179619989E-3</v>
      </c>
      <c r="BH4529" s="183">
        <f t="shared" si="660"/>
        <v>2.7593741836827012E-6</v>
      </c>
      <c r="BI4529" s="184">
        <f t="shared" si="661"/>
        <v>2.7593741836827012E-6</v>
      </c>
      <c r="BJ4529" s="184" t="str">
        <f t="shared" ref="BJ4529:BJ4592" si="662">IF($BG4529&lt;(1-$BC$765),$BH4529,"")</f>
        <v/>
      </c>
    </row>
    <row r="4530" spans="57:62" ht="20.100000000000001" customHeight="1" x14ac:dyDescent="0.25">
      <c r="BE4530" s="156">
        <v>3778</v>
      </c>
      <c r="BF4530" s="181">
        <f t="shared" ref="BF4530:BF4593" si="663">BF4529+$BI$750</f>
        <v>24.172799999998382</v>
      </c>
      <c r="BG4530" s="182">
        <f t="shared" ref="BG4530:BG4593" si="664">_xlfn.CHISQ.DIST.RT(BF4530,7)</f>
        <v>1.0623354437783162E-3</v>
      </c>
      <c r="BH4530" s="183">
        <f t="shared" ref="BH4530:BH4593" si="665">BG4530-BG4531</f>
        <v>2.7523794992496964E-6</v>
      </c>
      <c r="BI4530" s="184">
        <f t="shared" ref="BI4530:BI4593" si="666">IF(BG4530&lt;(1-$BC$757),BH4530,"")</f>
        <v>2.7523794992496964E-6</v>
      </c>
      <c r="BJ4530" s="184" t="str">
        <f t="shared" si="662"/>
        <v/>
      </c>
    </row>
    <row r="4531" spans="57:62" ht="20.100000000000001" customHeight="1" x14ac:dyDescent="0.25">
      <c r="BE4531" s="156">
        <v>3779</v>
      </c>
      <c r="BF4531" s="181">
        <f t="shared" si="663"/>
        <v>24.179199999998382</v>
      </c>
      <c r="BG4531" s="182">
        <f t="shared" si="664"/>
        <v>1.0595830642790665E-3</v>
      </c>
      <c r="BH4531" s="183">
        <f t="shared" si="665"/>
        <v>2.7454020645144555E-6</v>
      </c>
      <c r="BI4531" s="184">
        <f t="shared" si="666"/>
        <v>2.7454020645144555E-6</v>
      </c>
      <c r="BJ4531" s="184" t="str">
        <f t="shared" si="662"/>
        <v/>
      </c>
    </row>
    <row r="4532" spans="57:62" ht="20.100000000000001" customHeight="1" x14ac:dyDescent="0.25">
      <c r="BE4532" s="156">
        <v>3780</v>
      </c>
      <c r="BF4532" s="181">
        <f t="shared" si="663"/>
        <v>24.185599999998381</v>
      </c>
      <c r="BG4532" s="182">
        <f t="shared" si="664"/>
        <v>1.056837662214552E-3</v>
      </c>
      <c r="BH4532" s="183">
        <f t="shared" si="665"/>
        <v>2.7384418384479494E-6</v>
      </c>
      <c r="BI4532" s="184">
        <f t="shared" si="666"/>
        <v>2.7384418384479494E-6</v>
      </c>
      <c r="BJ4532" s="184" t="str">
        <f t="shared" si="662"/>
        <v/>
      </c>
    </row>
    <row r="4533" spans="57:62" ht="20.100000000000001" customHeight="1" x14ac:dyDescent="0.25">
      <c r="BE4533" s="156">
        <v>3781</v>
      </c>
      <c r="BF4533" s="181">
        <f t="shared" si="663"/>
        <v>24.19199999999838</v>
      </c>
      <c r="BG4533" s="182">
        <f t="shared" si="664"/>
        <v>1.054099220376104E-3</v>
      </c>
      <c r="BH4533" s="183">
        <f t="shared" si="665"/>
        <v>2.731498780108102E-6</v>
      </c>
      <c r="BI4533" s="184">
        <f t="shared" si="666"/>
        <v>2.731498780108102E-6</v>
      </c>
      <c r="BJ4533" s="184" t="str">
        <f t="shared" si="662"/>
        <v/>
      </c>
    </row>
    <row r="4534" spans="57:62" ht="20.100000000000001" customHeight="1" x14ac:dyDescent="0.25">
      <c r="BE4534" s="156">
        <v>3782</v>
      </c>
      <c r="BF4534" s="181">
        <f t="shared" si="663"/>
        <v>24.198399999998379</v>
      </c>
      <c r="BG4534" s="182">
        <f t="shared" si="664"/>
        <v>1.0513677215959959E-3</v>
      </c>
      <c r="BH4534" s="183">
        <f t="shared" si="665"/>
        <v>2.7245728486439101E-6</v>
      </c>
      <c r="BI4534" s="184">
        <f t="shared" si="666"/>
        <v>2.7245728486439101E-6</v>
      </c>
      <c r="BJ4534" s="184" t="str">
        <f t="shared" si="662"/>
        <v/>
      </c>
    </row>
    <row r="4535" spans="57:62" ht="20.100000000000001" customHeight="1" x14ac:dyDescent="0.25">
      <c r="BE4535" s="156">
        <v>3783</v>
      </c>
      <c r="BF4535" s="181">
        <f t="shared" si="663"/>
        <v>24.204799999998379</v>
      </c>
      <c r="BG4535" s="182">
        <f t="shared" si="664"/>
        <v>1.048643148747352E-3</v>
      </c>
      <c r="BH4535" s="183">
        <f t="shared" si="665"/>
        <v>2.717664003301732E-6</v>
      </c>
      <c r="BI4535" s="184">
        <f t="shared" si="666"/>
        <v>2.717664003301732E-6</v>
      </c>
      <c r="BJ4535" s="184" t="str">
        <f t="shared" si="662"/>
        <v/>
      </c>
    </row>
    <row r="4536" spans="57:62" ht="20.100000000000001" customHeight="1" x14ac:dyDescent="0.25">
      <c r="BE4536" s="156">
        <v>3784</v>
      </c>
      <c r="BF4536" s="181">
        <f t="shared" si="663"/>
        <v>24.211199999998378</v>
      </c>
      <c r="BG4536" s="182">
        <f t="shared" si="664"/>
        <v>1.0459254847440503E-3</v>
      </c>
      <c r="BH4536" s="183">
        <f t="shared" si="665"/>
        <v>2.7107722034244199E-6</v>
      </c>
      <c r="BI4536" s="184">
        <f t="shared" si="666"/>
        <v>2.7107722034244199E-6</v>
      </c>
      <c r="BJ4536" s="184" t="str">
        <f t="shared" si="662"/>
        <v/>
      </c>
    </row>
    <row r="4537" spans="57:62" ht="20.100000000000001" customHeight="1" x14ac:dyDescent="0.25">
      <c r="BE4537" s="156">
        <v>3785</v>
      </c>
      <c r="BF4537" s="181">
        <f t="shared" si="663"/>
        <v>24.217599999998377</v>
      </c>
      <c r="BG4537" s="182">
        <f t="shared" si="664"/>
        <v>1.0432147125406259E-3</v>
      </c>
      <c r="BH4537" s="183">
        <f t="shared" si="665"/>
        <v>2.7038974084320211E-6</v>
      </c>
      <c r="BI4537" s="184">
        <f t="shared" si="666"/>
        <v>2.7038974084320211E-6</v>
      </c>
      <c r="BJ4537" s="184" t="str">
        <f t="shared" si="662"/>
        <v/>
      </c>
    </row>
    <row r="4538" spans="57:62" ht="20.100000000000001" customHeight="1" x14ac:dyDescent="0.25">
      <c r="BE4538" s="156">
        <v>3786</v>
      </c>
      <c r="BF4538" s="181">
        <f t="shared" si="663"/>
        <v>24.223999999998377</v>
      </c>
      <c r="BG4538" s="182">
        <f t="shared" si="664"/>
        <v>1.0405108151321939E-3</v>
      </c>
      <c r="BH4538" s="183">
        <f t="shared" si="665"/>
        <v>2.6970395778499676E-6</v>
      </c>
      <c r="BI4538" s="184">
        <f t="shared" si="666"/>
        <v>2.6970395778499676E-6</v>
      </c>
      <c r="BJ4538" s="184" t="str">
        <f t="shared" si="662"/>
        <v/>
      </c>
    </row>
    <row r="4539" spans="57:62" ht="20.100000000000001" customHeight="1" x14ac:dyDescent="0.25">
      <c r="BE4539" s="156">
        <v>3787</v>
      </c>
      <c r="BF4539" s="181">
        <f t="shared" si="663"/>
        <v>24.230399999998376</v>
      </c>
      <c r="BG4539" s="182">
        <f t="shared" si="664"/>
        <v>1.0378137755543439E-3</v>
      </c>
      <c r="BH4539" s="183">
        <f t="shared" si="665"/>
        <v>2.6901986712910778E-6</v>
      </c>
      <c r="BI4539" s="184">
        <f t="shared" si="666"/>
        <v>2.6901986712910778E-6</v>
      </c>
      <c r="BJ4539" s="184" t="str">
        <f t="shared" si="662"/>
        <v/>
      </c>
    </row>
    <row r="4540" spans="57:62" ht="20.100000000000001" customHeight="1" x14ac:dyDescent="0.25">
      <c r="BE4540" s="156">
        <v>3788</v>
      </c>
      <c r="BF4540" s="181">
        <f t="shared" si="663"/>
        <v>24.236799999998375</v>
      </c>
      <c r="BG4540" s="182">
        <f t="shared" si="664"/>
        <v>1.0351235768830528E-3</v>
      </c>
      <c r="BH4540" s="183">
        <f t="shared" si="665"/>
        <v>2.6833746484598939E-6</v>
      </c>
      <c r="BI4540" s="184">
        <f t="shared" si="666"/>
        <v>2.6833746484598939E-6</v>
      </c>
      <c r="BJ4540" s="184" t="str">
        <f t="shared" si="662"/>
        <v/>
      </c>
    </row>
    <row r="4541" spans="57:62" ht="20.100000000000001" customHeight="1" x14ac:dyDescent="0.25">
      <c r="BE4541" s="156">
        <v>3789</v>
      </c>
      <c r="BF4541" s="181">
        <f t="shared" si="663"/>
        <v>24.243199999998374</v>
      </c>
      <c r="BG4541" s="182">
        <f t="shared" si="664"/>
        <v>1.0324402022345929E-3</v>
      </c>
      <c r="BH4541" s="183">
        <f t="shared" si="665"/>
        <v>2.6765674691513804E-6</v>
      </c>
      <c r="BI4541" s="184">
        <f t="shared" si="666"/>
        <v>2.6765674691513804E-6</v>
      </c>
      <c r="BJ4541" s="184" t="str">
        <f t="shared" si="662"/>
        <v/>
      </c>
    </row>
    <row r="4542" spans="57:62" ht="20.100000000000001" customHeight="1" x14ac:dyDescent="0.25">
      <c r="BE4542" s="156">
        <v>3790</v>
      </c>
      <c r="BF4542" s="181">
        <f t="shared" si="663"/>
        <v>24.249599999998374</v>
      </c>
      <c r="BG4542" s="182">
        <f t="shared" si="664"/>
        <v>1.0297636347654415E-3</v>
      </c>
      <c r="BH4542" s="183">
        <f t="shared" si="665"/>
        <v>2.6697770932494064E-6</v>
      </c>
      <c r="BI4542" s="184">
        <f t="shared" si="666"/>
        <v>2.6697770932494064E-6</v>
      </c>
      <c r="BJ4542" s="184" t="str">
        <f t="shared" si="662"/>
        <v/>
      </c>
    </row>
    <row r="4543" spans="57:62" ht="20.100000000000001" customHeight="1" x14ac:dyDescent="0.25">
      <c r="BE4543" s="156">
        <v>3791</v>
      </c>
      <c r="BF4543" s="181">
        <f t="shared" si="663"/>
        <v>24.255999999998373</v>
      </c>
      <c r="BG4543" s="182">
        <f t="shared" si="664"/>
        <v>1.0270938576721921E-3</v>
      </c>
      <c r="BH4543" s="183">
        <f t="shared" si="665"/>
        <v>2.6630034807356359E-6</v>
      </c>
      <c r="BI4543" s="184">
        <f t="shared" si="666"/>
        <v>2.6630034807356359E-6</v>
      </c>
      <c r="BJ4543" s="184" t="str">
        <f t="shared" si="662"/>
        <v/>
      </c>
    </row>
    <row r="4544" spans="57:62" ht="20.100000000000001" customHeight="1" x14ac:dyDescent="0.25">
      <c r="BE4544" s="156">
        <v>3792</v>
      </c>
      <c r="BF4544" s="181">
        <f t="shared" si="663"/>
        <v>24.262399999998372</v>
      </c>
      <c r="BG4544" s="182">
        <f t="shared" si="664"/>
        <v>1.0244308541914565E-3</v>
      </c>
      <c r="BH4544" s="183">
        <f t="shared" si="665"/>
        <v>2.6562465916784694E-6</v>
      </c>
      <c r="BI4544" s="184">
        <f t="shared" si="666"/>
        <v>2.6562465916784694E-6</v>
      </c>
      <c r="BJ4544" s="184" t="str">
        <f t="shared" si="662"/>
        <v/>
      </c>
    </row>
    <row r="4545" spans="57:62" ht="20.100000000000001" customHeight="1" x14ac:dyDescent="0.25">
      <c r="BE4545" s="156">
        <v>3793</v>
      </c>
      <c r="BF4545" s="181">
        <f t="shared" si="663"/>
        <v>24.268799999998372</v>
      </c>
      <c r="BG4545" s="182">
        <f t="shared" si="664"/>
        <v>1.021774607599778E-3</v>
      </c>
      <c r="BH4545" s="183">
        <f t="shared" si="665"/>
        <v>2.6495063862328264E-6</v>
      </c>
      <c r="BI4545" s="184">
        <f t="shared" si="666"/>
        <v>2.6495063862328264E-6</v>
      </c>
      <c r="BJ4545" s="184" t="str">
        <f t="shared" si="662"/>
        <v/>
      </c>
    </row>
    <row r="4546" spans="57:62" ht="20.100000000000001" customHeight="1" x14ac:dyDescent="0.25">
      <c r="BE4546" s="156">
        <v>3794</v>
      </c>
      <c r="BF4546" s="181">
        <f t="shared" si="663"/>
        <v>24.275199999998371</v>
      </c>
      <c r="BG4546" s="182">
        <f t="shared" si="664"/>
        <v>1.0191251012135452E-3</v>
      </c>
      <c r="BH4546" s="183">
        <f t="shared" si="665"/>
        <v>2.6427828246483858E-6</v>
      </c>
      <c r="BI4546" s="184">
        <f t="shared" si="666"/>
        <v>2.6427828246483858E-6</v>
      </c>
      <c r="BJ4546" s="184" t="str">
        <f t="shared" si="662"/>
        <v/>
      </c>
    </row>
    <row r="4547" spans="57:62" ht="20.100000000000001" customHeight="1" x14ac:dyDescent="0.25">
      <c r="BE4547" s="156">
        <v>3795</v>
      </c>
      <c r="BF4547" s="181">
        <f t="shared" si="663"/>
        <v>24.28159999999837</v>
      </c>
      <c r="BG4547" s="182">
        <f t="shared" si="664"/>
        <v>1.0164823183888968E-3</v>
      </c>
      <c r="BH4547" s="183">
        <f t="shared" si="665"/>
        <v>2.6360758672691522E-6</v>
      </c>
      <c r="BI4547" s="184">
        <f t="shared" si="666"/>
        <v>2.6360758672691522E-6</v>
      </c>
      <c r="BJ4547" s="184" t="str">
        <f t="shared" si="662"/>
        <v/>
      </c>
    </row>
    <row r="4548" spans="57:62" ht="20.100000000000001" customHeight="1" x14ac:dyDescent="0.25">
      <c r="BE4548" s="156">
        <v>3796</v>
      </c>
      <c r="BF4548" s="181">
        <f t="shared" si="663"/>
        <v>24.28799999999837</v>
      </c>
      <c r="BG4548" s="182">
        <f t="shared" si="664"/>
        <v>1.0138462425216277E-3</v>
      </c>
      <c r="BH4548" s="183">
        <f t="shared" si="665"/>
        <v>2.6293854745191442E-6</v>
      </c>
      <c r="BI4548" s="184">
        <f t="shared" si="666"/>
        <v>2.6293854745191442E-6</v>
      </c>
      <c r="BJ4548" s="184" t="str">
        <f t="shared" si="662"/>
        <v/>
      </c>
    </row>
    <row r="4549" spans="57:62" ht="20.100000000000001" customHeight="1" x14ac:dyDescent="0.25">
      <c r="BE4549" s="156">
        <v>3797</v>
      </c>
      <c r="BF4549" s="181">
        <f t="shared" si="663"/>
        <v>24.294399999998369</v>
      </c>
      <c r="BG4549" s="182">
        <f t="shared" si="664"/>
        <v>1.0112168570471085E-3</v>
      </c>
      <c r="BH4549" s="183">
        <f t="shared" si="665"/>
        <v>2.6227116069223438E-6</v>
      </c>
      <c r="BI4549" s="184">
        <f t="shared" si="666"/>
        <v>2.6227116069223438E-6</v>
      </c>
      <c r="BJ4549" s="184" t="str">
        <f t="shared" si="662"/>
        <v/>
      </c>
    </row>
    <row r="4550" spans="57:62" ht="20.100000000000001" customHeight="1" x14ac:dyDescent="0.25">
      <c r="BE4550" s="156">
        <v>3798</v>
      </c>
      <c r="BF4550" s="181">
        <f t="shared" si="663"/>
        <v>24.300799999998368</v>
      </c>
      <c r="BG4550" s="182">
        <f t="shared" si="664"/>
        <v>1.0085941454401862E-3</v>
      </c>
      <c r="BH4550" s="183">
        <f t="shared" si="665"/>
        <v>2.6160542250810125E-6</v>
      </c>
      <c r="BI4550" s="184">
        <f t="shared" si="666"/>
        <v>2.6160542250810125E-6</v>
      </c>
      <c r="BJ4550" s="184" t="str">
        <f t="shared" si="662"/>
        <v/>
      </c>
    </row>
    <row r="4551" spans="57:62" ht="20.100000000000001" customHeight="1" x14ac:dyDescent="0.25">
      <c r="BE4551" s="156">
        <v>3799</v>
      </c>
      <c r="BF4551" s="181">
        <f t="shared" si="663"/>
        <v>24.307199999998367</v>
      </c>
      <c r="BG4551" s="182">
        <f t="shared" si="664"/>
        <v>1.0059780912151052E-3</v>
      </c>
      <c r="BH4551" s="183">
        <f t="shared" si="665"/>
        <v>2.6094132896997604E-6</v>
      </c>
      <c r="BI4551" s="184">
        <f t="shared" si="666"/>
        <v>2.6094132896997604E-6</v>
      </c>
      <c r="BJ4551" s="184" t="str">
        <f t="shared" si="662"/>
        <v/>
      </c>
    </row>
    <row r="4552" spans="57:62" ht="20.100000000000001" customHeight="1" x14ac:dyDescent="0.25">
      <c r="BE4552" s="156">
        <v>3800</v>
      </c>
      <c r="BF4552" s="181">
        <f t="shared" si="663"/>
        <v>24.313599999998367</v>
      </c>
      <c r="BG4552" s="182">
        <f t="shared" si="664"/>
        <v>1.0033686779254054E-3</v>
      </c>
      <c r="BH4552" s="183">
        <f t="shared" si="665"/>
        <v>2.6027887615621276E-6</v>
      </c>
      <c r="BI4552" s="184">
        <f t="shared" si="666"/>
        <v>2.6027887615621276E-6</v>
      </c>
      <c r="BJ4552" s="184" t="str">
        <f t="shared" si="662"/>
        <v/>
      </c>
    </row>
    <row r="4553" spans="57:62" ht="20.100000000000001" customHeight="1" x14ac:dyDescent="0.25">
      <c r="BE4553" s="156">
        <v>3801</v>
      </c>
      <c r="BF4553" s="181">
        <f t="shared" si="663"/>
        <v>24.319999999998366</v>
      </c>
      <c r="BG4553" s="182">
        <f t="shared" si="664"/>
        <v>1.0007658891638433E-3</v>
      </c>
      <c r="BH4553" s="183">
        <f t="shared" si="665"/>
        <v>2.5961806015446787E-6</v>
      </c>
      <c r="BI4553" s="184">
        <f t="shared" si="666"/>
        <v>2.5961806015446787E-6</v>
      </c>
      <c r="BJ4553" s="184" t="str">
        <f t="shared" si="662"/>
        <v/>
      </c>
    </row>
    <row r="4554" spans="57:62" ht="20.100000000000001" customHeight="1" x14ac:dyDescent="0.25">
      <c r="BE4554" s="156">
        <v>3802</v>
      </c>
      <c r="BF4554" s="181">
        <f t="shared" si="663"/>
        <v>24.326399999998365</v>
      </c>
      <c r="BG4554" s="182">
        <f t="shared" si="664"/>
        <v>9.981697085622986E-4</v>
      </c>
      <c r="BH4554" s="183">
        <f t="shared" si="665"/>
        <v>2.5895887706144007E-6</v>
      </c>
      <c r="BI4554" s="184">
        <f t="shared" si="666"/>
        <v>2.5895887706144007E-6</v>
      </c>
      <c r="BJ4554" s="184" t="str">
        <f t="shared" si="662"/>
        <v/>
      </c>
    </row>
    <row r="4555" spans="57:62" ht="20.100000000000001" customHeight="1" x14ac:dyDescent="0.25">
      <c r="BE4555" s="156">
        <v>3803</v>
      </c>
      <c r="BF4555" s="181">
        <f t="shared" si="663"/>
        <v>24.332799999998365</v>
      </c>
      <c r="BG4555" s="182">
        <f t="shared" si="664"/>
        <v>9.955801197916842E-4</v>
      </c>
      <c r="BH4555" s="183">
        <f t="shared" si="665"/>
        <v>2.5830132298256675E-6</v>
      </c>
      <c r="BI4555" s="184">
        <f t="shared" si="666"/>
        <v>2.5830132298256675E-6</v>
      </c>
      <c r="BJ4555" s="184" t="str">
        <f t="shared" si="662"/>
        <v/>
      </c>
    </row>
    <row r="4556" spans="57:62" ht="20.100000000000001" customHeight="1" x14ac:dyDescent="0.25">
      <c r="BE4556" s="156">
        <v>3804</v>
      </c>
      <c r="BF4556" s="181">
        <f t="shared" si="663"/>
        <v>24.339199999998364</v>
      </c>
      <c r="BG4556" s="182">
        <f t="shared" si="664"/>
        <v>9.9299710656185853E-4</v>
      </c>
      <c r="BH4556" s="183">
        <f t="shared" si="665"/>
        <v>2.5764539403133006E-6</v>
      </c>
      <c r="BI4556" s="184">
        <f t="shared" si="666"/>
        <v>2.5764539403133006E-6</v>
      </c>
      <c r="BJ4556" s="184" t="str">
        <f t="shared" si="662"/>
        <v/>
      </c>
    </row>
    <row r="4557" spans="57:62" ht="20.100000000000001" customHeight="1" x14ac:dyDescent="0.25">
      <c r="BE4557" s="156">
        <v>3805</v>
      </c>
      <c r="BF4557" s="181">
        <f t="shared" si="663"/>
        <v>24.345599999998363</v>
      </c>
      <c r="BG4557" s="182">
        <f t="shared" si="664"/>
        <v>9.9042065262154523E-4</v>
      </c>
      <c r="BH4557" s="183">
        <f t="shared" si="665"/>
        <v>2.5699108633192407E-6</v>
      </c>
      <c r="BI4557" s="184">
        <f t="shared" si="666"/>
        <v>2.5699108633192407E-6</v>
      </c>
      <c r="BJ4557" s="184" t="str">
        <f t="shared" si="662"/>
        <v/>
      </c>
    </row>
    <row r="4558" spans="57:62" ht="20.100000000000001" customHeight="1" x14ac:dyDescent="0.25">
      <c r="BE4558" s="156">
        <v>3806</v>
      </c>
      <c r="BF4558" s="181">
        <f t="shared" si="663"/>
        <v>24.351999999998363</v>
      </c>
      <c r="BG4558" s="182">
        <f t="shared" si="664"/>
        <v>9.8785074175822599E-4</v>
      </c>
      <c r="BH4558" s="183">
        <f t="shared" si="665"/>
        <v>2.5633839601543838E-6</v>
      </c>
      <c r="BI4558" s="184">
        <f t="shared" si="666"/>
        <v>2.5633839601543838E-6</v>
      </c>
      <c r="BJ4558" s="184" t="str">
        <f t="shared" si="662"/>
        <v/>
      </c>
    </row>
    <row r="4559" spans="57:62" ht="20.100000000000001" customHeight="1" x14ac:dyDescent="0.25">
      <c r="BE4559" s="156">
        <v>3807</v>
      </c>
      <c r="BF4559" s="181">
        <f t="shared" si="663"/>
        <v>24.358399999998362</v>
      </c>
      <c r="BG4559" s="182">
        <f t="shared" si="664"/>
        <v>9.8528735779807161E-4</v>
      </c>
      <c r="BH4559" s="183">
        <f t="shared" si="665"/>
        <v>2.5568731922280714E-6</v>
      </c>
      <c r="BI4559" s="184">
        <f t="shared" si="666"/>
        <v>2.5568731922280714E-6</v>
      </c>
      <c r="BJ4559" s="184" t="str">
        <f t="shared" si="662"/>
        <v/>
      </c>
    </row>
    <row r="4560" spans="57:62" ht="20.100000000000001" customHeight="1" x14ac:dyDescent="0.25">
      <c r="BE4560" s="156">
        <v>3808</v>
      </c>
      <c r="BF4560" s="181">
        <f t="shared" si="663"/>
        <v>24.364799999998361</v>
      </c>
      <c r="BG4560" s="182">
        <f t="shared" si="664"/>
        <v>9.8273048460584354E-4</v>
      </c>
      <c r="BH4560" s="183">
        <f t="shared" si="665"/>
        <v>2.5503785210339962E-6</v>
      </c>
      <c r="BI4560" s="184">
        <f t="shared" si="666"/>
        <v>2.5503785210339962E-6</v>
      </c>
      <c r="BJ4560" s="184" t="str">
        <f t="shared" si="662"/>
        <v/>
      </c>
    </row>
    <row r="4561" spans="57:62" ht="20.100000000000001" customHeight="1" x14ac:dyDescent="0.25">
      <c r="BE4561" s="156">
        <v>3809</v>
      </c>
      <c r="BF4561" s="181">
        <f t="shared" si="663"/>
        <v>24.37119999999836</v>
      </c>
      <c r="BG4561" s="182">
        <f t="shared" si="664"/>
        <v>9.8018010608480954E-4</v>
      </c>
      <c r="BH4561" s="183">
        <f t="shared" si="665"/>
        <v>2.5438999081523698E-6</v>
      </c>
      <c r="BI4561" s="184">
        <f t="shared" si="666"/>
        <v>2.5438999081523698E-6</v>
      </c>
      <c r="BJ4561" s="184" t="str">
        <f t="shared" si="662"/>
        <v/>
      </c>
    </row>
    <row r="4562" spans="57:62" ht="20.100000000000001" customHeight="1" x14ac:dyDescent="0.25">
      <c r="BE4562" s="156">
        <v>3810</v>
      </c>
      <c r="BF4562" s="181">
        <f t="shared" si="663"/>
        <v>24.37759999999836</v>
      </c>
      <c r="BG4562" s="182">
        <f t="shared" si="664"/>
        <v>9.7763620617665717E-4</v>
      </c>
      <c r="BH4562" s="183">
        <f t="shared" si="665"/>
        <v>2.5374373152558865E-6</v>
      </c>
      <c r="BI4562" s="184">
        <f t="shared" si="666"/>
        <v>2.5374373152558865E-6</v>
      </c>
      <c r="BJ4562" s="184" t="str">
        <f t="shared" si="662"/>
        <v/>
      </c>
    </row>
    <row r="4563" spans="57:62" ht="20.100000000000001" customHeight="1" x14ac:dyDescent="0.25">
      <c r="BE4563" s="156">
        <v>3811</v>
      </c>
      <c r="BF4563" s="181">
        <f t="shared" si="663"/>
        <v>24.383999999998359</v>
      </c>
      <c r="BG4563" s="182">
        <f t="shared" si="664"/>
        <v>9.7509876886140128E-4</v>
      </c>
      <c r="BH4563" s="183">
        <f t="shared" si="665"/>
        <v>2.5309907040959537E-6</v>
      </c>
      <c r="BI4563" s="184">
        <f t="shared" si="666"/>
        <v>2.5309907040959537E-6</v>
      </c>
      <c r="BJ4563" s="184" t="str">
        <f t="shared" si="662"/>
        <v/>
      </c>
    </row>
    <row r="4564" spans="57:62" ht="20.100000000000001" customHeight="1" x14ac:dyDescent="0.25">
      <c r="BE4564" s="156">
        <v>3812</v>
      </c>
      <c r="BF4564" s="181">
        <f t="shared" si="663"/>
        <v>24.390399999998358</v>
      </c>
      <c r="BG4564" s="182">
        <f t="shared" si="664"/>
        <v>9.7256777815730533E-4</v>
      </c>
      <c r="BH4564" s="183">
        <f t="shared" si="665"/>
        <v>2.5245600365230748E-6</v>
      </c>
      <c r="BI4564" s="184">
        <f t="shared" si="666"/>
        <v>2.5245600365230748E-6</v>
      </c>
      <c r="BJ4564" s="184" t="str">
        <f t="shared" si="662"/>
        <v/>
      </c>
    </row>
    <row r="4565" spans="57:62" ht="20.100000000000001" customHeight="1" x14ac:dyDescent="0.25">
      <c r="BE4565" s="156">
        <v>3813</v>
      </c>
      <c r="BF4565" s="181">
        <f t="shared" si="663"/>
        <v>24.396799999998358</v>
      </c>
      <c r="BG4565" s="182">
        <f t="shared" si="664"/>
        <v>9.7004321812078226E-4</v>
      </c>
      <c r="BH4565" s="183">
        <f t="shared" si="665"/>
        <v>2.518145274459419E-6</v>
      </c>
      <c r="BI4565" s="184">
        <f t="shared" si="666"/>
        <v>2.518145274459419E-6</v>
      </c>
      <c r="BJ4565" s="184" t="str">
        <f t="shared" si="662"/>
        <v/>
      </c>
    </row>
    <row r="4566" spans="57:62" ht="20.100000000000001" customHeight="1" x14ac:dyDescent="0.25">
      <c r="BE4566" s="156">
        <v>3814</v>
      </c>
      <c r="BF4566" s="181">
        <f t="shared" si="663"/>
        <v>24.403199999998357</v>
      </c>
      <c r="BG4566" s="182">
        <f t="shared" si="664"/>
        <v>9.6752507284632284E-4</v>
      </c>
      <c r="BH4566" s="183">
        <f t="shared" si="665"/>
        <v>2.5117463799279862E-6</v>
      </c>
      <c r="BI4566" s="184">
        <f t="shared" si="666"/>
        <v>2.5117463799279862E-6</v>
      </c>
      <c r="BJ4566" s="184" t="str">
        <f t="shared" si="662"/>
        <v/>
      </c>
    </row>
    <row r="4567" spans="57:62" ht="20.100000000000001" customHeight="1" x14ac:dyDescent="0.25">
      <c r="BE4567" s="156">
        <v>3815</v>
      </c>
      <c r="BF4567" s="181">
        <f t="shared" si="663"/>
        <v>24.409599999998356</v>
      </c>
      <c r="BG4567" s="182">
        <f t="shared" si="664"/>
        <v>9.6501332646639485E-4</v>
      </c>
      <c r="BH4567" s="183">
        <f t="shared" si="665"/>
        <v>2.5053633150281043E-6</v>
      </c>
      <c r="BI4567" s="184">
        <f t="shared" si="666"/>
        <v>2.5053633150281043E-6</v>
      </c>
      <c r="BJ4567" s="184" t="str">
        <f t="shared" si="662"/>
        <v/>
      </c>
    </row>
    <row r="4568" spans="57:62" ht="20.100000000000001" customHeight="1" x14ac:dyDescent="0.25">
      <c r="BE4568" s="156">
        <v>3816</v>
      </c>
      <c r="BF4568" s="181">
        <f t="shared" si="663"/>
        <v>24.415999999998355</v>
      </c>
      <c r="BG4568" s="182">
        <f t="shared" si="664"/>
        <v>9.6250796315136675E-4</v>
      </c>
      <c r="BH4568" s="183">
        <f t="shared" si="665"/>
        <v>2.4989960419499573E-6</v>
      </c>
      <c r="BI4568" s="184">
        <f t="shared" si="666"/>
        <v>2.4989960419499573E-6</v>
      </c>
      <c r="BJ4568" s="184" t="str">
        <f t="shared" si="662"/>
        <v/>
      </c>
    </row>
    <row r="4569" spans="57:62" ht="20.100000000000001" customHeight="1" x14ac:dyDescent="0.25">
      <c r="BE4569" s="156">
        <v>3817</v>
      </c>
      <c r="BF4569" s="181">
        <f t="shared" si="663"/>
        <v>24.422399999998355</v>
      </c>
      <c r="BG4569" s="182">
        <f t="shared" si="664"/>
        <v>9.6000896710941679E-4</v>
      </c>
      <c r="BH4569" s="183">
        <f t="shared" si="665"/>
        <v>2.4926445229690557E-6</v>
      </c>
      <c r="BI4569" s="184">
        <f t="shared" si="666"/>
        <v>2.4926445229690557E-6</v>
      </c>
      <c r="BJ4569" s="184" t="str">
        <f t="shared" si="662"/>
        <v/>
      </c>
    </row>
    <row r="4570" spans="57:62" ht="20.100000000000001" customHeight="1" x14ac:dyDescent="0.25">
      <c r="BE4570" s="156">
        <v>3818</v>
      </c>
      <c r="BF4570" s="181">
        <f t="shared" si="663"/>
        <v>24.428799999998354</v>
      </c>
      <c r="BG4570" s="182">
        <f t="shared" si="664"/>
        <v>9.5751632258644773E-4</v>
      </c>
      <c r="BH4570" s="183">
        <f t="shared" si="665"/>
        <v>2.4863087204501401E-6</v>
      </c>
      <c r="BI4570" s="184">
        <f t="shared" si="666"/>
        <v>2.4863087204501401E-6</v>
      </c>
      <c r="BJ4570" s="184" t="str">
        <f t="shared" si="662"/>
        <v/>
      </c>
    </row>
    <row r="4571" spans="57:62" ht="20.100000000000001" customHeight="1" x14ac:dyDescent="0.25">
      <c r="BE4571" s="156">
        <v>3819</v>
      </c>
      <c r="BF4571" s="181">
        <f t="shared" si="663"/>
        <v>24.435199999998353</v>
      </c>
      <c r="BG4571" s="182">
        <f t="shared" si="664"/>
        <v>9.5503001386599759E-4</v>
      </c>
      <c r="BH4571" s="183">
        <f t="shared" si="665"/>
        <v>2.4799885968324357E-6</v>
      </c>
      <c r="BI4571" s="184">
        <f t="shared" si="666"/>
        <v>2.4799885968324357E-6</v>
      </c>
      <c r="BJ4571" s="184" t="str">
        <f t="shared" si="662"/>
        <v/>
      </c>
    </row>
    <row r="4572" spans="57:62" ht="20.100000000000001" customHeight="1" x14ac:dyDescent="0.25">
      <c r="BE4572" s="156">
        <v>3820</v>
      </c>
      <c r="BF4572" s="181">
        <f t="shared" si="663"/>
        <v>24.441599999998353</v>
      </c>
      <c r="BG4572" s="182">
        <f t="shared" si="664"/>
        <v>9.5255002526916516E-4</v>
      </c>
      <c r="BH4572" s="183">
        <f t="shared" si="665"/>
        <v>2.4736841146564322E-6</v>
      </c>
      <c r="BI4572" s="184">
        <f t="shared" si="666"/>
        <v>2.4736841146564322E-6</v>
      </c>
      <c r="BJ4572" s="184" t="str">
        <f t="shared" si="662"/>
        <v/>
      </c>
    </row>
    <row r="4573" spans="57:62" ht="20.100000000000001" customHeight="1" x14ac:dyDescent="0.25">
      <c r="BE4573" s="156">
        <v>3821</v>
      </c>
      <c r="BF4573" s="181">
        <f t="shared" si="663"/>
        <v>24.447999999998352</v>
      </c>
      <c r="BG4573" s="182">
        <f t="shared" si="664"/>
        <v>9.5007634115450872E-4</v>
      </c>
      <c r="BH4573" s="183">
        <f t="shared" si="665"/>
        <v>2.467395236537104E-6</v>
      </c>
      <c r="BI4573" s="184">
        <f t="shared" si="666"/>
        <v>2.467395236537104E-6</v>
      </c>
      <c r="BJ4573" s="184" t="str">
        <f t="shared" si="662"/>
        <v/>
      </c>
    </row>
    <row r="4574" spans="57:62" ht="20.100000000000001" customHeight="1" x14ac:dyDescent="0.25">
      <c r="BE4574" s="156">
        <v>3822</v>
      </c>
      <c r="BF4574" s="181">
        <f t="shared" si="663"/>
        <v>24.454399999998351</v>
      </c>
      <c r="BG4574" s="182">
        <f t="shared" si="664"/>
        <v>9.4760894591797162E-4</v>
      </c>
      <c r="BH4574" s="183">
        <f t="shared" si="665"/>
        <v>2.4611219251757278E-6</v>
      </c>
      <c r="BI4574" s="184">
        <f t="shared" si="666"/>
        <v>2.4611219251757278E-6</v>
      </c>
      <c r="BJ4574" s="184" t="str">
        <f t="shared" si="662"/>
        <v/>
      </c>
    </row>
    <row r="4575" spans="57:62" ht="20.100000000000001" customHeight="1" x14ac:dyDescent="0.25">
      <c r="BE4575" s="156">
        <v>3823</v>
      </c>
      <c r="BF4575" s="181">
        <f t="shared" si="663"/>
        <v>24.460799999998351</v>
      </c>
      <c r="BG4575" s="182">
        <f t="shared" si="664"/>
        <v>9.4514782399279589E-4</v>
      </c>
      <c r="BH4575" s="183">
        <f t="shared" si="665"/>
        <v>2.4548641433609674E-6</v>
      </c>
      <c r="BI4575" s="184">
        <f t="shared" si="666"/>
        <v>2.4548641433609674E-6</v>
      </c>
      <c r="BJ4575" s="184" t="str">
        <f t="shared" si="662"/>
        <v/>
      </c>
    </row>
    <row r="4576" spans="57:62" ht="20.100000000000001" customHeight="1" x14ac:dyDescent="0.25">
      <c r="BE4576" s="156">
        <v>3824</v>
      </c>
      <c r="BF4576" s="181">
        <f t="shared" si="663"/>
        <v>24.46719999999835</v>
      </c>
      <c r="BG4576" s="182">
        <f t="shared" si="664"/>
        <v>9.4269295984943493E-4</v>
      </c>
      <c r="BH4576" s="183">
        <f t="shared" si="665"/>
        <v>2.448621853969957E-6</v>
      </c>
      <c r="BI4576" s="184">
        <f t="shared" si="666"/>
        <v>2.448621853969957E-6</v>
      </c>
      <c r="BJ4576" s="184" t="str">
        <f t="shared" si="662"/>
        <v/>
      </c>
    </row>
    <row r="4577" spans="57:62" ht="20.100000000000001" customHeight="1" x14ac:dyDescent="0.25">
      <c r="BE4577" s="156">
        <v>3825</v>
      </c>
      <c r="BF4577" s="181">
        <f t="shared" si="663"/>
        <v>24.473599999998349</v>
      </c>
      <c r="BG4577" s="182">
        <f t="shared" si="664"/>
        <v>9.4024433799546497E-4</v>
      </c>
      <c r="BH4577" s="183">
        <f t="shared" si="665"/>
        <v>2.4423950199538823E-6</v>
      </c>
      <c r="BI4577" s="184">
        <f t="shared" si="666"/>
        <v>2.4423950199538823E-6</v>
      </c>
      <c r="BJ4577" s="184" t="str">
        <f t="shared" si="662"/>
        <v/>
      </c>
    </row>
    <row r="4578" spans="57:62" ht="20.100000000000001" customHeight="1" x14ac:dyDescent="0.25">
      <c r="BE4578" s="156">
        <v>3826</v>
      </c>
      <c r="BF4578" s="181">
        <f t="shared" si="663"/>
        <v>24.479999999998348</v>
      </c>
      <c r="BG4578" s="182">
        <f t="shared" si="664"/>
        <v>9.3780194297551109E-4</v>
      </c>
      <c r="BH4578" s="183">
        <f t="shared" si="665"/>
        <v>2.4361836043570615E-6</v>
      </c>
      <c r="BI4578" s="184">
        <f t="shared" si="666"/>
        <v>2.4361836043570615E-6</v>
      </c>
      <c r="BJ4578" s="184" t="str">
        <f t="shared" si="662"/>
        <v/>
      </c>
    </row>
    <row r="4579" spans="57:62" ht="20.100000000000001" customHeight="1" x14ac:dyDescent="0.25">
      <c r="BE4579" s="156">
        <v>3827</v>
      </c>
      <c r="BF4579" s="181">
        <f t="shared" si="663"/>
        <v>24.486399999998348</v>
      </c>
      <c r="BG4579" s="182">
        <f t="shared" si="664"/>
        <v>9.3536575937115402E-4</v>
      </c>
      <c r="BH4579" s="183">
        <f t="shared" si="665"/>
        <v>2.4299875703062126E-6</v>
      </c>
      <c r="BI4579" s="184">
        <f t="shared" si="666"/>
        <v>2.4299875703062126E-6</v>
      </c>
      <c r="BJ4579" s="184" t="str">
        <f t="shared" si="662"/>
        <v/>
      </c>
    </row>
    <row r="4580" spans="57:62" ht="20.100000000000001" customHeight="1" x14ac:dyDescent="0.25">
      <c r="BE4580" s="156">
        <v>3828</v>
      </c>
      <c r="BF4580" s="181">
        <f t="shared" si="663"/>
        <v>24.492799999998347</v>
      </c>
      <c r="BG4580" s="182">
        <f t="shared" si="664"/>
        <v>9.3293577180084781E-4</v>
      </c>
      <c r="BH4580" s="183">
        <f t="shared" si="665"/>
        <v>2.4238068810122958E-6</v>
      </c>
      <c r="BI4580" s="184">
        <f t="shared" si="666"/>
        <v>2.4238068810122958E-6</v>
      </c>
      <c r="BJ4580" s="184" t="str">
        <f t="shared" si="662"/>
        <v/>
      </c>
    </row>
    <row r="4581" spans="57:62" ht="20.100000000000001" customHeight="1" x14ac:dyDescent="0.25">
      <c r="BE4581" s="156">
        <v>3829</v>
      </c>
      <c r="BF4581" s="181">
        <f t="shared" si="663"/>
        <v>24.499199999998346</v>
      </c>
      <c r="BG4581" s="182">
        <f t="shared" si="664"/>
        <v>9.3051196491983552E-4</v>
      </c>
      <c r="BH4581" s="183">
        <f t="shared" si="665"/>
        <v>2.4176414997681287E-6</v>
      </c>
      <c r="BI4581" s="184">
        <f t="shared" si="666"/>
        <v>2.4176414997681287E-6</v>
      </c>
      <c r="BJ4581" s="184" t="str">
        <f t="shared" si="662"/>
        <v/>
      </c>
    </row>
    <row r="4582" spans="57:62" ht="20.100000000000001" customHeight="1" x14ac:dyDescent="0.25">
      <c r="BE4582" s="156">
        <v>3830</v>
      </c>
      <c r="BF4582" s="181">
        <f t="shared" si="663"/>
        <v>24.505599999998346</v>
      </c>
      <c r="BG4582" s="182">
        <f t="shared" si="664"/>
        <v>9.2809432342006739E-4</v>
      </c>
      <c r="BH4582" s="183">
        <f t="shared" si="665"/>
        <v>2.4114913899523976E-6</v>
      </c>
      <c r="BI4582" s="184">
        <f t="shared" si="666"/>
        <v>2.4114913899523976E-6</v>
      </c>
      <c r="BJ4582" s="184" t="str">
        <f t="shared" si="662"/>
        <v/>
      </c>
    </row>
    <row r="4583" spans="57:62" ht="20.100000000000001" customHeight="1" x14ac:dyDescent="0.25">
      <c r="BE4583" s="156">
        <v>3831</v>
      </c>
      <c r="BF4583" s="181">
        <f t="shared" si="663"/>
        <v>24.511999999998345</v>
      </c>
      <c r="BG4583" s="182">
        <f t="shared" si="664"/>
        <v>9.2568283203011499E-4</v>
      </c>
      <c r="BH4583" s="183">
        <f t="shared" si="665"/>
        <v>2.4053565150234778E-6</v>
      </c>
      <c r="BI4583" s="184">
        <f t="shared" si="666"/>
        <v>2.4053565150234778E-6</v>
      </c>
      <c r="BJ4583" s="184" t="str">
        <f t="shared" si="662"/>
        <v/>
      </c>
    </row>
    <row r="4584" spans="57:62" ht="20.100000000000001" customHeight="1" x14ac:dyDescent="0.25">
      <c r="BE4584" s="156">
        <v>3832</v>
      </c>
      <c r="BF4584" s="181">
        <f t="shared" si="663"/>
        <v>24.518399999998344</v>
      </c>
      <c r="BG4584" s="182">
        <f t="shared" si="664"/>
        <v>9.2327747551509151E-4</v>
      </c>
      <c r="BH4584" s="183">
        <f t="shared" si="665"/>
        <v>2.3992368385282155E-6</v>
      </c>
      <c r="BI4584" s="184">
        <f t="shared" si="666"/>
        <v>2.3992368385282155E-6</v>
      </c>
      <c r="BJ4584" s="184" t="str">
        <f t="shared" si="662"/>
        <v/>
      </c>
    </row>
    <row r="4585" spans="57:62" ht="20.100000000000001" customHeight="1" x14ac:dyDescent="0.25">
      <c r="BE4585" s="156">
        <v>3833</v>
      </c>
      <c r="BF4585" s="181">
        <f t="shared" si="663"/>
        <v>24.524799999998343</v>
      </c>
      <c r="BG4585" s="182">
        <f t="shared" si="664"/>
        <v>9.208782386765633E-4</v>
      </c>
      <c r="BH4585" s="183">
        <f t="shared" si="665"/>
        <v>2.393132324097374E-6</v>
      </c>
      <c r="BI4585" s="184">
        <f t="shared" si="666"/>
        <v>2.393132324097374E-6</v>
      </c>
      <c r="BJ4585" s="184" t="str">
        <f t="shared" si="662"/>
        <v/>
      </c>
    </row>
    <row r="4586" spans="57:62" ht="20.100000000000001" customHeight="1" x14ac:dyDescent="0.25">
      <c r="BE4586" s="156">
        <v>3834</v>
      </c>
      <c r="BF4586" s="181">
        <f t="shared" si="663"/>
        <v>24.531199999998343</v>
      </c>
      <c r="BG4586" s="182">
        <f t="shared" si="664"/>
        <v>9.1848510635246592E-4</v>
      </c>
      <c r="BH4586" s="183">
        <f t="shared" si="665"/>
        <v>2.3870429354364182E-6</v>
      </c>
      <c r="BI4586" s="184">
        <f t="shared" si="666"/>
        <v>2.3870429354364182E-6</v>
      </c>
      <c r="BJ4586" s="184" t="str">
        <f t="shared" si="662"/>
        <v/>
      </c>
    </row>
    <row r="4587" spans="57:62" ht="20.100000000000001" customHeight="1" x14ac:dyDescent="0.25">
      <c r="BE4587" s="156">
        <v>3835</v>
      </c>
      <c r="BF4587" s="181">
        <f t="shared" si="663"/>
        <v>24.537599999998342</v>
      </c>
      <c r="BG4587" s="182">
        <f t="shared" si="664"/>
        <v>9.160980634170295E-4</v>
      </c>
      <c r="BH4587" s="183">
        <f t="shared" si="665"/>
        <v>2.3809686363439461E-6</v>
      </c>
      <c r="BI4587" s="184">
        <f t="shared" si="666"/>
        <v>2.3809686363439461E-6</v>
      </c>
      <c r="BJ4587" s="184" t="str">
        <f t="shared" si="662"/>
        <v/>
      </c>
    </row>
    <row r="4588" spans="57:62" ht="20.100000000000001" customHeight="1" x14ac:dyDescent="0.25">
      <c r="BE4588" s="156">
        <v>3836</v>
      </c>
      <c r="BF4588" s="181">
        <f t="shared" si="663"/>
        <v>24.543999999998341</v>
      </c>
      <c r="BG4588" s="182">
        <f t="shared" si="664"/>
        <v>9.1371709478068556E-4</v>
      </c>
      <c r="BH4588" s="183">
        <f t="shared" si="665"/>
        <v>2.3749093906926064E-6</v>
      </c>
      <c r="BI4588" s="184">
        <f t="shared" si="666"/>
        <v>2.3749093906926064E-6</v>
      </c>
      <c r="BJ4588" s="184" t="str">
        <f t="shared" si="662"/>
        <v/>
      </c>
    </row>
    <row r="4589" spans="57:62" ht="20.100000000000001" customHeight="1" x14ac:dyDescent="0.25">
      <c r="BE4589" s="156">
        <v>3837</v>
      </c>
      <c r="BF4589" s="181">
        <f t="shared" si="663"/>
        <v>24.550399999998341</v>
      </c>
      <c r="BG4589" s="182">
        <f t="shared" si="664"/>
        <v>9.1134218538999295E-4</v>
      </c>
      <c r="BH4589" s="183">
        <f t="shared" si="665"/>
        <v>2.3688651624449285E-6</v>
      </c>
      <c r="BI4589" s="184">
        <f t="shared" si="666"/>
        <v>2.3688651624449285E-6</v>
      </c>
      <c r="BJ4589" s="184" t="str">
        <f t="shared" si="662"/>
        <v/>
      </c>
    </row>
    <row r="4590" spans="57:62" ht="20.100000000000001" customHeight="1" x14ac:dyDescent="0.25">
      <c r="BE4590" s="156">
        <v>3838</v>
      </c>
      <c r="BF4590" s="181">
        <f t="shared" si="663"/>
        <v>24.55679999999834</v>
      </c>
      <c r="BG4590" s="182">
        <f t="shared" si="664"/>
        <v>9.0897332022754802E-4</v>
      </c>
      <c r="BH4590" s="183">
        <f t="shared" si="665"/>
        <v>2.362835915637059E-6</v>
      </c>
      <c r="BI4590" s="184">
        <f t="shared" si="666"/>
        <v>2.362835915637059E-6</v>
      </c>
      <c r="BJ4590" s="184" t="str">
        <f t="shared" si="662"/>
        <v/>
      </c>
    </row>
    <row r="4591" spans="57:62" ht="20.100000000000001" customHeight="1" x14ac:dyDescent="0.25">
      <c r="BE4591" s="156">
        <v>3839</v>
      </c>
      <c r="BF4591" s="181">
        <f t="shared" si="663"/>
        <v>24.563199999998339</v>
      </c>
      <c r="BG4591" s="182">
        <f t="shared" si="664"/>
        <v>9.0661048431191096E-4</v>
      </c>
      <c r="BH4591" s="183">
        <f t="shared" si="665"/>
        <v>2.3568216143968678E-6</v>
      </c>
      <c r="BI4591" s="184">
        <f t="shared" si="666"/>
        <v>2.3568216143968678E-6</v>
      </c>
      <c r="BJ4591" s="184" t="str">
        <f t="shared" si="662"/>
        <v/>
      </c>
    </row>
    <row r="4592" spans="57:62" ht="20.100000000000001" customHeight="1" x14ac:dyDescent="0.25">
      <c r="BE4592" s="156">
        <v>3840</v>
      </c>
      <c r="BF4592" s="181">
        <f t="shared" si="663"/>
        <v>24.569599999998339</v>
      </c>
      <c r="BG4592" s="182">
        <f t="shared" si="664"/>
        <v>9.042536626975141E-4</v>
      </c>
      <c r="BH4592" s="183">
        <f t="shared" si="665"/>
        <v>2.3508222229279025E-6</v>
      </c>
      <c r="BI4592" s="184">
        <f t="shared" si="666"/>
        <v>2.3508222229279025E-6</v>
      </c>
      <c r="BJ4592" s="184" t="str">
        <f t="shared" si="662"/>
        <v/>
      </c>
    </row>
    <row r="4593" spans="57:62" ht="20.100000000000001" customHeight="1" x14ac:dyDescent="0.25">
      <c r="BE4593" s="156">
        <v>3841</v>
      </c>
      <c r="BF4593" s="181">
        <f t="shared" si="663"/>
        <v>24.575999999998338</v>
      </c>
      <c r="BG4593" s="182">
        <f t="shared" si="664"/>
        <v>9.0190284047458619E-4</v>
      </c>
      <c r="BH4593" s="183">
        <f t="shared" si="665"/>
        <v>2.344837705517736E-6</v>
      </c>
      <c r="BI4593" s="184">
        <f t="shared" si="666"/>
        <v>2.344837705517736E-6</v>
      </c>
      <c r="BJ4593" s="184" t="str">
        <f t="shared" ref="BJ4593:BJ4656" si="667">IF($BG4593&lt;(1-$BC$765),$BH4593,"")</f>
        <v/>
      </c>
    </row>
    <row r="4594" spans="57:62" ht="20.100000000000001" customHeight="1" x14ac:dyDescent="0.25">
      <c r="BE4594" s="156">
        <v>3842</v>
      </c>
      <c r="BF4594" s="181">
        <f t="shared" ref="BF4594:BF4657" si="668">BF4593+$BI$750</f>
        <v>24.582399999998337</v>
      </c>
      <c r="BG4594" s="182">
        <f t="shared" ref="BG4594:BG4657" si="669">_xlfn.CHISQ.DIST.RT(BF4594,7)</f>
        <v>8.9955800276906846E-4</v>
      </c>
      <c r="BH4594" s="183">
        <f t="shared" ref="BH4594:BH4657" si="670">BG4594-BG4595</f>
        <v>2.3388680265343893E-6</v>
      </c>
      <c r="BI4594" s="184">
        <f t="shared" ref="BI4594:BI4657" si="671">IF(BG4594&lt;(1-$BC$757),BH4594,"")</f>
        <v>2.3388680265343893E-6</v>
      </c>
      <c r="BJ4594" s="184" t="str">
        <f t="shared" si="667"/>
        <v/>
      </c>
    </row>
    <row r="4595" spans="57:62" ht="20.100000000000001" customHeight="1" x14ac:dyDescent="0.25">
      <c r="BE4595" s="156">
        <v>3843</v>
      </c>
      <c r="BF4595" s="181">
        <f t="shared" si="668"/>
        <v>24.588799999998336</v>
      </c>
      <c r="BG4595" s="182">
        <f t="shared" si="669"/>
        <v>8.9721913474253407E-4</v>
      </c>
      <c r="BH4595" s="183">
        <f t="shared" si="670"/>
        <v>2.332913150428933E-6</v>
      </c>
      <c r="BI4595" s="184">
        <f t="shared" si="671"/>
        <v>2.332913150428933E-6</v>
      </c>
      <c r="BJ4595" s="184" t="str">
        <f t="shared" si="667"/>
        <v/>
      </c>
    </row>
    <row r="4596" spans="57:62" ht="20.100000000000001" customHeight="1" x14ac:dyDescent="0.25">
      <c r="BE4596" s="156">
        <v>3844</v>
      </c>
      <c r="BF4596" s="181">
        <f t="shared" si="668"/>
        <v>24.595199999998336</v>
      </c>
      <c r="BG4596" s="182">
        <f t="shared" si="669"/>
        <v>8.9488622159210514E-4</v>
      </c>
      <c r="BH4596" s="183">
        <f t="shared" si="670"/>
        <v>2.3269730417294163E-6</v>
      </c>
      <c r="BI4596" s="184">
        <f t="shared" si="671"/>
        <v>2.3269730417294163E-6</v>
      </c>
      <c r="BJ4596" s="184" t="str">
        <f t="shared" si="667"/>
        <v/>
      </c>
    </row>
    <row r="4597" spans="57:62" ht="20.100000000000001" customHeight="1" x14ac:dyDescent="0.25">
      <c r="BE4597" s="156">
        <v>3845</v>
      </c>
      <c r="BF4597" s="181">
        <f t="shared" si="668"/>
        <v>24.601599999998335</v>
      </c>
      <c r="BG4597" s="182">
        <f t="shared" si="669"/>
        <v>8.9255924855037572E-4</v>
      </c>
      <c r="BH4597" s="183">
        <f t="shared" si="670"/>
        <v>2.3210476650525761E-6</v>
      </c>
      <c r="BI4597" s="184">
        <f t="shared" si="671"/>
        <v>2.3210476650525761E-6</v>
      </c>
      <c r="BJ4597" s="184" t="str">
        <f t="shared" si="667"/>
        <v/>
      </c>
    </row>
    <row r="4598" spans="57:62" ht="20.100000000000001" customHeight="1" x14ac:dyDescent="0.25">
      <c r="BE4598" s="156">
        <v>3846</v>
      </c>
      <c r="BF4598" s="181">
        <f t="shared" si="668"/>
        <v>24.607999999998334</v>
      </c>
      <c r="BG4598" s="182">
        <f t="shared" si="669"/>
        <v>8.9023820088532314E-4</v>
      </c>
      <c r="BH4598" s="183">
        <f t="shared" si="670"/>
        <v>2.3151369850910432E-6</v>
      </c>
      <c r="BI4598" s="184">
        <f t="shared" si="671"/>
        <v>2.3151369850910432E-6</v>
      </c>
      <c r="BJ4598" s="184" t="str">
        <f t="shared" si="667"/>
        <v/>
      </c>
    </row>
    <row r="4599" spans="57:62" ht="20.100000000000001" customHeight="1" x14ac:dyDescent="0.25">
      <c r="BE4599" s="156">
        <v>3847</v>
      </c>
      <c r="BF4599" s="181">
        <f t="shared" si="668"/>
        <v>24.614399999998334</v>
      </c>
      <c r="BG4599" s="182">
        <f t="shared" si="669"/>
        <v>8.879230639002321E-4</v>
      </c>
      <c r="BH4599" s="183">
        <f t="shared" si="670"/>
        <v>2.3092409666161618E-6</v>
      </c>
      <c r="BI4599" s="184">
        <f t="shared" si="671"/>
        <v>2.3092409666161618E-6</v>
      </c>
      <c r="BJ4599" s="184" t="str">
        <f t="shared" si="667"/>
        <v/>
      </c>
    </row>
    <row r="4600" spans="57:62" ht="20.100000000000001" customHeight="1" x14ac:dyDescent="0.25">
      <c r="BE4600" s="156">
        <v>3848</v>
      </c>
      <c r="BF4600" s="181">
        <f t="shared" si="668"/>
        <v>24.620799999998333</v>
      </c>
      <c r="BG4600" s="182">
        <f t="shared" si="669"/>
        <v>8.8561382293361594E-4</v>
      </c>
      <c r="BH4600" s="183">
        <f t="shared" si="670"/>
        <v>2.3033595744859038E-6</v>
      </c>
      <c r="BI4600" s="184">
        <f t="shared" si="671"/>
        <v>2.3033595744859038E-6</v>
      </c>
      <c r="BJ4600" s="184" t="str">
        <f t="shared" si="667"/>
        <v/>
      </c>
    </row>
    <row r="4601" spans="57:62" ht="20.100000000000001" customHeight="1" x14ac:dyDescent="0.25">
      <c r="BE4601" s="156">
        <v>3849</v>
      </c>
      <c r="BF4601" s="181">
        <f t="shared" si="668"/>
        <v>24.627199999998332</v>
      </c>
      <c r="BG4601" s="182">
        <f t="shared" si="669"/>
        <v>8.8331046335913003E-4</v>
      </c>
      <c r="BH4601" s="183">
        <f t="shared" si="670"/>
        <v>2.2974927736315329E-6</v>
      </c>
      <c r="BI4601" s="184">
        <f t="shared" si="671"/>
        <v>2.2974927736315329E-6</v>
      </c>
      <c r="BJ4601" s="184" t="str">
        <f t="shared" si="667"/>
        <v/>
      </c>
    </row>
    <row r="4602" spans="57:62" ht="20.100000000000001" customHeight="1" x14ac:dyDescent="0.25">
      <c r="BE4602" s="156">
        <v>3850</v>
      </c>
      <c r="BF4602" s="181">
        <f t="shared" si="668"/>
        <v>24.633599999998331</v>
      </c>
      <c r="BG4602" s="182">
        <f t="shared" si="669"/>
        <v>8.810129705854985E-4</v>
      </c>
      <c r="BH4602" s="183">
        <f t="shared" si="670"/>
        <v>2.2916405290710493E-6</v>
      </c>
      <c r="BI4602" s="184">
        <f t="shared" si="671"/>
        <v>2.2916405290710493E-6</v>
      </c>
      <c r="BJ4602" s="184" t="str">
        <f t="shared" si="667"/>
        <v/>
      </c>
    </row>
    <row r="4603" spans="57:62" ht="20.100000000000001" customHeight="1" x14ac:dyDescent="0.25">
      <c r="BE4603" s="156">
        <v>3851</v>
      </c>
      <c r="BF4603" s="181">
        <f t="shared" si="668"/>
        <v>24.639999999998331</v>
      </c>
      <c r="BG4603" s="182">
        <f t="shared" si="669"/>
        <v>8.7872133005642745E-4</v>
      </c>
      <c r="BH4603" s="183">
        <f t="shared" si="670"/>
        <v>2.2858028059001903E-6</v>
      </c>
      <c r="BI4603" s="184">
        <f t="shared" si="671"/>
        <v>2.2858028059001903E-6</v>
      </c>
      <c r="BJ4603" s="184" t="str">
        <f t="shared" si="667"/>
        <v/>
      </c>
    </row>
    <row r="4604" spans="57:62" ht="20.100000000000001" customHeight="1" x14ac:dyDescent="0.25">
      <c r="BE4604" s="156">
        <v>3852</v>
      </c>
      <c r="BF4604" s="181">
        <f t="shared" si="668"/>
        <v>24.64639999999833</v>
      </c>
      <c r="BG4604" s="182">
        <f t="shared" si="669"/>
        <v>8.7643552725052726E-4</v>
      </c>
      <c r="BH4604" s="183">
        <f t="shared" si="670"/>
        <v>2.2799795692943822E-6</v>
      </c>
      <c r="BI4604" s="184">
        <f t="shared" si="671"/>
        <v>2.2799795692943822E-6</v>
      </c>
      <c r="BJ4604" s="184" t="str">
        <f t="shared" si="667"/>
        <v/>
      </c>
    </row>
    <row r="4605" spans="57:62" ht="20.100000000000001" customHeight="1" x14ac:dyDescent="0.25">
      <c r="BE4605" s="156">
        <v>3853</v>
      </c>
      <c r="BF4605" s="181">
        <f t="shared" si="668"/>
        <v>24.652799999998329</v>
      </c>
      <c r="BG4605" s="182">
        <f t="shared" si="669"/>
        <v>8.7415554768123288E-4</v>
      </c>
      <c r="BH4605" s="183">
        <f t="shared" si="670"/>
        <v>2.2741707845028852E-6</v>
      </c>
      <c r="BI4605" s="184">
        <f t="shared" si="671"/>
        <v>2.2741707845028852E-6</v>
      </c>
      <c r="BJ4605" s="184" t="str">
        <f t="shared" si="667"/>
        <v/>
      </c>
    </row>
    <row r="4606" spans="57:62" ht="20.100000000000001" customHeight="1" x14ac:dyDescent="0.25">
      <c r="BE4606" s="156">
        <v>3854</v>
      </c>
      <c r="BF4606" s="181">
        <f t="shared" si="668"/>
        <v>24.659199999998329</v>
      </c>
      <c r="BG4606" s="182">
        <f t="shared" si="669"/>
        <v>8.7188137689672999E-4</v>
      </c>
      <c r="BH4606" s="183">
        <f t="shared" si="670"/>
        <v>2.2683764168704781E-6</v>
      </c>
      <c r="BI4606" s="184">
        <f t="shared" si="671"/>
        <v>2.2683764168704781E-6</v>
      </c>
      <c r="BJ4606" s="184" t="str">
        <f t="shared" si="667"/>
        <v/>
      </c>
    </row>
    <row r="4607" spans="57:62" ht="20.100000000000001" customHeight="1" x14ac:dyDescent="0.25">
      <c r="BE4607" s="156">
        <v>3855</v>
      </c>
      <c r="BF4607" s="181">
        <f t="shared" si="668"/>
        <v>24.665599999998328</v>
      </c>
      <c r="BG4607" s="182">
        <f t="shared" si="669"/>
        <v>8.6961300047985952E-4</v>
      </c>
      <c r="BH4607" s="183">
        <f t="shared" si="670"/>
        <v>2.262596431800378E-6</v>
      </c>
      <c r="BI4607" s="184">
        <f t="shared" si="671"/>
        <v>2.262596431800378E-6</v>
      </c>
      <c r="BJ4607" s="184" t="str">
        <f t="shared" si="667"/>
        <v/>
      </c>
    </row>
    <row r="4608" spans="57:62" ht="20.100000000000001" customHeight="1" x14ac:dyDescent="0.25">
      <c r="BE4608" s="156">
        <v>3856</v>
      </c>
      <c r="BF4608" s="181">
        <f t="shared" si="668"/>
        <v>24.671999999998327</v>
      </c>
      <c r="BG4608" s="182">
        <f t="shared" si="669"/>
        <v>8.6735040404805914E-4</v>
      </c>
      <c r="BH4608" s="183">
        <f t="shared" si="670"/>
        <v>2.2568307947914285E-6</v>
      </c>
      <c r="BI4608" s="184">
        <f t="shared" si="671"/>
        <v>2.2568307947914285E-6</v>
      </c>
      <c r="BJ4608" s="184" t="str">
        <f t="shared" si="667"/>
        <v/>
      </c>
    </row>
    <row r="4609" spans="57:62" ht="20.100000000000001" customHeight="1" x14ac:dyDescent="0.25">
      <c r="BE4609" s="156">
        <v>3857</v>
      </c>
      <c r="BF4609" s="181">
        <f t="shared" si="668"/>
        <v>24.678399999998327</v>
      </c>
      <c r="BG4609" s="182">
        <f t="shared" si="669"/>
        <v>8.6509357325326771E-4</v>
      </c>
      <c r="BH4609" s="183">
        <f t="shared" si="670"/>
        <v>2.2510794714151149E-6</v>
      </c>
      <c r="BI4609" s="184">
        <f t="shared" si="671"/>
        <v>2.2510794714151149E-6</v>
      </c>
      <c r="BJ4609" s="184" t="str">
        <f t="shared" si="667"/>
        <v/>
      </c>
    </row>
    <row r="4610" spans="57:62" ht="20.100000000000001" customHeight="1" x14ac:dyDescent="0.25">
      <c r="BE4610" s="156">
        <v>3858</v>
      </c>
      <c r="BF4610" s="181">
        <f t="shared" si="668"/>
        <v>24.684799999998326</v>
      </c>
      <c r="BG4610" s="182">
        <f t="shared" si="669"/>
        <v>8.628424937818526E-4</v>
      </c>
      <c r="BH4610" s="183">
        <f t="shared" si="670"/>
        <v>2.2453424273234787E-6</v>
      </c>
      <c r="BI4610" s="184">
        <f t="shared" si="671"/>
        <v>2.2453424273234787E-6</v>
      </c>
      <c r="BJ4610" s="184" t="str">
        <f t="shared" si="667"/>
        <v/>
      </c>
    </row>
    <row r="4611" spans="57:62" ht="20.100000000000001" customHeight="1" x14ac:dyDescent="0.25">
      <c r="BE4611" s="156">
        <v>3859</v>
      </c>
      <c r="BF4611" s="181">
        <f t="shared" si="668"/>
        <v>24.691199999998325</v>
      </c>
      <c r="BG4611" s="182">
        <f t="shared" si="669"/>
        <v>8.6059715135452912E-4</v>
      </c>
      <c r="BH4611" s="183">
        <f t="shared" si="670"/>
        <v>2.2396196282409861E-6</v>
      </c>
      <c r="BI4611" s="184">
        <f t="shared" si="671"/>
        <v>2.2396196282409861E-6</v>
      </c>
      <c r="BJ4611" s="184" t="str">
        <f t="shared" si="667"/>
        <v/>
      </c>
    </row>
    <row r="4612" spans="57:62" ht="20.100000000000001" customHeight="1" x14ac:dyDescent="0.25">
      <c r="BE4612" s="156">
        <v>3860</v>
      </c>
      <c r="BF4612" s="181">
        <f t="shared" si="668"/>
        <v>24.697599999998324</v>
      </c>
      <c r="BG4612" s="182">
        <f t="shared" si="669"/>
        <v>8.5835753172628813E-4</v>
      </c>
      <c r="BH4612" s="183">
        <f t="shared" si="670"/>
        <v>2.2339110399826343E-6</v>
      </c>
      <c r="BI4612" s="184">
        <f t="shared" si="671"/>
        <v>2.2339110399826343E-6</v>
      </c>
      <c r="BJ4612" s="184" t="str">
        <f t="shared" si="667"/>
        <v/>
      </c>
    </row>
    <row r="4613" spans="57:62" ht="20.100000000000001" customHeight="1" x14ac:dyDescent="0.25">
      <c r="BE4613" s="156">
        <v>3861</v>
      </c>
      <c r="BF4613" s="181">
        <f t="shared" si="668"/>
        <v>24.703999999998324</v>
      </c>
      <c r="BG4613" s="182">
        <f t="shared" si="669"/>
        <v>8.561236206863055E-4</v>
      </c>
      <c r="BH4613" s="183">
        <f t="shared" si="670"/>
        <v>2.2282166284298818E-6</v>
      </c>
      <c r="BI4613" s="184">
        <f t="shared" si="671"/>
        <v>2.2282166284298818E-6</v>
      </c>
      <c r="BJ4613" s="184" t="str">
        <f t="shared" si="667"/>
        <v/>
      </c>
    </row>
    <row r="4614" spans="57:62" ht="20.100000000000001" customHeight="1" x14ac:dyDescent="0.25">
      <c r="BE4614" s="156">
        <v>3862</v>
      </c>
      <c r="BF4614" s="181">
        <f t="shared" si="668"/>
        <v>24.710399999998323</v>
      </c>
      <c r="BG4614" s="182">
        <f t="shared" si="669"/>
        <v>8.5389540405787561E-4</v>
      </c>
      <c r="BH4614" s="183">
        <f t="shared" si="670"/>
        <v>2.2225363595500562E-6</v>
      </c>
      <c r="BI4614" s="184">
        <f t="shared" si="671"/>
        <v>2.2225363595500562E-6</v>
      </c>
      <c r="BJ4614" s="184" t="str">
        <f t="shared" si="667"/>
        <v/>
      </c>
    </row>
    <row r="4615" spans="57:62" ht="20.100000000000001" customHeight="1" x14ac:dyDescent="0.25">
      <c r="BE4615" s="156">
        <v>3863</v>
      </c>
      <c r="BF4615" s="181">
        <f t="shared" si="668"/>
        <v>24.716799999998322</v>
      </c>
      <c r="BG4615" s="182">
        <f t="shared" si="669"/>
        <v>8.5167286769832556E-4</v>
      </c>
      <c r="BH4615" s="183">
        <f t="shared" si="670"/>
        <v>2.2168701993831265E-6</v>
      </c>
      <c r="BI4615" s="184">
        <f t="shared" si="671"/>
        <v>2.2168701993831265E-6</v>
      </c>
      <c r="BJ4615" s="184" t="str">
        <f t="shared" si="667"/>
        <v/>
      </c>
    </row>
    <row r="4616" spans="57:62" ht="20.100000000000001" customHeight="1" x14ac:dyDescent="0.25">
      <c r="BE4616" s="156">
        <v>3864</v>
      </c>
      <c r="BF4616" s="181">
        <f t="shared" si="668"/>
        <v>24.723199999998322</v>
      </c>
      <c r="BG4616" s="182">
        <f t="shared" si="669"/>
        <v>8.4945599749894243E-4</v>
      </c>
      <c r="BH4616" s="183">
        <f t="shared" si="670"/>
        <v>2.2112181140529789E-6</v>
      </c>
      <c r="BI4616" s="184">
        <f t="shared" si="671"/>
        <v>2.2112181140529789E-6</v>
      </c>
      <c r="BJ4616" s="184" t="str">
        <f t="shared" si="667"/>
        <v/>
      </c>
    </row>
    <row r="4617" spans="57:62" ht="20.100000000000001" customHeight="1" x14ac:dyDescent="0.25">
      <c r="BE4617" s="156">
        <v>3865</v>
      </c>
      <c r="BF4617" s="181">
        <f t="shared" si="668"/>
        <v>24.729599999998321</v>
      </c>
      <c r="BG4617" s="182">
        <f t="shared" si="669"/>
        <v>8.4724477938488945E-4</v>
      </c>
      <c r="BH4617" s="183">
        <f t="shared" si="670"/>
        <v>2.2055800697564666E-6</v>
      </c>
      <c r="BI4617" s="184">
        <f t="shared" si="671"/>
        <v>2.2055800697564666E-6</v>
      </c>
      <c r="BJ4617" s="184" t="str">
        <f t="shared" si="667"/>
        <v/>
      </c>
    </row>
    <row r="4618" spans="57:62" ht="20.100000000000001" customHeight="1" x14ac:dyDescent="0.25">
      <c r="BE4618" s="156">
        <v>3866</v>
      </c>
      <c r="BF4618" s="181">
        <f t="shared" si="668"/>
        <v>24.73599999999832</v>
      </c>
      <c r="BG4618" s="182">
        <f t="shared" si="669"/>
        <v>8.4503919931513299E-4</v>
      </c>
      <c r="BH4618" s="183">
        <f t="shared" si="670"/>
        <v>2.199956032767421E-6</v>
      </c>
      <c r="BI4618" s="184">
        <f t="shared" si="671"/>
        <v>2.199956032767421E-6</v>
      </c>
      <c r="BJ4618" s="184" t="str">
        <f t="shared" si="667"/>
        <v/>
      </c>
    </row>
    <row r="4619" spans="57:62" ht="20.100000000000001" customHeight="1" x14ac:dyDescent="0.25">
      <c r="BE4619" s="156">
        <v>3867</v>
      </c>
      <c r="BF4619" s="181">
        <f t="shared" si="668"/>
        <v>24.74239999999832</v>
      </c>
      <c r="BG4619" s="182">
        <f t="shared" si="669"/>
        <v>8.4283924328236557E-4</v>
      </c>
      <c r="BH4619" s="183">
        <f t="shared" si="670"/>
        <v>2.1943459694448919E-6</v>
      </c>
      <c r="BI4619" s="184">
        <f t="shared" si="671"/>
        <v>2.1943459694448919E-6</v>
      </c>
      <c r="BJ4619" s="184" t="str">
        <f t="shared" si="667"/>
        <v/>
      </c>
    </row>
    <row r="4620" spans="57:62" ht="20.100000000000001" customHeight="1" x14ac:dyDescent="0.25">
      <c r="BE4620" s="156">
        <v>3868</v>
      </c>
      <c r="BF4620" s="181">
        <f t="shared" si="668"/>
        <v>24.748799999998319</v>
      </c>
      <c r="BG4620" s="182">
        <f t="shared" si="669"/>
        <v>8.4064489731292067E-4</v>
      </c>
      <c r="BH4620" s="183">
        <f t="shared" si="670"/>
        <v>2.1887498462098368E-6</v>
      </c>
      <c r="BI4620" s="184">
        <f t="shared" si="671"/>
        <v>2.1887498462098368E-6</v>
      </c>
      <c r="BJ4620" s="184" t="str">
        <f t="shared" si="667"/>
        <v/>
      </c>
    </row>
    <row r="4621" spans="57:62" ht="20.100000000000001" customHeight="1" x14ac:dyDescent="0.25">
      <c r="BE4621" s="156">
        <v>3869</v>
      </c>
      <c r="BF4621" s="181">
        <f t="shared" si="668"/>
        <v>24.755199999998318</v>
      </c>
      <c r="BG4621" s="182">
        <f t="shared" si="669"/>
        <v>8.3845614746671084E-4</v>
      </c>
      <c r="BH4621" s="183">
        <f t="shared" si="670"/>
        <v>2.1831676295781897E-6</v>
      </c>
      <c r="BI4621" s="184">
        <f t="shared" si="671"/>
        <v>2.1831676295781897E-6</v>
      </c>
      <c r="BJ4621" s="184" t="str">
        <f t="shared" si="667"/>
        <v/>
      </c>
    </row>
    <row r="4622" spans="57:62" ht="20.100000000000001" customHeight="1" x14ac:dyDescent="0.25">
      <c r="BE4622" s="156">
        <v>3870</v>
      </c>
      <c r="BF4622" s="181">
        <f t="shared" si="668"/>
        <v>24.761599999998317</v>
      </c>
      <c r="BG4622" s="182">
        <f t="shared" si="669"/>
        <v>8.3627297983713265E-4</v>
      </c>
      <c r="BH4622" s="183">
        <f t="shared" si="670"/>
        <v>2.1775992861314784E-6</v>
      </c>
      <c r="BI4622" s="184">
        <f t="shared" si="671"/>
        <v>2.1775992861314784E-6</v>
      </c>
      <c r="BJ4622" s="184" t="str">
        <f t="shared" si="667"/>
        <v/>
      </c>
    </row>
    <row r="4623" spans="57:62" ht="20.100000000000001" customHeight="1" x14ac:dyDescent="0.25">
      <c r="BE4623" s="156">
        <v>3871</v>
      </c>
      <c r="BF4623" s="181">
        <f t="shared" si="668"/>
        <v>24.767999999998317</v>
      </c>
      <c r="BG4623" s="182">
        <f t="shared" si="669"/>
        <v>8.3409538055100117E-4</v>
      </c>
      <c r="BH4623" s="183">
        <f t="shared" si="670"/>
        <v>2.1720447825266916E-6</v>
      </c>
      <c r="BI4623" s="184">
        <f t="shared" si="671"/>
        <v>2.1720447825266916E-6</v>
      </c>
      <c r="BJ4623" s="184" t="str">
        <f t="shared" si="667"/>
        <v/>
      </c>
    </row>
    <row r="4624" spans="57:62" ht="20.100000000000001" customHeight="1" x14ac:dyDescent="0.25">
      <c r="BE4624" s="156">
        <v>3872</v>
      </c>
      <c r="BF4624" s="181">
        <f t="shared" si="668"/>
        <v>24.774399999998316</v>
      </c>
      <c r="BG4624" s="182">
        <f t="shared" si="669"/>
        <v>8.3192333576847448E-4</v>
      </c>
      <c r="BH4624" s="183">
        <f t="shared" si="670"/>
        <v>2.1665040855077707E-6</v>
      </c>
      <c r="BI4624" s="184">
        <f t="shared" si="671"/>
        <v>2.1665040855077707E-6</v>
      </c>
      <c r="BJ4624" s="184" t="str">
        <f t="shared" si="667"/>
        <v/>
      </c>
    </row>
    <row r="4625" spans="57:62" ht="20.100000000000001" customHeight="1" x14ac:dyDescent="0.25">
      <c r="BE4625" s="156">
        <v>3873</v>
      </c>
      <c r="BF4625" s="181">
        <f t="shared" si="668"/>
        <v>24.780799999998315</v>
      </c>
      <c r="BG4625" s="182">
        <f t="shared" si="669"/>
        <v>8.2975683168296671E-4</v>
      </c>
      <c r="BH4625" s="183">
        <f t="shared" si="670"/>
        <v>2.1609771618832756E-6</v>
      </c>
      <c r="BI4625" s="184">
        <f t="shared" si="671"/>
        <v>2.1609771618832756E-6</v>
      </c>
      <c r="BJ4625" s="184" t="str">
        <f t="shared" si="667"/>
        <v/>
      </c>
    </row>
    <row r="4626" spans="57:62" ht="20.100000000000001" customHeight="1" x14ac:dyDescent="0.25">
      <c r="BE4626" s="156">
        <v>3874</v>
      </c>
      <c r="BF4626" s="181">
        <f t="shared" si="668"/>
        <v>24.787199999998315</v>
      </c>
      <c r="BG4626" s="182">
        <f t="shared" si="669"/>
        <v>8.2759585452108343E-4</v>
      </c>
      <c r="BH4626" s="183">
        <f t="shared" si="670"/>
        <v>2.1554639785455751E-6</v>
      </c>
      <c r="BI4626" s="184">
        <f t="shared" si="671"/>
        <v>2.1554639785455751E-6</v>
      </c>
      <c r="BJ4626" s="184" t="str">
        <f t="shared" si="667"/>
        <v/>
      </c>
    </row>
    <row r="4627" spans="57:62" ht="20.100000000000001" customHeight="1" x14ac:dyDescent="0.25">
      <c r="BE4627" s="156">
        <v>3875</v>
      </c>
      <c r="BF4627" s="181">
        <f t="shared" si="668"/>
        <v>24.793599999998314</v>
      </c>
      <c r="BG4627" s="182">
        <f t="shared" si="669"/>
        <v>8.2544039054253786E-4</v>
      </c>
      <c r="BH4627" s="183">
        <f t="shared" si="670"/>
        <v>2.1499645024613059E-6</v>
      </c>
      <c r="BI4627" s="184">
        <f t="shared" si="671"/>
        <v>2.1499645024613059E-6</v>
      </c>
      <c r="BJ4627" s="184" t="str">
        <f t="shared" si="667"/>
        <v/>
      </c>
    </row>
    <row r="4628" spans="57:62" ht="20.100000000000001" customHeight="1" x14ac:dyDescent="0.25">
      <c r="BE4628" s="156">
        <v>3876</v>
      </c>
      <c r="BF4628" s="181">
        <f t="shared" si="668"/>
        <v>24.799999999998313</v>
      </c>
      <c r="BG4628" s="182">
        <f t="shared" si="669"/>
        <v>8.2329042604007655E-4</v>
      </c>
      <c r="BH4628" s="183">
        <f t="shared" si="670"/>
        <v>2.1444787006714809E-6</v>
      </c>
      <c r="BI4628" s="184">
        <f t="shared" si="671"/>
        <v>2.1444787006714809E-6</v>
      </c>
      <c r="BJ4628" s="184" t="str">
        <f t="shared" si="667"/>
        <v/>
      </c>
    </row>
    <row r="4629" spans="57:62" ht="20.100000000000001" customHeight="1" x14ac:dyDescent="0.25">
      <c r="BE4629" s="156">
        <v>3877</v>
      </c>
      <c r="BF4629" s="181">
        <f t="shared" si="668"/>
        <v>24.806399999998312</v>
      </c>
      <c r="BG4629" s="182">
        <f t="shared" si="669"/>
        <v>8.2114594733940507E-4</v>
      </c>
      <c r="BH4629" s="183">
        <f t="shared" si="670"/>
        <v>2.1390065402917061E-6</v>
      </c>
      <c r="BI4629" s="184">
        <f t="shared" si="671"/>
        <v>2.1390065402917061E-6</v>
      </c>
      <c r="BJ4629" s="184" t="str">
        <f t="shared" si="667"/>
        <v/>
      </c>
    </row>
    <row r="4630" spans="57:62" ht="20.100000000000001" customHeight="1" x14ac:dyDescent="0.25">
      <c r="BE4630" s="156">
        <v>3878</v>
      </c>
      <c r="BF4630" s="181">
        <f t="shared" si="668"/>
        <v>24.812799999998312</v>
      </c>
      <c r="BG4630" s="182">
        <f t="shared" si="669"/>
        <v>8.1900694079911336E-4</v>
      </c>
      <c r="BH4630" s="183">
        <f t="shared" si="670"/>
        <v>2.1335479885189025E-6</v>
      </c>
      <c r="BI4630" s="184">
        <f t="shared" si="671"/>
        <v>2.1335479885189025E-6</v>
      </c>
      <c r="BJ4630" s="184" t="str">
        <f t="shared" si="667"/>
        <v/>
      </c>
    </row>
    <row r="4631" spans="57:62" ht="20.100000000000001" customHeight="1" x14ac:dyDescent="0.25">
      <c r="BE4631" s="156">
        <v>3879</v>
      </c>
      <c r="BF4631" s="181">
        <f t="shared" si="668"/>
        <v>24.819199999998311</v>
      </c>
      <c r="BG4631" s="182">
        <f t="shared" si="669"/>
        <v>8.1687339281059446E-4</v>
      </c>
      <c r="BH4631" s="183">
        <f t="shared" si="670"/>
        <v>2.1281030126189468E-6</v>
      </c>
      <c r="BI4631" s="184">
        <f t="shared" si="671"/>
        <v>2.1281030126189468E-6</v>
      </c>
      <c r="BJ4631" s="184" t="str">
        <f t="shared" si="667"/>
        <v/>
      </c>
    </row>
    <row r="4632" spans="57:62" ht="20.100000000000001" customHeight="1" x14ac:dyDescent="0.25">
      <c r="BE4632" s="156">
        <v>3880</v>
      </c>
      <c r="BF4632" s="181">
        <f t="shared" si="668"/>
        <v>24.82559999999831</v>
      </c>
      <c r="BG4632" s="182">
        <f t="shared" si="669"/>
        <v>8.1474528979797551E-4</v>
      </c>
      <c r="BH4632" s="183">
        <f t="shared" si="670"/>
        <v>2.1226715799369704E-6</v>
      </c>
      <c r="BI4632" s="184">
        <f t="shared" si="671"/>
        <v>2.1226715799369704E-6</v>
      </c>
      <c r="BJ4632" s="184" t="str">
        <f t="shared" si="667"/>
        <v/>
      </c>
    </row>
    <row r="4633" spans="57:62" ht="20.100000000000001" customHeight="1" x14ac:dyDescent="0.25">
      <c r="BE4633" s="156">
        <v>3881</v>
      </c>
      <c r="BF4633" s="181">
        <f t="shared" si="668"/>
        <v>24.83199999999831</v>
      </c>
      <c r="BG4633" s="182">
        <f t="shared" si="669"/>
        <v>8.1262261821803854E-4</v>
      </c>
      <c r="BH4633" s="183">
        <f t="shared" si="670"/>
        <v>2.1172536578906382E-6</v>
      </c>
      <c r="BI4633" s="184">
        <f t="shared" si="671"/>
        <v>2.1172536578906382E-6</v>
      </c>
      <c r="BJ4633" s="184" t="str">
        <f t="shared" si="667"/>
        <v/>
      </c>
    </row>
    <row r="4634" spans="57:62" ht="20.100000000000001" customHeight="1" x14ac:dyDescent="0.25">
      <c r="BE4634" s="156">
        <v>3882</v>
      </c>
      <c r="BF4634" s="181">
        <f t="shared" si="668"/>
        <v>24.838399999998309</v>
      </c>
      <c r="BG4634" s="182">
        <f t="shared" si="669"/>
        <v>8.105053645601479E-4</v>
      </c>
      <c r="BH4634" s="183">
        <f t="shared" si="670"/>
        <v>2.1118492139757857E-6</v>
      </c>
      <c r="BI4634" s="184">
        <f t="shared" si="671"/>
        <v>2.1118492139757857E-6</v>
      </c>
      <c r="BJ4634" s="184" t="str">
        <f t="shared" si="667"/>
        <v/>
      </c>
    </row>
    <row r="4635" spans="57:62" ht="20.100000000000001" customHeight="1" x14ac:dyDescent="0.25">
      <c r="BE4635" s="156">
        <v>3883</v>
      </c>
      <c r="BF4635" s="181">
        <f t="shared" si="668"/>
        <v>24.844799999998308</v>
      </c>
      <c r="BG4635" s="182">
        <f t="shared" si="669"/>
        <v>8.0839351534617212E-4</v>
      </c>
      <c r="BH4635" s="183">
        <f t="shared" si="670"/>
        <v>2.1064582157586135E-6</v>
      </c>
      <c r="BI4635" s="184">
        <f t="shared" si="671"/>
        <v>2.1064582157586135E-6</v>
      </c>
      <c r="BJ4635" s="184" t="str">
        <f t="shared" si="667"/>
        <v/>
      </c>
    </row>
    <row r="4636" spans="57:62" ht="20.100000000000001" customHeight="1" x14ac:dyDescent="0.25">
      <c r="BE4636" s="156">
        <v>3884</v>
      </c>
      <c r="BF4636" s="181">
        <f t="shared" si="668"/>
        <v>24.851199999998308</v>
      </c>
      <c r="BG4636" s="182">
        <f t="shared" si="669"/>
        <v>8.0628705713041351E-4</v>
      </c>
      <c r="BH4636" s="183">
        <f t="shared" si="670"/>
        <v>2.101080630882734E-6</v>
      </c>
      <c r="BI4636" s="184">
        <f t="shared" si="671"/>
        <v>2.101080630882734E-6</v>
      </c>
      <c r="BJ4636" s="184" t="str">
        <f t="shared" si="667"/>
        <v/>
      </c>
    </row>
    <row r="4637" spans="57:62" ht="20.100000000000001" customHeight="1" x14ac:dyDescent="0.25">
      <c r="BE4637" s="156">
        <v>3885</v>
      </c>
      <c r="BF4637" s="181">
        <f t="shared" si="668"/>
        <v>24.857599999998307</v>
      </c>
      <c r="BG4637" s="182">
        <f t="shared" si="669"/>
        <v>8.0418597649953077E-4</v>
      </c>
      <c r="BH4637" s="183">
        <f t="shared" si="670"/>
        <v>2.0957164270653771E-6</v>
      </c>
      <c r="BI4637" s="184">
        <f t="shared" si="671"/>
        <v>2.0957164270653771E-6</v>
      </c>
      <c r="BJ4637" s="184" t="str">
        <f t="shared" si="667"/>
        <v/>
      </c>
    </row>
    <row r="4638" spans="57:62" ht="20.100000000000001" customHeight="1" x14ac:dyDescent="0.25">
      <c r="BE4638" s="156">
        <v>3886</v>
      </c>
      <c r="BF4638" s="181">
        <f t="shared" si="668"/>
        <v>24.863999999998306</v>
      </c>
      <c r="BG4638" s="182">
        <f t="shared" si="669"/>
        <v>8.0209026007246539E-4</v>
      </c>
      <c r="BH4638" s="183">
        <f t="shared" si="670"/>
        <v>2.0903655721011844E-6</v>
      </c>
      <c r="BI4638" s="184">
        <f t="shared" si="671"/>
        <v>2.0903655721011844E-6</v>
      </c>
      <c r="BJ4638" s="184" t="str">
        <f t="shared" si="667"/>
        <v/>
      </c>
    </row>
    <row r="4639" spans="57:62" ht="20.100000000000001" customHeight="1" x14ac:dyDescent="0.25">
      <c r="BE4639" s="156">
        <v>3887</v>
      </c>
      <c r="BF4639" s="181">
        <f t="shared" si="668"/>
        <v>24.870399999998305</v>
      </c>
      <c r="BG4639" s="182">
        <f t="shared" si="669"/>
        <v>7.9999989450036421E-4</v>
      </c>
      <c r="BH4639" s="183">
        <f t="shared" si="670"/>
        <v>2.085028033852669E-6</v>
      </c>
      <c r="BI4639" s="184">
        <f t="shared" si="671"/>
        <v>2.085028033852669E-6</v>
      </c>
      <c r="BJ4639" s="184" t="str">
        <f t="shared" si="667"/>
        <v/>
      </c>
    </row>
    <row r="4640" spans="57:62" ht="20.100000000000001" customHeight="1" x14ac:dyDescent="0.25">
      <c r="BE4640" s="156">
        <v>3888</v>
      </c>
      <c r="BF4640" s="181">
        <f t="shared" si="668"/>
        <v>24.876799999998305</v>
      </c>
      <c r="BG4640" s="182">
        <f t="shared" si="669"/>
        <v>7.9791486646651154E-4</v>
      </c>
      <c r="BH4640" s="183">
        <f t="shared" si="670"/>
        <v>2.0797037802596473E-6</v>
      </c>
      <c r="BI4640" s="184">
        <f t="shared" si="671"/>
        <v>2.0797037802596473E-6</v>
      </c>
      <c r="BJ4640" s="184" t="str">
        <f t="shared" si="667"/>
        <v/>
      </c>
    </row>
    <row r="4641" spans="57:62" ht="20.100000000000001" customHeight="1" x14ac:dyDescent="0.25">
      <c r="BE4641" s="156">
        <v>3889</v>
      </c>
      <c r="BF4641" s="181">
        <f t="shared" si="668"/>
        <v>24.883199999998304</v>
      </c>
      <c r="BG4641" s="182">
        <f t="shared" si="669"/>
        <v>7.9583516268625189E-4</v>
      </c>
      <c r="BH4641" s="183">
        <f t="shared" si="670"/>
        <v>2.0743927793366373E-6</v>
      </c>
      <c r="BI4641" s="184">
        <f t="shared" si="671"/>
        <v>2.0743927793366373E-6</v>
      </c>
      <c r="BJ4641" s="184" t="str">
        <f t="shared" si="667"/>
        <v/>
      </c>
    </row>
    <row r="4642" spans="57:62" ht="20.100000000000001" customHeight="1" x14ac:dyDescent="0.25">
      <c r="BE4642" s="156">
        <v>3890</v>
      </c>
      <c r="BF4642" s="181">
        <f t="shared" si="668"/>
        <v>24.889599999998303</v>
      </c>
      <c r="BG4642" s="182">
        <f t="shared" si="669"/>
        <v>7.9376076990691526E-4</v>
      </c>
      <c r="BH4642" s="183">
        <f t="shared" si="670"/>
        <v>2.0690949991728587E-6</v>
      </c>
      <c r="BI4642" s="184">
        <f t="shared" si="671"/>
        <v>2.0690949991728587E-6</v>
      </c>
      <c r="BJ4642" s="184" t="str">
        <f t="shared" si="667"/>
        <v/>
      </c>
    </row>
    <row r="4643" spans="57:62" ht="20.100000000000001" customHeight="1" x14ac:dyDescent="0.25">
      <c r="BE4643" s="156">
        <v>3891</v>
      </c>
      <c r="BF4643" s="181">
        <f t="shared" si="668"/>
        <v>24.895999999998303</v>
      </c>
      <c r="BG4643" s="182">
        <f t="shared" si="669"/>
        <v>7.916916749077424E-4</v>
      </c>
      <c r="BH4643" s="183">
        <f t="shared" si="670"/>
        <v>2.0638104079239925E-6</v>
      </c>
      <c r="BI4643" s="184">
        <f t="shared" si="671"/>
        <v>2.0638104079239925E-6</v>
      </c>
      <c r="BJ4643" s="184" t="str">
        <f t="shared" si="667"/>
        <v/>
      </c>
    </row>
    <row r="4644" spans="57:62" ht="20.100000000000001" customHeight="1" x14ac:dyDescent="0.25">
      <c r="BE4644" s="156">
        <v>3892</v>
      </c>
      <c r="BF4644" s="181">
        <f t="shared" si="668"/>
        <v>24.902399999998302</v>
      </c>
      <c r="BG4644" s="182">
        <f t="shared" si="669"/>
        <v>7.8962786449981841E-4</v>
      </c>
      <c r="BH4644" s="183">
        <f t="shared" si="670"/>
        <v>2.0585389738297455E-6</v>
      </c>
      <c r="BI4644" s="184">
        <f t="shared" si="671"/>
        <v>2.0585389738297455E-6</v>
      </c>
      <c r="BJ4644" s="184" t="str">
        <f t="shared" si="667"/>
        <v/>
      </c>
    </row>
    <row r="4645" spans="57:62" ht="20.100000000000001" customHeight="1" x14ac:dyDescent="0.25">
      <c r="BE4645" s="156">
        <v>3893</v>
      </c>
      <c r="BF4645" s="181">
        <f t="shared" si="668"/>
        <v>24.908799999998301</v>
      </c>
      <c r="BG4645" s="182">
        <f t="shared" si="669"/>
        <v>7.8756932552598866E-4</v>
      </c>
      <c r="BH4645" s="183">
        <f t="shared" si="670"/>
        <v>2.0532806651932505E-6</v>
      </c>
      <c r="BI4645" s="184">
        <f t="shared" si="671"/>
        <v>2.0532806651932505E-6</v>
      </c>
      <c r="BJ4645" s="184" t="str">
        <f t="shared" si="667"/>
        <v/>
      </c>
    </row>
    <row r="4646" spans="57:62" ht="20.100000000000001" customHeight="1" x14ac:dyDescent="0.25">
      <c r="BE4646" s="156">
        <v>3894</v>
      </c>
      <c r="BF4646" s="181">
        <f t="shared" si="668"/>
        <v>24.9151999999983</v>
      </c>
      <c r="BG4646" s="182">
        <f t="shared" si="669"/>
        <v>7.8551604486079541E-4</v>
      </c>
      <c r="BH4646" s="183">
        <f t="shared" si="670"/>
        <v>2.0480354503960279E-6</v>
      </c>
      <c r="BI4646" s="184">
        <f t="shared" si="671"/>
        <v>2.0480354503960279E-6</v>
      </c>
      <c r="BJ4646" s="184" t="str">
        <f t="shared" si="667"/>
        <v/>
      </c>
    </row>
    <row r="4647" spans="57:62" ht="20.100000000000001" customHeight="1" x14ac:dyDescent="0.25">
      <c r="BE4647" s="156">
        <v>3895</v>
      </c>
      <c r="BF4647" s="181">
        <f t="shared" si="668"/>
        <v>24.9215999999983</v>
      </c>
      <c r="BG4647" s="182">
        <f t="shared" si="669"/>
        <v>7.8346800941039938E-4</v>
      </c>
      <c r="BH4647" s="183">
        <f t="shared" si="670"/>
        <v>2.0428032978908302E-6</v>
      </c>
      <c r="BI4647" s="184">
        <f t="shared" si="671"/>
        <v>2.0428032978908302E-6</v>
      </c>
      <c r="BJ4647" s="184" t="str">
        <f t="shared" si="667"/>
        <v/>
      </c>
    </row>
    <row r="4648" spans="57:62" ht="20.100000000000001" customHeight="1" x14ac:dyDescent="0.25">
      <c r="BE4648" s="156">
        <v>3896</v>
      </c>
      <c r="BF4648" s="181">
        <f t="shared" si="668"/>
        <v>24.927999999998299</v>
      </c>
      <c r="BG4648" s="182">
        <f t="shared" si="669"/>
        <v>7.8142520611250855E-4</v>
      </c>
      <c r="BH4648" s="183">
        <f t="shared" si="670"/>
        <v>2.0375841762022926E-6</v>
      </c>
      <c r="BI4648" s="184">
        <f t="shared" si="671"/>
        <v>2.0375841762022926E-6</v>
      </c>
      <c r="BJ4648" s="184" t="str">
        <f t="shared" si="667"/>
        <v/>
      </c>
    </row>
    <row r="4649" spans="57:62" ht="20.100000000000001" customHeight="1" x14ac:dyDescent="0.25">
      <c r="BE4649" s="156">
        <v>3897</v>
      </c>
      <c r="BF4649" s="181">
        <f t="shared" si="668"/>
        <v>24.934399999998298</v>
      </c>
      <c r="BG4649" s="182">
        <f t="shared" si="669"/>
        <v>7.7938762193630626E-4</v>
      </c>
      <c r="BH4649" s="183">
        <f t="shared" si="670"/>
        <v>2.0323780539295349E-6</v>
      </c>
      <c r="BI4649" s="184">
        <f t="shared" si="671"/>
        <v>2.0323780539295349E-6</v>
      </c>
      <c r="BJ4649" s="184" t="str">
        <f t="shared" si="667"/>
        <v/>
      </c>
    </row>
    <row r="4650" spans="57:62" ht="20.100000000000001" customHeight="1" x14ac:dyDescent="0.25">
      <c r="BE4650" s="156">
        <v>3898</v>
      </c>
      <c r="BF4650" s="181">
        <f t="shared" si="668"/>
        <v>24.940799999998298</v>
      </c>
      <c r="BG4650" s="182">
        <f t="shared" si="669"/>
        <v>7.7735524388237672E-4</v>
      </c>
      <c r="BH4650" s="183">
        <f t="shared" si="670"/>
        <v>2.0271848997441017E-6</v>
      </c>
      <c r="BI4650" s="184">
        <f t="shared" si="671"/>
        <v>2.0271848997441017E-6</v>
      </c>
      <c r="BJ4650" s="184" t="str">
        <f t="shared" si="667"/>
        <v/>
      </c>
    </row>
    <row r="4651" spans="57:62" ht="20.100000000000001" customHeight="1" x14ac:dyDescent="0.25">
      <c r="BE4651" s="156">
        <v>3899</v>
      </c>
      <c r="BF4651" s="181">
        <f t="shared" si="668"/>
        <v>24.947199999998297</v>
      </c>
      <c r="BG4651" s="182">
        <f t="shared" si="669"/>
        <v>7.7532805898263262E-4</v>
      </c>
      <c r="BH4651" s="183">
        <f t="shared" si="670"/>
        <v>2.0220046823859507E-6</v>
      </c>
      <c r="BI4651" s="184">
        <f t="shared" si="671"/>
        <v>2.0220046823859507E-6</v>
      </c>
      <c r="BJ4651" s="184" t="str">
        <f t="shared" si="667"/>
        <v/>
      </c>
    </row>
    <row r="4652" spans="57:62" ht="20.100000000000001" customHeight="1" x14ac:dyDescent="0.25">
      <c r="BE4652" s="156">
        <v>3900</v>
      </c>
      <c r="BF4652" s="181">
        <f t="shared" si="668"/>
        <v>24.953599999998296</v>
      </c>
      <c r="BG4652" s="182">
        <f t="shared" si="669"/>
        <v>7.7330605430024667E-4</v>
      </c>
      <c r="BH4652" s="183">
        <f t="shared" si="670"/>
        <v>2.0168373706729937E-6</v>
      </c>
      <c r="BI4652" s="184">
        <f t="shared" si="671"/>
        <v>2.0168373706729937E-6</v>
      </c>
      <c r="BJ4652" s="184" t="str">
        <f t="shared" si="667"/>
        <v/>
      </c>
    </row>
    <row r="4653" spans="57:62" ht="20.100000000000001" customHeight="1" x14ac:dyDescent="0.25">
      <c r="BE4653" s="156">
        <v>3901</v>
      </c>
      <c r="BF4653" s="181">
        <f t="shared" si="668"/>
        <v>24.959999999998296</v>
      </c>
      <c r="BG4653" s="182">
        <f t="shared" si="669"/>
        <v>7.7128921692957368E-4</v>
      </c>
      <c r="BH4653" s="183">
        <f t="shared" si="670"/>
        <v>2.0116829334880862E-6</v>
      </c>
      <c r="BI4653" s="184">
        <f t="shared" si="671"/>
        <v>2.0116829334880862E-6</v>
      </c>
      <c r="BJ4653" s="184" t="str">
        <f t="shared" si="667"/>
        <v/>
      </c>
    </row>
    <row r="4654" spans="57:62" ht="20.100000000000001" customHeight="1" x14ac:dyDescent="0.25">
      <c r="BE4654" s="156">
        <v>3902</v>
      </c>
      <c r="BF4654" s="181">
        <f t="shared" si="668"/>
        <v>24.966399999998295</v>
      </c>
      <c r="BG4654" s="182">
        <f t="shared" si="669"/>
        <v>7.6927753399608559E-4</v>
      </c>
      <c r="BH4654" s="183">
        <f t="shared" si="670"/>
        <v>2.0065413397922548E-6</v>
      </c>
      <c r="BI4654" s="184">
        <f t="shared" si="671"/>
        <v>2.0065413397922548E-6</v>
      </c>
      <c r="BJ4654" s="184" t="str">
        <f t="shared" si="667"/>
        <v/>
      </c>
    </row>
    <row r="4655" spans="57:62" ht="20.100000000000001" customHeight="1" x14ac:dyDescent="0.25">
      <c r="BE4655" s="156">
        <v>3903</v>
      </c>
      <c r="BF4655" s="181">
        <f t="shared" si="668"/>
        <v>24.972799999998294</v>
      </c>
      <c r="BG4655" s="182">
        <f t="shared" si="669"/>
        <v>7.6727099265629334E-4</v>
      </c>
      <c r="BH4655" s="183">
        <f t="shared" si="670"/>
        <v>2.0014125586153729E-6</v>
      </c>
      <c r="BI4655" s="184">
        <f t="shared" si="671"/>
        <v>2.0014125586153729E-6</v>
      </c>
      <c r="BJ4655" s="184" t="str">
        <f t="shared" si="667"/>
        <v/>
      </c>
    </row>
    <row r="4656" spans="57:62" ht="20.100000000000001" customHeight="1" x14ac:dyDescent="0.25">
      <c r="BE4656" s="156">
        <v>3904</v>
      </c>
      <c r="BF4656" s="181">
        <f t="shared" si="668"/>
        <v>24.979199999998293</v>
      </c>
      <c r="BG4656" s="182">
        <f t="shared" si="669"/>
        <v>7.6526958009767796E-4</v>
      </c>
      <c r="BH4656" s="183">
        <f t="shared" si="670"/>
        <v>1.9962965590585458E-6</v>
      </c>
      <c r="BI4656" s="184">
        <f t="shared" si="671"/>
        <v>1.9962965590585458E-6</v>
      </c>
      <c r="BJ4656" s="184" t="str">
        <f t="shared" si="667"/>
        <v/>
      </c>
    </row>
    <row r="4657" spans="57:62" ht="20.100000000000001" customHeight="1" x14ac:dyDescent="0.25">
      <c r="BE4657" s="156">
        <v>3905</v>
      </c>
      <c r="BF4657" s="181">
        <f t="shared" si="668"/>
        <v>24.985599999998293</v>
      </c>
      <c r="BG4657" s="182">
        <f t="shared" si="669"/>
        <v>7.6327328353861942E-4</v>
      </c>
      <c r="BH4657" s="183">
        <f t="shared" si="670"/>
        <v>1.9911933102920512E-6</v>
      </c>
      <c r="BI4657" s="184">
        <f t="shared" si="671"/>
        <v>1.9911933102920512E-6</v>
      </c>
      <c r="BJ4657" s="184" t="str">
        <f t="shared" ref="BJ4657:BJ4720" si="672">IF($BG4657&lt;(1-$BC$765),$BH4657,"")</f>
        <v/>
      </c>
    </row>
    <row r="4658" spans="57:62" ht="20.100000000000001" customHeight="1" x14ac:dyDescent="0.25">
      <c r="BE4658" s="156">
        <v>3906</v>
      </c>
      <c r="BF4658" s="181">
        <f t="shared" ref="BF4658:BF4721" si="673">BF4657+$BI$750</f>
        <v>24.991999999998292</v>
      </c>
      <c r="BG4658" s="182">
        <f t="shared" ref="BG4658:BG4721" si="674">_xlfn.CHISQ.DIST.RT(BF4658,7)</f>
        <v>7.6128209022832737E-4</v>
      </c>
      <c r="BH4658" s="183">
        <f t="shared" ref="BH4658:BH4721" si="675">BG4658-BG4659</f>
        <v>1.986102781564446E-6</v>
      </c>
      <c r="BI4658" s="184">
        <f t="shared" ref="BI4658:BI4721" si="676">IF(BG4658&lt;(1-$BC$757),BH4658,"")</f>
        <v>1.986102781564446E-6</v>
      </c>
      <c r="BJ4658" s="184" t="str">
        <f t="shared" si="672"/>
        <v/>
      </c>
    </row>
    <row r="4659" spans="57:62" ht="20.100000000000001" customHeight="1" x14ac:dyDescent="0.25">
      <c r="BE4659" s="156">
        <v>3907</v>
      </c>
      <c r="BF4659" s="181">
        <f t="shared" si="673"/>
        <v>24.998399999998291</v>
      </c>
      <c r="BG4659" s="182">
        <f t="shared" si="674"/>
        <v>7.5929598744676292E-4</v>
      </c>
      <c r="BH4659" s="183">
        <f t="shared" si="675"/>
        <v>1.9810249421851108E-6</v>
      </c>
      <c r="BI4659" s="184">
        <f t="shared" si="676"/>
        <v>1.9810249421851108E-6</v>
      </c>
      <c r="BJ4659" s="184" t="str">
        <f t="shared" si="672"/>
        <v/>
      </c>
    </row>
    <row r="4660" spans="57:62" ht="20.100000000000001" customHeight="1" x14ac:dyDescent="0.25">
      <c r="BE4660" s="156">
        <v>3908</v>
      </c>
      <c r="BF4660" s="181">
        <f t="shared" si="673"/>
        <v>25.004799999998291</v>
      </c>
      <c r="BG4660" s="182">
        <f t="shared" si="674"/>
        <v>7.5731496250457781E-4</v>
      </c>
      <c r="BH4660" s="183">
        <f t="shared" si="675"/>
        <v>1.9759597615450668E-6</v>
      </c>
      <c r="BI4660" s="184">
        <f t="shared" si="676"/>
        <v>1.9759597615450668E-6</v>
      </c>
      <c r="BJ4660" s="184" t="str">
        <f t="shared" si="672"/>
        <v/>
      </c>
    </row>
    <row r="4661" spans="57:62" ht="20.100000000000001" customHeight="1" x14ac:dyDescent="0.25">
      <c r="BE4661" s="156">
        <v>3909</v>
      </c>
      <c r="BF4661" s="181">
        <f t="shared" si="673"/>
        <v>25.01119999999829</v>
      </c>
      <c r="BG4661" s="182">
        <f t="shared" si="674"/>
        <v>7.5533900274303274E-4</v>
      </c>
      <c r="BH4661" s="183">
        <f t="shared" si="675"/>
        <v>1.9709072090937736E-6</v>
      </c>
      <c r="BI4661" s="184">
        <f t="shared" si="676"/>
        <v>1.9709072090937736E-6</v>
      </c>
      <c r="BJ4661" s="184" t="str">
        <f t="shared" si="672"/>
        <v/>
      </c>
    </row>
    <row r="4662" spans="57:62" ht="20.100000000000001" customHeight="1" x14ac:dyDescent="0.25">
      <c r="BE4662" s="156">
        <v>3910</v>
      </c>
      <c r="BF4662" s="181">
        <f t="shared" si="673"/>
        <v>25.017599999998289</v>
      </c>
      <c r="BG4662" s="182">
        <f t="shared" si="674"/>
        <v>7.5336809553393897E-4</v>
      </c>
      <c r="BH4662" s="183">
        <f t="shared" si="675"/>
        <v>1.9658672543653669E-6</v>
      </c>
      <c r="BI4662" s="184">
        <f t="shared" si="676"/>
        <v>1.9658672543653669E-6</v>
      </c>
      <c r="BJ4662" s="184" t="str">
        <f t="shared" si="672"/>
        <v/>
      </c>
    </row>
    <row r="4663" spans="57:62" ht="20.100000000000001" customHeight="1" x14ac:dyDescent="0.25">
      <c r="BE4663" s="156">
        <v>3911</v>
      </c>
      <c r="BF4663" s="181">
        <f t="shared" si="673"/>
        <v>25.023999999998289</v>
      </c>
      <c r="BG4663" s="182">
        <f t="shared" si="674"/>
        <v>7.514022282795736E-4</v>
      </c>
      <c r="BH4663" s="183">
        <f t="shared" si="675"/>
        <v>1.9608398669511201E-6</v>
      </c>
      <c r="BI4663" s="184">
        <f t="shared" si="676"/>
        <v>1.9608398669511201E-6</v>
      </c>
      <c r="BJ4663" s="184" t="str">
        <f t="shared" si="672"/>
        <v/>
      </c>
    </row>
    <row r="4664" spans="57:62" ht="20.100000000000001" customHeight="1" x14ac:dyDescent="0.25">
      <c r="BE4664" s="156">
        <v>3912</v>
      </c>
      <c r="BF4664" s="181">
        <f t="shared" si="673"/>
        <v>25.030399999998288</v>
      </c>
      <c r="BG4664" s="182">
        <f t="shared" si="674"/>
        <v>7.4944138841262248E-4</v>
      </c>
      <c r="BH4664" s="183">
        <f t="shared" si="675"/>
        <v>1.9558250165212362E-6</v>
      </c>
      <c r="BI4664" s="184">
        <f t="shared" si="676"/>
        <v>1.9558250165212362E-6</v>
      </c>
      <c r="BJ4664" s="184" t="str">
        <f t="shared" si="672"/>
        <v/>
      </c>
    </row>
    <row r="4665" spans="57:62" ht="20.100000000000001" customHeight="1" x14ac:dyDescent="0.25">
      <c r="BE4665" s="156">
        <v>3913</v>
      </c>
      <c r="BF4665" s="181">
        <f t="shared" si="673"/>
        <v>25.036799999998287</v>
      </c>
      <c r="BG4665" s="182">
        <f t="shared" si="674"/>
        <v>7.4748556339610125E-4</v>
      </c>
      <c r="BH4665" s="183">
        <f t="shared" si="675"/>
        <v>1.9508226728122717E-6</v>
      </c>
      <c r="BI4665" s="184">
        <f t="shared" si="676"/>
        <v>1.9508226728122717E-6</v>
      </c>
      <c r="BJ4665" s="184" t="str">
        <f t="shared" si="672"/>
        <v/>
      </c>
    </row>
    <row r="4666" spans="57:62" ht="20.100000000000001" customHeight="1" x14ac:dyDescent="0.25">
      <c r="BE4666" s="156">
        <v>3914</v>
      </c>
      <c r="BF4666" s="181">
        <f t="shared" si="673"/>
        <v>25.043199999998286</v>
      </c>
      <c r="BG4666" s="182">
        <f t="shared" si="674"/>
        <v>7.4553474072328897E-4</v>
      </c>
      <c r="BH4666" s="183">
        <f t="shared" si="675"/>
        <v>1.9458328056302801E-6</v>
      </c>
      <c r="BI4666" s="184">
        <f t="shared" si="676"/>
        <v>1.9458328056302801E-6</v>
      </c>
      <c r="BJ4666" s="184" t="str">
        <f t="shared" si="672"/>
        <v/>
      </c>
    </row>
    <row r="4667" spans="57:62" ht="20.100000000000001" customHeight="1" x14ac:dyDescent="0.25">
      <c r="BE4667" s="156">
        <v>3915</v>
      </c>
      <c r="BF4667" s="181">
        <f t="shared" si="673"/>
        <v>25.049599999998286</v>
      </c>
      <c r="BG4667" s="182">
        <f t="shared" si="674"/>
        <v>7.4358890791765869E-4</v>
      </c>
      <c r="BH4667" s="183">
        <f t="shared" si="675"/>
        <v>1.940855384854499E-6</v>
      </c>
      <c r="BI4667" s="184">
        <f t="shared" si="676"/>
        <v>1.940855384854499E-6</v>
      </c>
      <c r="BJ4667" s="184" t="str">
        <f t="shared" si="672"/>
        <v/>
      </c>
    </row>
    <row r="4668" spans="57:62" ht="20.100000000000001" customHeight="1" x14ac:dyDescent="0.25">
      <c r="BE4668" s="156">
        <v>3916</v>
      </c>
      <c r="BF4668" s="181">
        <f t="shared" si="673"/>
        <v>25.055999999998285</v>
      </c>
      <c r="BG4668" s="182">
        <f t="shared" si="674"/>
        <v>7.416480525328042E-4</v>
      </c>
      <c r="BH4668" s="183">
        <f t="shared" si="675"/>
        <v>1.9358903804297597E-6</v>
      </c>
      <c r="BI4668" s="184">
        <f t="shared" si="676"/>
        <v>1.9358903804297597E-6</v>
      </c>
      <c r="BJ4668" s="184" t="str">
        <f t="shared" si="672"/>
        <v/>
      </c>
    </row>
    <row r="4669" spans="57:62" ht="20.100000000000001" customHeight="1" x14ac:dyDescent="0.25">
      <c r="BE4669" s="156">
        <v>3917</v>
      </c>
      <c r="BF4669" s="181">
        <f t="shared" si="673"/>
        <v>25.062399999998284</v>
      </c>
      <c r="BG4669" s="182">
        <f t="shared" si="674"/>
        <v>7.3971216215237444E-4</v>
      </c>
      <c r="BH4669" s="183">
        <f t="shared" si="675"/>
        <v>1.9309377623729935E-6</v>
      </c>
      <c r="BI4669" s="184">
        <f t="shared" si="676"/>
        <v>1.9309377623729935E-6</v>
      </c>
      <c r="BJ4669" s="184" t="str">
        <f t="shared" si="672"/>
        <v/>
      </c>
    </row>
    <row r="4670" spans="57:62" ht="20.100000000000001" customHeight="1" x14ac:dyDescent="0.25">
      <c r="BE4670" s="156">
        <v>3918</v>
      </c>
      <c r="BF4670" s="181">
        <f t="shared" si="673"/>
        <v>25.068799999998284</v>
      </c>
      <c r="BG4670" s="182">
        <f t="shared" si="674"/>
        <v>7.3778122439000144E-4</v>
      </c>
      <c r="BH4670" s="183">
        <f t="shared" si="675"/>
        <v>1.9259975007690023E-6</v>
      </c>
      <c r="BI4670" s="184">
        <f t="shared" si="676"/>
        <v>1.9259975007690023E-6</v>
      </c>
      <c r="BJ4670" s="184" t="str">
        <f t="shared" si="672"/>
        <v/>
      </c>
    </row>
    <row r="4671" spans="57:62" ht="20.100000000000001" customHeight="1" x14ac:dyDescent="0.25">
      <c r="BE4671" s="156">
        <v>3919</v>
      </c>
      <c r="BF4671" s="181">
        <f t="shared" si="673"/>
        <v>25.075199999998283</v>
      </c>
      <c r="BG4671" s="182">
        <f t="shared" si="674"/>
        <v>7.3585522688923244E-4</v>
      </c>
      <c r="BH4671" s="183">
        <f t="shared" si="675"/>
        <v>1.9210695657703508E-6</v>
      </c>
      <c r="BI4671" s="184">
        <f t="shared" si="676"/>
        <v>1.9210695657703508E-6</v>
      </c>
      <c r="BJ4671" s="184" t="str">
        <f t="shared" si="672"/>
        <v/>
      </c>
    </row>
    <row r="4672" spans="57:62" ht="20.100000000000001" customHeight="1" x14ac:dyDescent="0.25">
      <c r="BE4672" s="156">
        <v>3920</v>
      </c>
      <c r="BF4672" s="181">
        <f t="shared" si="673"/>
        <v>25.081599999998282</v>
      </c>
      <c r="BG4672" s="182">
        <f t="shared" si="674"/>
        <v>7.3393415732346209E-4</v>
      </c>
      <c r="BH4672" s="183">
        <f t="shared" si="675"/>
        <v>1.9161539276043053E-6</v>
      </c>
      <c r="BI4672" s="184">
        <f t="shared" si="676"/>
        <v>1.9161539276043053E-6</v>
      </c>
      <c r="BJ4672" s="184" t="str">
        <f t="shared" si="672"/>
        <v/>
      </c>
    </row>
    <row r="4673" spans="57:62" ht="20.100000000000001" customHeight="1" x14ac:dyDescent="0.25">
      <c r="BE4673" s="156">
        <v>3921</v>
      </c>
      <c r="BF4673" s="181">
        <f t="shared" si="673"/>
        <v>25.087999999998281</v>
      </c>
      <c r="BG4673" s="182">
        <f t="shared" si="674"/>
        <v>7.3201800339585778E-4</v>
      </c>
      <c r="BH4673" s="183">
        <f t="shared" si="675"/>
        <v>1.9112505565616663E-6</v>
      </c>
      <c r="BI4673" s="184">
        <f t="shared" si="676"/>
        <v>1.9112505565616663E-6</v>
      </c>
      <c r="BJ4673" s="184" t="str">
        <f t="shared" si="672"/>
        <v/>
      </c>
    </row>
    <row r="4674" spans="57:62" ht="20.100000000000001" customHeight="1" x14ac:dyDescent="0.25">
      <c r="BE4674" s="156">
        <v>3922</v>
      </c>
      <c r="BF4674" s="181">
        <f t="shared" si="673"/>
        <v>25.094399999998281</v>
      </c>
      <c r="BG4674" s="182">
        <f t="shared" si="674"/>
        <v>7.3010675283929612E-4</v>
      </c>
      <c r="BH4674" s="183">
        <f t="shared" si="675"/>
        <v>1.9063594230006716E-6</v>
      </c>
      <c r="BI4674" s="184">
        <f t="shared" si="676"/>
        <v>1.9063594230006716E-6</v>
      </c>
      <c r="BJ4674" s="184" t="str">
        <f t="shared" si="672"/>
        <v/>
      </c>
    </row>
    <row r="4675" spans="57:62" ht="20.100000000000001" customHeight="1" x14ac:dyDescent="0.25">
      <c r="BE4675" s="156">
        <v>3923</v>
      </c>
      <c r="BF4675" s="181">
        <f t="shared" si="673"/>
        <v>25.10079999999828</v>
      </c>
      <c r="BG4675" s="182">
        <f t="shared" si="674"/>
        <v>7.2820039341629545E-4</v>
      </c>
      <c r="BH4675" s="183">
        <f t="shared" si="675"/>
        <v>1.9014804973542607E-6</v>
      </c>
      <c r="BI4675" s="184">
        <f t="shared" si="676"/>
        <v>1.9014804973542607E-6</v>
      </c>
      <c r="BJ4675" s="184" t="str">
        <f t="shared" si="672"/>
        <v/>
      </c>
    </row>
    <row r="4676" spans="57:62" ht="20.100000000000001" customHeight="1" x14ac:dyDescent="0.25">
      <c r="BE4676" s="156">
        <v>3924</v>
      </c>
      <c r="BF4676" s="181">
        <f t="shared" si="673"/>
        <v>25.107199999998279</v>
      </c>
      <c r="BG4676" s="182">
        <f t="shared" si="674"/>
        <v>7.2629891291894118E-4</v>
      </c>
      <c r="BH4676" s="183">
        <f t="shared" si="675"/>
        <v>1.8966137501187988E-6</v>
      </c>
      <c r="BI4676" s="184">
        <f t="shared" si="676"/>
        <v>1.8966137501187988E-6</v>
      </c>
      <c r="BJ4676" s="184" t="str">
        <f t="shared" si="672"/>
        <v/>
      </c>
    </row>
    <row r="4677" spans="57:62" ht="20.100000000000001" customHeight="1" x14ac:dyDescent="0.25">
      <c r="BE4677" s="156">
        <v>3925</v>
      </c>
      <c r="BF4677" s="181">
        <f t="shared" si="673"/>
        <v>25.113599999998279</v>
      </c>
      <c r="BG4677" s="182">
        <f t="shared" si="674"/>
        <v>7.2440229916882239E-4</v>
      </c>
      <c r="BH4677" s="183">
        <f t="shared" si="675"/>
        <v>1.8917591518617747E-6</v>
      </c>
      <c r="BI4677" s="184">
        <f t="shared" si="676"/>
        <v>1.8917591518617747E-6</v>
      </c>
      <c r="BJ4677" s="184" t="str">
        <f t="shared" si="672"/>
        <v/>
      </c>
    </row>
    <row r="4678" spans="57:62" ht="20.100000000000001" customHeight="1" x14ac:dyDescent="0.25">
      <c r="BE4678" s="156">
        <v>3926</v>
      </c>
      <c r="BF4678" s="181">
        <f t="shared" si="673"/>
        <v>25.119999999998278</v>
      </c>
      <c r="BG4678" s="182">
        <f t="shared" si="674"/>
        <v>7.2251054001696061E-4</v>
      </c>
      <c r="BH4678" s="183">
        <f t="shared" si="675"/>
        <v>1.8869166732150789E-6</v>
      </c>
      <c r="BI4678" s="184">
        <f t="shared" si="676"/>
        <v>1.8869166732150789E-6</v>
      </c>
      <c r="BJ4678" s="184" t="str">
        <f t="shared" si="672"/>
        <v/>
      </c>
    </row>
    <row r="4679" spans="57:62" ht="20.100000000000001" customHeight="1" x14ac:dyDescent="0.25">
      <c r="BE4679" s="156">
        <v>3927</v>
      </c>
      <c r="BF4679" s="181">
        <f t="shared" si="673"/>
        <v>25.126399999998277</v>
      </c>
      <c r="BG4679" s="182">
        <f t="shared" si="674"/>
        <v>7.2062362334374553E-4</v>
      </c>
      <c r="BH4679" s="183">
        <f t="shared" si="675"/>
        <v>1.8820862848816173E-6</v>
      </c>
      <c r="BI4679" s="184">
        <f t="shared" si="676"/>
        <v>1.8820862848816173E-6</v>
      </c>
      <c r="BJ4679" s="184" t="str">
        <f t="shared" si="672"/>
        <v/>
      </c>
    </row>
    <row r="4680" spans="57:62" ht="20.100000000000001" customHeight="1" x14ac:dyDescent="0.25">
      <c r="BE4680" s="156">
        <v>3928</v>
      </c>
      <c r="BF4680" s="181">
        <f t="shared" si="673"/>
        <v>25.132799999998277</v>
      </c>
      <c r="BG4680" s="182">
        <f t="shared" si="674"/>
        <v>7.1874153705886392E-4</v>
      </c>
      <c r="BH4680" s="183">
        <f t="shared" si="675"/>
        <v>1.8772679576343348E-6</v>
      </c>
      <c r="BI4680" s="184">
        <f t="shared" si="676"/>
        <v>1.8772679576343348E-6</v>
      </c>
      <c r="BJ4680" s="184" t="str">
        <f t="shared" si="672"/>
        <v/>
      </c>
    </row>
    <row r="4681" spans="57:62" ht="20.100000000000001" customHeight="1" x14ac:dyDescent="0.25">
      <c r="BE4681" s="156">
        <v>3929</v>
      </c>
      <c r="BF4681" s="181">
        <f t="shared" si="673"/>
        <v>25.139199999998276</v>
      </c>
      <c r="BG4681" s="182">
        <f t="shared" si="674"/>
        <v>7.1686426910122958E-4</v>
      </c>
      <c r="BH4681" s="183">
        <f t="shared" si="675"/>
        <v>1.8724616623051575E-6</v>
      </c>
      <c r="BI4681" s="184">
        <f t="shared" si="676"/>
        <v>1.8724616623051575E-6</v>
      </c>
      <c r="BJ4681" s="184" t="str">
        <f t="shared" si="672"/>
        <v/>
      </c>
    </row>
    <row r="4682" spans="57:62" ht="20.100000000000001" customHeight="1" x14ac:dyDescent="0.25">
      <c r="BE4682" s="156">
        <v>3930</v>
      </c>
      <c r="BF4682" s="181">
        <f t="shared" si="673"/>
        <v>25.145599999998275</v>
      </c>
      <c r="BG4682" s="182">
        <f t="shared" si="674"/>
        <v>7.1499180743892442E-4</v>
      </c>
      <c r="BH4682" s="183">
        <f t="shared" si="675"/>
        <v>1.8676673698052662E-6</v>
      </c>
      <c r="BI4682" s="184">
        <f t="shared" si="676"/>
        <v>1.8676673698052662E-6</v>
      </c>
      <c r="BJ4682" s="184" t="str">
        <f t="shared" si="672"/>
        <v/>
      </c>
    </row>
    <row r="4683" spans="57:62" ht="20.100000000000001" customHeight="1" x14ac:dyDescent="0.25">
      <c r="BE4683" s="156">
        <v>3931</v>
      </c>
      <c r="BF4683" s="181">
        <f t="shared" si="673"/>
        <v>25.151999999998274</v>
      </c>
      <c r="BG4683" s="182">
        <f t="shared" si="674"/>
        <v>7.1312414006911916E-4</v>
      </c>
      <c r="BH4683" s="183">
        <f t="shared" si="675"/>
        <v>1.8628850511042804E-6</v>
      </c>
      <c r="BI4683" s="184">
        <f t="shared" si="676"/>
        <v>1.8628850511042804E-6</v>
      </c>
      <c r="BJ4683" s="184" t="str">
        <f t="shared" si="672"/>
        <v/>
      </c>
    </row>
    <row r="4684" spans="57:62" ht="20.100000000000001" customHeight="1" x14ac:dyDescent="0.25">
      <c r="BE4684" s="156">
        <v>3932</v>
      </c>
      <c r="BF4684" s="181">
        <f t="shared" si="673"/>
        <v>25.158399999998274</v>
      </c>
      <c r="BG4684" s="182">
        <f t="shared" si="674"/>
        <v>7.1126125501801488E-4</v>
      </c>
      <c r="BH4684" s="183">
        <f t="shared" si="675"/>
        <v>1.8581146772409917E-6</v>
      </c>
      <c r="BI4684" s="184">
        <f t="shared" si="676"/>
        <v>1.8581146772409917E-6</v>
      </c>
      <c r="BJ4684" s="184" t="str">
        <f t="shared" si="672"/>
        <v/>
      </c>
    </row>
    <row r="4685" spans="57:62" ht="20.100000000000001" customHeight="1" x14ac:dyDescent="0.25">
      <c r="BE4685" s="156">
        <v>3933</v>
      </c>
      <c r="BF4685" s="181">
        <f t="shared" si="673"/>
        <v>25.164799999998273</v>
      </c>
      <c r="BG4685" s="182">
        <f t="shared" si="674"/>
        <v>7.0940314034077388E-4</v>
      </c>
      <c r="BH4685" s="183">
        <f t="shared" si="675"/>
        <v>1.8533562193234722E-6</v>
      </c>
      <c r="BI4685" s="184">
        <f t="shared" si="676"/>
        <v>1.8533562193234722E-6</v>
      </c>
      <c r="BJ4685" s="184" t="str">
        <f t="shared" si="672"/>
        <v/>
      </c>
    </row>
    <row r="4686" spans="57:62" ht="20.100000000000001" customHeight="1" x14ac:dyDescent="0.25">
      <c r="BE4686" s="156">
        <v>3934</v>
      </c>
      <c r="BF4686" s="181">
        <f t="shared" si="673"/>
        <v>25.171199999998272</v>
      </c>
      <c r="BG4686" s="182">
        <f t="shared" si="674"/>
        <v>7.0754978412145041E-4</v>
      </c>
      <c r="BH4686" s="183">
        <f t="shared" si="675"/>
        <v>1.8486096485267976E-6</v>
      </c>
      <c r="BI4686" s="184">
        <f t="shared" si="676"/>
        <v>1.8486096485267976E-6</v>
      </c>
      <c r="BJ4686" s="184" t="str">
        <f t="shared" si="672"/>
        <v/>
      </c>
    </row>
    <row r="4687" spans="57:62" ht="20.100000000000001" customHeight="1" x14ac:dyDescent="0.25">
      <c r="BE4687" s="156">
        <v>3935</v>
      </c>
      <c r="BF4687" s="181">
        <f t="shared" si="673"/>
        <v>25.177599999998272</v>
      </c>
      <c r="BG4687" s="182">
        <f t="shared" si="674"/>
        <v>7.0570117447292361E-4</v>
      </c>
      <c r="BH4687" s="183">
        <f t="shared" si="675"/>
        <v>1.8438749360891443E-6</v>
      </c>
      <c r="BI4687" s="184">
        <f t="shared" si="676"/>
        <v>1.8438749360891443E-6</v>
      </c>
      <c r="BJ4687" s="184" t="str">
        <f t="shared" si="672"/>
        <v/>
      </c>
    </row>
    <row r="4688" spans="57:62" ht="20.100000000000001" customHeight="1" x14ac:dyDescent="0.25">
      <c r="BE4688" s="156">
        <v>3936</v>
      </c>
      <c r="BF4688" s="181">
        <f t="shared" si="673"/>
        <v>25.183999999998271</v>
      </c>
      <c r="BG4688" s="182">
        <f t="shared" si="674"/>
        <v>7.0385729953683447E-4</v>
      </c>
      <c r="BH4688" s="183">
        <f t="shared" si="675"/>
        <v>1.839152053317427E-6</v>
      </c>
      <c r="BI4688" s="184">
        <f t="shared" si="676"/>
        <v>1.839152053317427E-6</v>
      </c>
      <c r="BJ4688" s="184" t="str">
        <f t="shared" si="672"/>
        <v/>
      </c>
    </row>
    <row r="4689" spans="57:62" ht="20.100000000000001" customHeight="1" x14ac:dyDescent="0.25">
      <c r="BE4689" s="156">
        <v>3937</v>
      </c>
      <c r="BF4689" s="181">
        <f t="shared" si="673"/>
        <v>25.19039999999827</v>
      </c>
      <c r="BG4689" s="182">
        <f t="shared" si="674"/>
        <v>7.0201814748351704E-4</v>
      </c>
      <c r="BH4689" s="183">
        <f t="shared" si="675"/>
        <v>1.834440971588058E-6</v>
      </c>
      <c r="BI4689" s="184">
        <f t="shared" si="676"/>
        <v>1.834440971588058E-6</v>
      </c>
      <c r="BJ4689" s="184" t="str">
        <f t="shared" si="672"/>
        <v/>
      </c>
    </row>
    <row r="4690" spans="57:62" ht="20.100000000000001" customHeight="1" x14ac:dyDescent="0.25">
      <c r="BE4690" s="156">
        <v>3938</v>
      </c>
      <c r="BF4690" s="181">
        <f t="shared" si="673"/>
        <v>25.196799999998269</v>
      </c>
      <c r="BG4690" s="182">
        <f t="shared" si="674"/>
        <v>7.0018370651192899E-4</v>
      </c>
      <c r="BH4690" s="183">
        <f t="shared" si="675"/>
        <v>1.8297416623389235E-6</v>
      </c>
      <c r="BI4690" s="184">
        <f t="shared" si="676"/>
        <v>1.8297416623389235E-6</v>
      </c>
      <c r="BJ4690" s="184" t="str">
        <f t="shared" si="672"/>
        <v/>
      </c>
    </row>
    <row r="4691" spans="57:62" ht="20.100000000000001" customHeight="1" x14ac:dyDescent="0.25">
      <c r="BE4691" s="156">
        <v>3939</v>
      </c>
      <c r="BF4691" s="181">
        <f t="shared" si="673"/>
        <v>25.203199999998269</v>
      </c>
      <c r="BG4691" s="182">
        <f t="shared" si="674"/>
        <v>6.9835396484959006E-4</v>
      </c>
      <c r="BH4691" s="183">
        <f t="shared" si="675"/>
        <v>1.825054097077082E-6</v>
      </c>
      <c r="BI4691" s="184">
        <f t="shared" si="676"/>
        <v>1.825054097077082E-6</v>
      </c>
      <c r="BJ4691" s="184" t="str">
        <f t="shared" si="672"/>
        <v/>
      </c>
    </row>
    <row r="4692" spans="57:62" ht="20.100000000000001" customHeight="1" x14ac:dyDescent="0.25">
      <c r="BE4692" s="156">
        <v>3940</v>
      </c>
      <c r="BF4692" s="181">
        <f t="shared" si="673"/>
        <v>25.209599999998268</v>
      </c>
      <c r="BG4692" s="182">
        <f t="shared" si="674"/>
        <v>6.9652891075251298E-4</v>
      </c>
      <c r="BH4692" s="183">
        <f t="shared" si="675"/>
        <v>1.8203782473746443E-6</v>
      </c>
      <c r="BI4692" s="184">
        <f t="shared" si="676"/>
        <v>1.8203782473746443E-6</v>
      </c>
      <c r="BJ4692" s="184" t="str">
        <f t="shared" si="672"/>
        <v/>
      </c>
    </row>
    <row r="4693" spans="57:62" ht="20.100000000000001" customHeight="1" x14ac:dyDescent="0.25">
      <c r="BE4693" s="156">
        <v>3941</v>
      </c>
      <c r="BF4693" s="181">
        <f t="shared" si="673"/>
        <v>25.215999999998267</v>
      </c>
      <c r="BG4693" s="182">
        <f t="shared" si="674"/>
        <v>6.9470853250513834E-4</v>
      </c>
      <c r="BH4693" s="183">
        <f t="shared" si="675"/>
        <v>1.8157140848675804E-6</v>
      </c>
      <c r="BI4693" s="184">
        <f t="shared" si="676"/>
        <v>1.8157140848675804E-6</v>
      </c>
      <c r="BJ4693" s="184" t="str">
        <f t="shared" si="672"/>
        <v/>
      </c>
    </row>
    <row r="4694" spans="57:62" ht="20.100000000000001" customHeight="1" x14ac:dyDescent="0.25">
      <c r="BE4694" s="156">
        <v>3942</v>
      </c>
      <c r="BF4694" s="181">
        <f t="shared" si="673"/>
        <v>25.222399999998267</v>
      </c>
      <c r="BG4694" s="182">
        <f t="shared" si="674"/>
        <v>6.9289281842027076E-4</v>
      </c>
      <c r="BH4694" s="183">
        <f t="shared" si="675"/>
        <v>1.8110615812635261E-6</v>
      </c>
      <c r="BI4694" s="184">
        <f t="shared" si="676"/>
        <v>1.8110615812635261E-6</v>
      </c>
      <c r="BJ4694" s="184" t="str">
        <f t="shared" si="672"/>
        <v/>
      </c>
    </row>
    <row r="4695" spans="57:62" ht="20.100000000000001" customHeight="1" x14ac:dyDescent="0.25">
      <c r="BE4695" s="156">
        <v>3943</v>
      </c>
      <c r="BF4695" s="181">
        <f t="shared" si="673"/>
        <v>25.228799999998266</v>
      </c>
      <c r="BG4695" s="182">
        <f t="shared" si="674"/>
        <v>6.9108175683900723E-4</v>
      </c>
      <c r="BH4695" s="183">
        <f t="shared" si="675"/>
        <v>1.8064207083310496E-6</v>
      </c>
      <c r="BI4695" s="184">
        <f t="shared" si="676"/>
        <v>1.8064207083310496E-6</v>
      </c>
      <c r="BJ4695" s="184" t="str">
        <f t="shared" si="672"/>
        <v/>
      </c>
    </row>
    <row r="4696" spans="57:62" ht="20.100000000000001" customHeight="1" x14ac:dyDescent="0.25">
      <c r="BE4696" s="156">
        <v>3944</v>
      </c>
      <c r="BF4696" s="181">
        <f t="shared" si="673"/>
        <v>25.235199999998265</v>
      </c>
      <c r="BG4696" s="182">
        <f t="shared" si="674"/>
        <v>6.8927533613067618E-4</v>
      </c>
      <c r="BH4696" s="183">
        <f t="shared" si="675"/>
        <v>1.8017914379019279E-6</v>
      </c>
      <c r="BI4696" s="184">
        <f t="shared" si="676"/>
        <v>1.8017914379019279E-6</v>
      </c>
      <c r="BJ4696" s="184" t="str">
        <f t="shared" si="672"/>
        <v/>
      </c>
    </row>
    <row r="4697" spans="57:62" ht="20.100000000000001" customHeight="1" x14ac:dyDescent="0.25">
      <c r="BE4697" s="156">
        <v>3945</v>
      </c>
      <c r="BF4697" s="181">
        <f t="shared" si="673"/>
        <v>25.241599999998265</v>
      </c>
      <c r="BG4697" s="182">
        <f t="shared" si="674"/>
        <v>6.8747354469277425E-4</v>
      </c>
      <c r="BH4697" s="183">
        <f t="shared" si="675"/>
        <v>1.7971737418797122E-6</v>
      </c>
      <c r="BI4697" s="184">
        <f t="shared" si="676"/>
        <v>1.7971737418797122E-6</v>
      </c>
      <c r="BJ4697" s="184" t="str">
        <f t="shared" si="672"/>
        <v/>
      </c>
    </row>
    <row r="4698" spans="57:62" ht="20.100000000000001" customHeight="1" x14ac:dyDescent="0.25">
      <c r="BE4698" s="156">
        <v>3946</v>
      </c>
      <c r="BF4698" s="181">
        <f t="shared" si="673"/>
        <v>25.247999999998264</v>
      </c>
      <c r="BG4698" s="182">
        <f t="shared" si="674"/>
        <v>6.8567637095089454E-4</v>
      </c>
      <c r="BH4698" s="183">
        <f t="shared" si="675"/>
        <v>1.7925675922308374E-6</v>
      </c>
      <c r="BI4698" s="184">
        <f t="shared" si="676"/>
        <v>1.7925675922308374E-6</v>
      </c>
      <c r="BJ4698" s="184" t="str">
        <f t="shared" si="672"/>
        <v/>
      </c>
    </row>
    <row r="4699" spans="57:62" ht="20.100000000000001" customHeight="1" x14ac:dyDescent="0.25">
      <c r="BE4699" s="156">
        <v>3947</v>
      </c>
      <c r="BF4699" s="181">
        <f t="shared" si="673"/>
        <v>25.254399999998263</v>
      </c>
      <c r="BG4699" s="182">
        <f t="shared" si="674"/>
        <v>6.838838033586637E-4</v>
      </c>
      <c r="BH4699" s="183">
        <f t="shared" si="675"/>
        <v>1.7879729609821286E-6</v>
      </c>
      <c r="BI4699" s="184">
        <f t="shared" si="676"/>
        <v>1.7879729609821286E-6</v>
      </c>
      <c r="BJ4699" s="184" t="str">
        <f t="shared" si="672"/>
        <v/>
      </c>
    </row>
    <row r="4700" spans="57:62" ht="20.100000000000001" customHeight="1" x14ac:dyDescent="0.25">
      <c r="BE4700" s="156">
        <v>3948</v>
      </c>
      <c r="BF4700" s="181">
        <f t="shared" si="673"/>
        <v>25.260799999998262</v>
      </c>
      <c r="BG4700" s="182">
        <f t="shared" si="674"/>
        <v>6.8209583039768157E-4</v>
      </c>
      <c r="BH4700" s="183">
        <f t="shared" si="675"/>
        <v>1.783389820233486E-6</v>
      </c>
      <c r="BI4700" s="184">
        <f t="shared" si="676"/>
        <v>1.783389820233486E-6</v>
      </c>
      <c r="BJ4700" s="184" t="str">
        <f t="shared" si="672"/>
        <v/>
      </c>
    </row>
    <row r="4701" spans="57:62" ht="20.100000000000001" customHeight="1" x14ac:dyDescent="0.25">
      <c r="BE4701" s="156">
        <v>3949</v>
      </c>
      <c r="BF4701" s="181">
        <f t="shared" si="673"/>
        <v>25.267199999998262</v>
      </c>
      <c r="BG4701" s="182">
        <f t="shared" si="674"/>
        <v>6.8031244057744809E-4</v>
      </c>
      <c r="BH4701" s="183">
        <f t="shared" si="675"/>
        <v>1.7788181421414051E-6</v>
      </c>
      <c r="BI4701" s="184">
        <f t="shared" si="676"/>
        <v>1.7788181421414051E-6</v>
      </c>
      <c r="BJ4701" s="184" t="str">
        <f t="shared" si="672"/>
        <v/>
      </c>
    </row>
    <row r="4702" spans="57:62" ht="20.100000000000001" customHeight="1" x14ac:dyDescent="0.25">
      <c r="BE4702" s="156">
        <v>3950</v>
      </c>
      <c r="BF4702" s="181">
        <f t="shared" si="673"/>
        <v>25.273599999998261</v>
      </c>
      <c r="BG4702" s="182">
        <f t="shared" si="674"/>
        <v>6.7853362243530668E-4</v>
      </c>
      <c r="BH4702" s="183">
        <f t="shared" si="675"/>
        <v>1.7742578989331801E-6</v>
      </c>
      <c r="BI4702" s="184">
        <f t="shared" si="676"/>
        <v>1.7742578989331801E-6</v>
      </c>
      <c r="BJ4702" s="184" t="str">
        <f t="shared" si="672"/>
        <v/>
      </c>
    </row>
    <row r="4703" spans="57:62" ht="20.100000000000001" customHeight="1" x14ac:dyDescent="0.25">
      <c r="BE4703" s="156">
        <v>3951</v>
      </c>
      <c r="BF4703" s="181">
        <f t="shared" si="673"/>
        <v>25.27999999999826</v>
      </c>
      <c r="BG4703" s="182">
        <f t="shared" si="674"/>
        <v>6.767593645363735E-4</v>
      </c>
      <c r="BH4703" s="183">
        <f t="shared" si="675"/>
        <v>1.7697090628963864E-6</v>
      </c>
      <c r="BI4703" s="184">
        <f t="shared" si="676"/>
        <v>1.7697090628963864E-6</v>
      </c>
      <c r="BJ4703" s="184" t="str">
        <f t="shared" si="672"/>
        <v/>
      </c>
    </row>
    <row r="4704" spans="57:62" ht="20.100000000000001" customHeight="1" x14ac:dyDescent="0.25">
      <c r="BE4704" s="156">
        <v>3952</v>
      </c>
      <c r="BF4704" s="181">
        <f t="shared" si="673"/>
        <v>25.28639999999826</v>
      </c>
      <c r="BG4704" s="182">
        <f t="shared" si="674"/>
        <v>6.7498965547347712E-4</v>
      </c>
      <c r="BH4704" s="183">
        <f t="shared" si="675"/>
        <v>1.7651716063880971E-6</v>
      </c>
      <c r="BI4704" s="184">
        <f t="shared" si="676"/>
        <v>1.7651716063880971E-6</v>
      </c>
      <c r="BJ4704" s="184" t="str">
        <f t="shared" si="672"/>
        <v/>
      </c>
    </row>
    <row r="4705" spans="57:62" ht="20.100000000000001" customHeight="1" x14ac:dyDescent="0.25">
      <c r="BE4705" s="156">
        <v>3953</v>
      </c>
      <c r="BF4705" s="181">
        <f t="shared" si="673"/>
        <v>25.292799999998259</v>
      </c>
      <c r="BG4705" s="182">
        <f t="shared" si="674"/>
        <v>6.7322448386708902E-4</v>
      </c>
      <c r="BH4705" s="183">
        <f t="shared" si="675"/>
        <v>1.760645501822089E-6</v>
      </c>
      <c r="BI4705" s="184">
        <f t="shared" si="676"/>
        <v>1.760645501822089E-6</v>
      </c>
      <c r="BJ4705" s="184" t="str">
        <f t="shared" si="672"/>
        <v/>
      </c>
    </row>
    <row r="4706" spans="57:62" ht="20.100000000000001" customHeight="1" x14ac:dyDescent="0.25">
      <c r="BE4706" s="156">
        <v>3954</v>
      </c>
      <c r="BF4706" s="181">
        <f t="shared" si="673"/>
        <v>25.299199999998258</v>
      </c>
      <c r="BG4706" s="182">
        <f t="shared" si="674"/>
        <v>6.7146383836526693E-4</v>
      </c>
      <c r="BH4706" s="183">
        <f t="shared" si="675"/>
        <v>1.7561307216822867E-6</v>
      </c>
      <c r="BI4706" s="184">
        <f t="shared" si="676"/>
        <v>1.7561307216822867E-6</v>
      </c>
      <c r="BJ4706" s="184" t="str">
        <f t="shared" si="672"/>
        <v/>
      </c>
    </row>
    <row r="4707" spans="57:62" ht="20.100000000000001" customHeight="1" x14ac:dyDescent="0.25">
      <c r="BE4707" s="156">
        <v>3955</v>
      </c>
      <c r="BF4707" s="181">
        <f t="shared" si="673"/>
        <v>25.305599999998257</v>
      </c>
      <c r="BG4707" s="182">
        <f t="shared" si="674"/>
        <v>6.6970770764358464E-4</v>
      </c>
      <c r="BH4707" s="183">
        <f t="shared" si="675"/>
        <v>1.7516272385170164E-6</v>
      </c>
      <c r="BI4707" s="184">
        <f t="shared" si="676"/>
        <v>1.7516272385170164E-6</v>
      </c>
      <c r="BJ4707" s="184" t="str">
        <f t="shared" si="672"/>
        <v/>
      </c>
    </row>
    <row r="4708" spans="57:62" ht="20.100000000000001" customHeight="1" x14ac:dyDescent="0.25">
      <c r="BE4708" s="156">
        <v>3956</v>
      </c>
      <c r="BF4708" s="181">
        <f t="shared" si="673"/>
        <v>25.311999999998257</v>
      </c>
      <c r="BG4708" s="182">
        <f t="shared" si="674"/>
        <v>6.6795608040506763E-4</v>
      </c>
      <c r="BH4708" s="183">
        <f t="shared" si="675"/>
        <v>1.7471350249307661E-6</v>
      </c>
      <c r="BI4708" s="184">
        <f t="shared" si="676"/>
        <v>1.7471350249307661E-6</v>
      </c>
      <c r="BJ4708" s="184" t="str">
        <f t="shared" si="672"/>
        <v/>
      </c>
    </row>
    <row r="4709" spans="57:62" ht="20.100000000000001" customHeight="1" x14ac:dyDescent="0.25">
      <c r="BE4709" s="156">
        <v>3957</v>
      </c>
      <c r="BF4709" s="181">
        <f t="shared" si="673"/>
        <v>25.318399999998256</v>
      </c>
      <c r="BG4709" s="182">
        <f t="shared" si="674"/>
        <v>6.6620894538013686E-4</v>
      </c>
      <c r="BH4709" s="183">
        <f t="shared" si="675"/>
        <v>1.7426540536020748E-6</v>
      </c>
      <c r="BI4709" s="184">
        <f t="shared" si="676"/>
        <v>1.7426540536020748E-6</v>
      </c>
      <c r="BJ4709" s="184" t="str">
        <f t="shared" si="672"/>
        <v/>
      </c>
    </row>
    <row r="4710" spans="57:62" ht="20.100000000000001" customHeight="1" x14ac:dyDescent="0.25">
      <c r="BE4710" s="156">
        <v>3958</v>
      </c>
      <c r="BF4710" s="181">
        <f t="shared" si="673"/>
        <v>25.324799999998255</v>
      </c>
      <c r="BG4710" s="182">
        <f t="shared" si="674"/>
        <v>6.6446629132653479E-4</v>
      </c>
      <c r="BH4710" s="183">
        <f t="shared" si="675"/>
        <v>1.7381842972658598E-6</v>
      </c>
      <c r="BI4710" s="184">
        <f t="shared" si="676"/>
        <v>1.7381842972658598E-6</v>
      </c>
      <c r="BJ4710" s="184" t="str">
        <f t="shared" si="672"/>
        <v/>
      </c>
    </row>
    <row r="4711" spans="57:62" ht="20.100000000000001" customHeight="1" x14ac:dyDescent="0.25">
      <c r="BE4711" s="156">
        <v>3959</v>
      </c>
      <c r="BF4711" s="181">
        <f t="shared" si="673"/>
        <v>25.331199999998255</v>
      </c>
      <c r="BG4711" s="182">
        <f t="shared" si="674"/>
        <v>6.6272810702926893E-4</v>
      </c>
      <c r="BH4711" s="183">
        <f t="shared" si="675"/>
        <v>1.7337257287206812E-6</v>
      </c>
      <c r="BI4711" s="184">
        <f t="shared" si="676"/>
        <v>1.7337257287206812E-6</v>
      </c>
      <c r="BJ4711" s="184" t="str">
        <f t="shared" si="672"/>
        <v/>
      </c>
    </row>
    <row r="4712" spans="57:62" ht="20.100000000000001" customHeight="1" x14ac:dyDescent="0.25">
      <c r="BE4712" s="156">
        <v>3960</v>
      </c>
      <c r="BF4712" s="181">
        <f t="shared" si="673"/>
        <v>25.337599999998254</v>
      </c>
      <c r="BG4712" s="182">
        <f t="shared" si="674"/>
        <v>6.6099438130054824E-4</v>
      </c>
      <c r="BH4712" s="183">
        <f t="shared" si="675"/>
        <v>1.7292783208329703E-6</v>
      </c>
      <c r="BI4712" s="184">
        <f t="shared" si="676"/>
        <v>1.7292783208329703E-6</v>
      </c>
      <c r="BJ4712" s="184" t="str">
        <f t="shared" si="672"/>
        <v/>
      </c>
    </row>
    <row r="4713" spans="57:62" ht="20.100000000000001" customHeight="1" x14ac:dyDescent="0.25">
      <c r="BE4713" s="156">
        <v>3961</v>
      </c>
      <c r="BF4713" s="181">
        <f t="shared" si="673"/>
        <v>25.343999999998253</v>
      </c>
      <c r="BG4713" s="182">
        <f t="shared" si="674"/>
        <v>6.5926510297971527E-4</v>
      </c>
      <c r="BH4713" s="183">
        <f t="shared" si="675"/>
        <v>1.7248420465264041E-6</v>
      </c>
      <c r="BI4713" s="184">
        <f t="shared" si="676"/>
        <v>1.7248420465264041E-6</v>
      </c>
      <c r="BJ4713" s="184" t="str">
        <f t="shared" si="672"/>
        <v/>
      </c>
    </row>
    <row r="4714" spans="57:62" ht="20.100000000000001" customHeight="1" x14ac:dyDescent="0.25">
      <c r="BE4714" s="156">
        <v>3962</v>
      </c>
      <c r="BF4714" s="181">
        <f t="shared" si="673"/>
        <v>25.350399999998253</v>
      </c>
      <c r="BG4714" s="182">
        <f t="shared" si="674"/>
        <v>6.5754026093318887E-4</v>
      </c>
      <c r="BH4714" s="183">
        <f t="shared" si="675"/>
        <v>1.7204168787945907E-6</v>
      </c>
      <c r="BI4714" s="184">
        <f t="shared" si="676"/>
        <v>1.7204168787945907E-6</v>
      </c>
      <c r="BJ4714" s="184" t="str">
        <f t="shared" si="672"/>
        <v/>
      </c>
    </row>
    <row r="4715" spans="57:62" ht="20.100000000000001" customHeight="1" x14ac:dyDescent="0.25">
      <c r="BE4715" s="156">
        <v>3963</v>
      </c>
      <c r="BF4715" s="181">
        <f t="shared" si="673"/>
        <v>25.356799999998252</v>
      </c>
      <c r="BG4715" s="182">
        <f t="shared" si="674"/>
        <v>6.5581984405439428E-4</v>
      </c>
      <c r="BH4715" s="183">
        <f t="shared" si="675"/>
        <v>1.7160027906855651E-6</v>
      </c>
      <c r="BI4715" s="184">
        <f t="shared" si="676"/>
        <v>1.7160027906855651E-6</v>
      </c>
      <c r="BJ4715" s="184" t="str">
        <f t="shared" si="672"/>
        <v/>
      </c>
    </row>
    <row r="4716" spans="57:62" ht="20.100000000000001" customHeight="1" x14ac:dyDescent="0.25">
      <c r="BE4716" s="156">
        <v>3964</v>
      </c>
      <c r="BF4716" s="181">
        <f t="shared" si="673"/>
        <v>25.363199999998251</v>
      </c>
      <c r="BG4716" s="182">
        <f t="shared" si="674"/>
        <v>6.5410384126370871E-4</v>
      </c>
      <c r="BH4716" s="183">
        <f t="shared" si="675"/>
        <v>1.7115997553169681E-6</v>
      </c>
      <c r="BI4716" s="184">
        <f t="shared" si="676"/>
        <v>1.7115997553169681E-6</v>
      </c>
      <c r="BJ4716" s="184" t="str">
        <f t="shared" si="672"/>
        <v/>
      </c>
    </row>
    <row r="4717" spans="57:62" ht="20.100000000000001" customHeight="1" x14ac:dyDescent="0.25">
      <c r="BE4717" s="156">
        <v>3965</v>
      </c>
      <c r="BF4717" s="181">
        <f t="shared" si="673"/>
        <v>25.36959999999825</v>
      </c>
      <c r="BG4717" s="182">
        <f t="shared" si="674"/>
        <v>6.5239224150839175E-4</v>
      </c>
      <c r="BH4717" s="183">
        <f t="shared" si="675"/>
        <v>1.7072077458652043E-6</v>
      </c>
      <c r="BI4717" s="184">
        <f t="shared" si="676"/>
        <v>1.7072077458652043E-6</v>
      </c>
      <c r="BJ4717" s="184" t="str">
        <f t="shared" si="672"/>
        <v/>
      </c>
    </row>
    <row r="4718" spans="57:62" ht="20.100000000000001" customHeight="1" x14ac:dyDescent="0.25">
      <c r="BE4718" s="156">
        <v>3966</v>
      </c>
      <c r="BF4718" s="181">
        <f t="shared" si="673"/>
        <v>25.37599999999825</v>
      </c>
      <c r="BG4718" s="182">
        <f t="shared" si="674"/>
        <v>6.5068503376252654E-4</v>
      </c>
      <c r="BH4718" s="183">
        <f t="shared" si="675"/>
        <v>1.7028267355714052E-6</v>
      </c>
      <c r="BI4718" s="184">
        <f t="shared" si="676"/>
        <v>1.7028267355714052E-6</v>
      </c>
      <c r="BJ4718" s="184" t="str">
        <f t="shared" si="672"/>
        <v/>
      </c>
    </row>
    <row r="4719" spans="57:62" ht="20.100000000000001" customHeight="1" x14ac:dyDescent="0.25">
      <c r="BE4719" s="156">
        <v>3967</v>
      </c>
      <c r="BF4719" s="181">
        <f t="shared" si="673"/>
        <v>25.382399999998249</v>
      </c>
      <c r="BG4719" s="182">
        <f t="shared" si="674"/>
        <v>6.4898220702695514E-4</v>
      </c>
      <c r="BH4719" s="183">
        <f t="shared" si="675"/>
        <v>1.6984566977362248E-6</v>
      </c>
      <c r="BI4719" s="184">
        <f t="shared" si="676"/>
        <v>1.6984566977362248E-6</v>
      </c>
      <c r="BJ4719" s="184" t="str">
        <f t="shared" si="672"/>
        <v/>
      </c>
    </row>
    <row r="4720" spans="57:62" ht="20.100000000000001" customHeight="1" x14ac:dyDescent="0.25">
      <c r="BE4720" s="156">
        <v>3968</v>
      </c>
      <c r="BF4720" s="181">
        <f t="shared" si="673"/>
        <v>25.388799999998248</v>
      </c>
      <c r="BG4720" s="182">
        <f t="shared" si="674"/>
        <v>6.4728375032921891E-4</v>
      </c>
      <c r="BH4720" s="183">
        <f t="shared" si="675"/>
        <v>1.6940976057269958E-6</v>
      </c>
      <c r="BI4720" s="184">
        <f t="shared" si="676"/>
        <v>1.6940976057269958E-6</v>
      </c>
      <c r="BJ4720" s="184" t="str">
        <f t="shared" si="672"/>
        <v/>
      </c>
    </row>
    <row r="4721" spans="57:62" ht="20.100000000000001" customHeight="1" x14ac:dyDescent="0.25">
      <c r="BE4721" s="156">
        <v>3969</v>
      </c>
      <c r="BF4721" s="181">
        <f t="shared" si="673"/>
        <v>25.395199999998248</v>
      </c>
      <c r="BG4721" s="182">
        <f t="shared" si="674"/>
        <v>6.4558965272349192E-4</v>
      </c>
      <c r="BH4721" s="183">
        <f t="shared" si="675"/>
        <v>1.6897494329665618E-6</v>
      </c>
      <c r="BI4721" s="184">
        <f t="shared" si="676"/>
        <v>1.6897494329665618E-6</v>
      </c>
      <c r="BJ4721" s="184" t="str">
        <f t="shared" ref="BJ4721:BJ4784" si="677">IF($BG4721&lt;(1-$BC$765),$BH4721,"")</f>
        <v/>
      </c>
    </row>
    <row r="4722" spans="57:62" ht="20.100000000000001" customHeight="1" x14ac:dyDescent="0.25">
      <c r="BE4722" s="156">
        <v>3970</v>
      </c>
      <c r="BF4722" s="181">
        <f t="shared" ref="BF4722:BF4785" si="678">BF4721+$BI$750</f>
        <v>25.401599999998247</v>
      </c>
      <c r="BG4722" s="182">
        <f t="shared" ref="BG4722:BG4785" si="679">_xlfn.CHISQ.DIST.RT(BF4722,7)</f>
        <v>6.4389990329052535E-4</v>
      </c>
      <c r="BH4722" s="183">
        <f t="shared" ref="BH4722:BH4785" si="680">BG4722-BG4723</f>
        <v>1.6854121529445536E-6</v>
      </c>
      <c r="BI4722" s="184">
        <f t="shared" ref="BI4722:BI4785" si="681">IF(BG4722&lt;(1-$BC$757),BH4722,"")</f>
        <v>1.6854121529445536E-6</v>
      </c>
      <c r="BJ4722" s="184" t="str">
        <f t="shared" si="677"/>
        <v/>
      </c>
    </row>
    <row r="4723" spans="57:62" ht="20.100000000000001" customHeight="1" x14ac:dyDescent="0.25">
      <c r="BE4723" s="156">
        <v>3971</v>
      </c>
      <c r="BF4723" s="181">
        <f t="shared" si="678"/>
        <v>25.407999999998246</v>
      </c>
      <c r="BG4723" s="182">
        <f t="shared" si="679"/>
        <v>6.422144911375808E-4</v>
      </c>
      <c r="BH4723" s="183">
        <f t="shared" si="680"/>
        <v>1.68108573921316E-6</v>
      </c>
      <c r="BI4723" s="184">
        <f t="shared" si="681"/>
        <v>1.68108573921316E-6</v>
      </c>
      <c r="BJ4723" s="184" t="str">
        <f t="shared" si="677"/>
        <v/>
      </c>
    </row>
    <row r="4724" spans="57:62" ht="20.100000000000001" customHeight="1" x14ac:dyDescent="0.25">
      <c r="BE4724" s="156">
        <v>3972</v>
      </c>
      <c r="BF4724" s="181">
        <f t="shared" si="678"/>
        <v>25.414399999998246</v>
      </c>
      <c r="BG4724" s="182">
        <f t="shared" si="679"/>
        <v>6.4053340539836764E-4</v>
      </c>
      <c r="BH4724" s="183">
        <f t="shared" si="680"/>
        <v>1.6767701653802982E-6</v>
      </c>
      <c r="BI4724" s="184">
        <f t="shared" si="681"/>
        <v>1.6767701653802982E-6</v>
      </c>
      <c r="BJ4724" s="184" t="str">
        <f t="shared" si="677"/>
        <v/>
      </c>
    </row>
    <row r="4725" spans="57:62" ht="20.100000000000001" customHeight="1" x14ac:dyDescent="0.25">
      <c r="BE4725" s="156">
        <v>3973</v>
      </c>
      <c r="BF4725" s="181">
        <f t="shared" si="678"/>
        <v>25.420799999998245</v>
      </c>
      <c r="BG4725" s="182">
        <f t="shared" si="679"/>
        <v>6.3885663523298734E-4</v>
      </c>
      <c r="BH4725" s="183">
        <f t="shared" si="680"/>
        <v>1.6724654051207804E-6</v>
      </c>
      <c r="BI4725" s="184">
        <f t="shared" si="681"/>
        <v>1.6724654051207804E-6</v>
      </c>
      <c r="BJ4725" s="184" t="str">
        <f t="shared" si="677"/>
        <v/>
      </c>
    </row>
    <row r="4726" spans="57:62" ht="20.100000000000001" customHeight="1" x14ac:dyDescent="0.25">
      <c r="BE4726" s="156">
        <v>3974</v>
      </c>
      <c r="BF4726" s="181">
        <f t="shared" si="678"/>
        <v>25.427199999998244</v>
      </c>
      <c r="BG4726" s="182">
        <f t="shared" si="679"/>
        <v>6.3718416982786656E-4</v>
      </c>
      <c r="BH4726" s="183">
        <f t="shared" si="680"/>
        <v>1.6681714321699175E-6</v>
      </c>
      <c r="BI4726" s="184">
        <f t="shared" si="681"/>
        <v>1.6681714321699175E-6</v>
      </c>
      <c r="BJ4726" s="184" t="str">
        <f t="shared" si="677"/>
        <v/>
      </c>
    </row>
    <row r="4727" spans="57:62" ht="20.100000000000001" customHeight="1" x14ac:dyDescent="0.25">
      <c r="BE4727" s="156">
        <v>3975</v>
      </c>
      <c r="BF4727" s="181">
        <f t="shared" si="678"/>
        <v>25.433599999998243</v>
      </c>
      <c r="BG4727" s="182">
        <f t="shared" si="679"/>
        <v>6.3551599839569665E-4</v>
      </c>
      <c r="BH4727" s="183">
        <f t="shared" si="680"/>
        <v>1.6638882203221092E-6</v>
      </c>
      <c r="BI4727" s="184">
        <f t="shared" si="681"/>
        <v>1.6638882203221092E-6</v>
      </c>
      <c r="BJ4727" s="184" t="str">
        <f t="shared" si="677"/>
        <v/>
      </c>
    </row>
    <row r="4728" spans="57:62" ht="20.100000000000001" customHeight="1" x14ac:dyDescent="0.25">
      <c r="BE4728" s="156">
        <v>3976</v>
      </c>
      <c r="BF4728" s="181">
        <f t="shared" si="678"/>
        <v>25.439999999998243</v>
      </c>
      <c r="BG4728" s="182">
        <f t="shared" si="679"/>
        <v>6.3385211017537454E-4</v>
      </c>
      <c r="BH4728" s="183">
        <f t="shared" si="680"/>
        <v>1.6596157434322538E-6</v>
      </c>
      <c r="BI4728" s="184">
        <f t="shared" si="681"/>
        <v>1.6596157434322538E-6</v>
      </c>
      <c r="BJ4728" s="184" t="str">
        <f t="shared" si="677"/>
        <v/>
      </c>
    </row>
    <row r="4729" spans="57:62" ht="20.100000000000001" customHeight="1" x14ac:dyDescent="0.25">
      <c r="BE4729" s="156">
        <v>3977</v>
      </c>
      <c r="BF4729" s="181">
        <f t="shared" si="678"/>
        <v>25.446399999998242</v>
      </c>
      <c r="BG4729" s="182">
        <f t="shared" si="679"/>
        <v>6.3219249443194228E-4</v>
      </c>
      <c r="BH4729" s="183">
        <f t="shared" si="680"/>
        <v>1.655353975422145E-6</v>
      </c>
      <c r="BI4729" s="184">
        <f t="shared" si="681"/>
        <v>1.655353975422145E-6</v>
      </c>
      <c r="BJ4729" s="184" t="str">
        <f t="shared" si="677"/>
        <v/>
      </c>
    </row>
    <row r="4730" spans="57:62" ht="20.100000000000001" customHeight="1" x14ac:dyDescent="0.25">
      <c r="BE4730" s="156">
        <v>3978</v>
      </c>
      <c r="BF4730" s="181">
        <f t="shared" si="678"/>
        <v>25.452799999998241</v>
      </c>
      <c r="BG4730" s="182">
        <f t="shared" si="679"/>
        <v>6.3053714045652014E-4</v>
      </c>
      <c r="BH4730" s="183">
        <f t="shared" si="680"/>
        <v>1.6511028902660516E-6</v>
      </c>
      <c r="BI4730" s="184">
        <f t="shared" si="681"/>
        <v>1.6511028902660516E-6</v>
      </c>
      <c r="BJ4730" s="184" t="str">
        <f t="shared" si="677"/>
        <v/>
      </c>
    </row>
    <row r="4731" spans="57:62" ht="20.100000000000001" customHeight="1" x14ac:dyDescent="0.25">
      <c r="BE4731" s="156">
        <v>3979</v>
      </c>
      <c r="BF4731" s="181">
        <f t="shared" si="678"/>
        <v>25.459199999998241</v>
      </c>
      <c r="BG4731" s="182">
        <f t="shared" si="679"/>
        <v>6.2888603756625409E-4</v>
      </c>
      <c r="BH4731" s="183">
        <f t="shared" si="680"/>
        <v>1.64686246200568E-6</v>
      </c>
      <c r="BI4731" s="184">
        <f t="shared" si="681"/>
        <v>1.64686246200568E-6</v>
      </c>
      <c r="BJ4731" s="184" t="str">
        <f t="shared" si="677"/>
        <v/>
      </c>
    </row>
    <row r="4732" spans="57:62" ht="20.100000000000001" customHeight="1" x14ac:dyDescent="0.25">
      <c r="BE4732" s="156">
        <v>3980</v>
      </c>
      <c r="BF4732" s="181">
        <f t="shared" si="678"/>
        <v>25.46559999999824</v>
      </c>
      <c r="BG4732" s="182">
        <f t="shared" si="679"/>
        <v>6.2723917510424841E-4</v>
      </c>
      <c r="BH4732" s="183">
        <f t="shared" si="680"/>
        <v>1.6426326647380309E-6</v>
      </c>
      <c r="BI4732" s="184">
        <f t="shared" si="681"/>
        <v>1.6426326647380309E-6</v>
      </c>
      <c r="BJ4732" s="184" t="str">
        <f t="shared" si="677"/>
        <v/>
      </c>
    </row>
    <row r="4733" spans="57:62" ht="20.100000000000001" customHeight="1" x14ac:dyDescent="0.25">
      <c r="BE4733" s="156">
        <v>3981</v>
      </c>
      <c r="BF4733" s="181">
        <f t="shared" si="678"/>
        <v>25.471999999998239</v>
      </c>
      <c r="BG4733" s="182">
        <f t="shared" si="679"/>
        <v>6.2559654243951037E-4</v>
      </c>
      <c r="BH4733" s="183">
        <f t="shared" si="680"/>
        <v>1.6384134726245064E-6</v>
      </c>
      <c r="BI4733" s="184">
        <f t="shared" si="681"/>
        <v>1.6384134726245064E-6</v>
      </c>
      <c r="BJ4733" s="184" t="str">
        <f t="shared" si="677"/>
        <v/>
      </c>
    </row>
    <row r="4734" spans="57:62" ht="20.100000000000001" customHeight="1" x14ac:dyDescent="0.25">
      <c r="BE4734" s="156">
        <v>3982</v>
      </c>
      <c r="BF4734" s="181">
        <f t="shared" si="678"/>
        <v>25.478399999998238</v>
      </c>
      <c r="BG4734" s="182">
        <f t="shared" si="679"/>
        <v>6.2395812896688587E-4</v>
      </c>
      <c r="BH4734" s="183">
        <f t="shared" si="680"/>
        <v>1.6342048598857063E-6</v>
      </c>
      <c r="BI4734" s="184">
        <f t="shared" si="681"/>
        <v>1.6342048598857063E-6</v>
      </c>
      <c r="BJ4734" s="184" t="str">
        <f t="shared" si="677"/>
        <v/>
      </c>
    </row>
    <row r="4735" spans="57:62" ht="20.100000000000001" customHeight="1" x14ac:dyDescent="0.25">
      <c r="BE4735" s="156">
        <v>3983</v>
      </c>
      <c r="BF4735" s="181">
        <f t="shared" si="678"/>
        <v>25.484799999998238</v>
      </c>
      <c r="BG4735" s="182">
        <f t="shared" si="679"/>
        <v>6.2232392410700016E-4</v>
      </c>
      <c r="BH4735" s="183">
        <f t="shared" si="680"/>
        <v>1.6300068008001265E-6</v>
      </c>
      <c r="BI4735" s="184">
        <f t="shared" si="681"/>
        <v>1.6300068008001265E-6</v>
      </c>
      <c r="BJ4735" s="184" t="str">
        <f t="shared" si="677"/>
        <v/>
      </c>
    </row>
    <row r="4736" spans="57:62" ht="20.100000000000001" customHeight="1" x14ac:dyDescent="0.25">
      <c r="BE4736" s="156">
        <v>3984</v>
      </c>
      <c r="BF4736" s="181">
        <f t="shared" si="678"/>
        <v>25.491199999998237</v>
      </c>
      <c r="BG4736" s="182">
        <f t="shared" si="679"/>
        <v>6.2069391730620004E-4</v>
      </c>
      <c r="BH4736" s="183">
        <f t="shared" si="680"/>
        <v>1.6258192697087134E-6</v>
      </c>
      <c r="BI4736" s="184">
        <f t="shared" si="681"/>
        <v>1.6258192697087134E-6</v>
      </c>
      <c r="BJ4736" s="184" t="str">
        <f t="shared" si="677"/>
        <v/>
      </c>
    </row>
    <row r="4737" spans="57:62" ht="20.100000000000001" customHeight="1" x14ac:dyDescent="0.25">
      <c r="BE4737" s="156">
        <v>3985</v>
      </c>
      <c r="BF4737" s="181">
        <f t="shared" si="678"/>
        <v>25.497599999998236</v>
      </c>
      <c r="BG4737" s="182">
        <f t="shared" si="679"/>
        <v>6.1906809803649132E-4</v>
      </c>
      <c r="BH4737" s="183">
        <f t="shared" si="680"/>
        <v>1.6216422410123693E-6</v>
      </c>
      <c r="BI4737" s="184">
        <f t="shared" si="681"/>
        <v>1.6216422410123693E-6</v>
      </c>
      <c r="BJ4737" s="184" t="str">
        <f t="shared" si="677"/>
        <v/>
      </c>
    </row>
    <row r="4738" spans="57:62" ht="20.100000000000001" customHeight="1" x14ac:dyDescent="0.25">
      <c r="BE4738" s="156">
        <v>3986</v>
      </c>
      <c r="BF4738" s="181">
        <f t="shared" si="678"/>
        <v>25.503999999998236</v>
      </c>
      <c r="BG4738" s="182">
        <f t="shared" si="679"/>
        <v>6.1744645579547895E-4</v>
      </c>
      <c r="BH4738" s="183">
        <f t="shared" si="680"/>
        <v>1.617475689170869E-6</v>
      </c>
      <c r="BI4738" s="184">
        <f t="shared" si="681"/>
        <v>1.617475689170869E-6</v>
      </c>
      <c r="BJ4738" s="184" t="str">
        <f t="shared" si="677"/>
        <v/>
      </c>
    </row>
    <row r="4739" spans="57:62" ht="20.100000000000001" customHeight="1" x14ac:dyDescent="0.25">
      <c r="BE4739" s="156">
        <v>3987</v>
      </c>
      <c r="BF4739" s="181">
        <f t="shared" si="678"/>
        <v>25.510399999998235</v>
      </c>
      <c r="BG4739" s="182">
        <f t="shared" si="679"/>
        <v>6.1582898010630808E-4</v>
      </c>
      <c r="BH4739" s="183">
        <f t="shared" si="680"/>
        <v>1.6133195887001487E-6</v>
      </c>
      <c r="BI4739" s="184">
        <f t="shared" si="681"/>
        <v>1.6133195887001487E-6</v>
      </c>
      <c r="BJ4739" s="184" t="str">
        <f t="shared" si="677"/>
        <v/>
      </c>
    </row>
    <row r="4740" spans="57:62" ht="20.100000000000001" customHeight="1" x14ac:dyDescent="0.25">
      <c r="BE4740" s="156">
        <v>3988</v>
      </c>
      <c r="BF4740" s="181">
        <f t="shared" si="678"/>
        <v>25.516799999998234</v>
      </c>
      <c r="BG4740" s="182">
        <f t="shared" si="679"/>
        <v>6.1421566051760793E-4</v>
      </c>
      <c r="BH4740" s="183">
        <f t="shared" si="680"/>
        <v>1.6091739141856423E-6</v>
      </c>
      <c r="BI4740" s="184">
        <f t="shared" si="681"/>
        <v>1.6091739141856423E-6</v>
      </c>
      <c r="BJ4740" s="184" t="str">
        <f t="shared" si="677"/>
        <v/>
      </c>
    </row>
    <row r="4741" spans="57:62" ht="20.100000000000001" customHeight="1" x14ac:dyDescent="0.25">
      <c r="BE4741" s="156">
        <v>3989</v>
      </c>
      <c r="BF4741" s="181">
        <f t="shared" si="678"/>
        <v>25.523199999998234</v>
      </c>
      <c r="BG4741" s="182">
        <f t="shared" si="679"/>
        <v>6.1260648660342229E-4</v>
      </c>
      <c r="BH4741" s="183">
        <f t="shared" si="680"/>
        <v>1.6050386402578862E-6</v>
      </c>
      <c r="BI4741" s="184">
        <f t="shared" si="681"/>
        <v>1.6050386402578862E-6</v>
      </c>
      <c r="BJ4741" s="184" t="str">
        <f t="shared" si="677"/>
        <v/>
      </c>
    </row>
    <row r="4742" spans="57:62" ht="20.100000000000001" customHeight="1" x14ac:dyDescent="0.25">
      <c r="BE4742" s="156">
        <v>3990</v>
      </c>
      <c r="BF4742" s="181">
        <f t="shared" si="678"/>
        <v>25.529599999998233</v>
      </c>
      <c r="BG4742" s="182">
        <f t="shared" si="679"/>
        <v>6.1100144796316441E-4</v>
      </c>
      <c r="BH4742" s="183">
        <f t="shared" si="680"/>
        <v>1.6009137416211428E-6</v>
      </c>
      <c r="BI4742" s="184">
        <f t="shared" si="681"/>
        <v>1.6009137416211428E-6</v>
      </c>
      <c r="BJ4742" s="184" t="str">
        <f t="shared" si="677"/>
        <v/>
      </c>
    </row>
    <row r="4743" spans="57:62" ht="20.100000000000001" customHeight="1" x14ac:dyDescent="0.25">
      <c r="BE4743" s="156">
        <v>3991</v>
      </c>
      <c r="BF4743" s="181">
        <f t="shared" si="678"/>
        <v>25.535999999998232</v>
      </c>
      <c r="BG4743" s="182">
        <f t="shared" si="679"/>
        <v>6.0940053422154326E-4</v>
      </c>
      <c r="BH4743" s="183">
        <f t="shared" si="680"/>
        <v>1.596799193025536E-6</v>
      </c>
      <c r="BI4743" s="184">
        <f t="shared" si="681"/>
        <v>1.596799193025536E-6</v>
      </c>
      <c r="BJ4743" s="184" t="str">
        <f t="shared" si="677"/>
        <v/>
      </c>
    </row>
    <row r="4744" spans="57:62" ht="20.100000000000001" customHeight="1" x14ac:dyDescent="0.25">
      <c r="BE4744" s="156">
        <v>3992</v>
      </c>
      <c r="BF4744" s="181">
        <f t="shared" si="678"/>
        <v>25.542399999998231</v>
      </c>
      <c r="BG4744" s="182">
        <f t="shared" si="679"/>
        <v>6.0780373502851773E-4</v>
      </c>
      <c r="BH4744" s="183">
        <f t="shared" si="680"/>
        <v>1.592694969292964E-6</v>
      </c>
      <c r="BI4744" s="184">
        <f t="shared" si="681"/>
        <v>1.592694969292964E-6</v>
      </c>
      <c r="BJ4744" s="184" t="str">
        <f t="shared" si="677"/>
        <v/>
      </c>
    </row>
    <row r="4745" spans="57:62" ht="20.100000000000001" customHeight="1" x14ac:dyDescent="0.25">
      <c r="BE4745" s="156">
        <v>3993</v>
      </c>
      <c r="BF4745" s="181">
        <f t="shared" si="678"/>
        <v>25.548799999998231</v>
      </c>
      <c r="BG4745" s="182">
        <f t="shared" si="679"/>
        <v>6.0621104005922476E-4</v>
      </c>
      <c r="BH4745" s="183">
        <f t="shared" si="680"/>
        <v>1.5886010452915121E-6</v>
      </c>
      <c r="BI4745" s="184">
        <f t="shared" si="681"/>
        <v>1.5886010452915121E-6</v>
      </c>
      <c r="BJ4745" s="184" t="str">
        <f t="shared" si="677"/>
        <v/>
      </c>
    </row>
    <row r="4746" spans="57:62" ht="20.100000000000001" customHeight="1" x14ac:dyDescent="0.25">
      <c r="BE4746" s="156">
        <v>3994</v>
      </c>
      <c r="BF4746" s="181">
        <f t="shared" si="678"/>
        <v>25.55519999999823</v>
      </c>
      <c r="BG4746" s="182">
        <f t="shared" si="679"/>
        <v>6.0462243901393325E-4</v>
      </c>
      <c r="BH4746" s="183">
        <f t="shared" si="680"/>
        <v>1.5845173959581123E-6</v>
      </c>
      <c r="BI4746" s="184">
        <f t="shared" si="681"/>
        <v>1.5845173959581123E-6</v>
      </c>
      <c r="BJ4746" s="184" t="str">
        <f t="shared" si="677"/>
        <v/>
      </c>
    </row>
    <row r="4747" spans="57:62" ht="20.100000000000001" customHeight="1" x14ac:dyDescent="0.25">
      <c r="BE4747" s="156">
        <v>3995</v>
      </c>
      <c r="BF4747" s="181">
        <f t="shared" si="678"/>
        <v>25.561599999998229</v>
      </c>
      <c r="BG4747" s="182">
        <f t="shared" si="679"/>
        <v>6.0303792161797514E-4</v>
      </c>
      <c r="BH4747" s="183">
        <f t="shared" si="680"/>
        <v>1.5804439962827143E-6</v>
      </c>
      <c r="BI4747" s="184">
        <f t="shared" si="681"/>
        <v>1.5804439962827143E-6</v>
      </c>
      <c r="BJ4747" s="184" t="str">
        <f t="shared" si="677"/>
        <v/>
      </c>
    </row>
    <row r="4748" spans="57:62" ht="20.100000000000001" customHeight="1" x14ac:dyDescent="0.25">
      <c r="BE4748" s="156">
        <v>3996</v>
      </c>
      <c r="BF4748" s="181">
        <f t="shared" si="678"/>
        <v>25.567999999998229</v>
      </c>
      <c r="BG4748" s="182">
        <f t="shared" si="679"/>
        <v>6.0145747762169242E-4</v>
      </c>
      <c r="BH4748" s="183">
        <f t="shared" si="680"/>
        <v>1.5763808213161996E-6</v>
      </c>
      <c r="BI4748" s="184">
        <f t="shared" si="681"/>
        <v>1.5763808213161996E-6</v>
      </c>
      <c r="BJ4748" s="184" t="str">
        <f t="shared" si="677"/>
        <v/>
      </c>
    </row>
    <row r="4749" spans="57:62" ht="20.100000000000001" customHeight="1" x14ac:dyDescent="0.25">
      <c r="BE4749" s="156">
        <v>3997</v>
      </c>
      <c r="BF4749" s="181">
        <f t="shared" si="678"/>
        <v>25.574399999998228</v>
      </c>
      <c r="BG4749" s="182">
        <f t="shared" si="679"/>
        <v>5.9988109680037623E-4</v>
      </c>
      <c r="BH4749" s="183">
        <f t="shared" si="680"/>
        <v>1.5723278461632264E-6</v>
      </c>
      <c r="BI4749" s="184">
        <f t="shared" si="681"/>
        <v>1.5723278461632264E-6</v>
      </c>
      <c r="BJ4749" s="184" t="str">
        <f t="shared" si="677"/>
        <v/>
      </c>
    </row>
    <row r="4750" spans="57:62" ht="20.100000000000001" customHeight="1" x14ac:dyDescent="0.25">
      <c r="BE4750" s="156">
        <v>3998</v>
      </c>
      <c r="BF4750" s="181">
        <f t="shared" si="678"/>
        <v>25.580799999998227</v>
      </c>
      <c r="BG4750" s="182">
        <f t="shared" si="679"/>
        <v>5.98308768954213E-4</v>
      </c>
      <c r="BH4750" s="183">
        <f t="shared" si="680"/>
        <v>1.5682850459949145E-6</v>
      </c>
      <c r="BI4750" s="184">
        <f t="shared" si="681"/>
        <v>1.5682850459949145E-6</v>
      </c>
      <c r="BJ4750" s="184" t="str">
        <f t="shared" si="677"/>
        <v/>
      </c>
    </row>
    <row r="4751" spans="57:62" ht="20.100000000000001" customHeight="1" x14ac:dyDescent="0.25">
      <c r="BE4751" s="156">
        <v>3999</v>
      </c>
      <c r="BF4751" s="181">
        <f t="shared" si="678"/>
        <v>25.587199999998226</v>
      </c>
      <c r="BG4751" s="182">
        <f t="shared" si="679"/>
        <v>5.9674048390821808E-4</v>
      </c>
      <c r="BH4751" s="183">
        <f t="shared" si="680"/>
        <v>1.5642523960327989E-6</v>
      </c>
      <c r="BI4751" s="184">
        <f t="shared" si="681"/>
        <v>1.5642523960327989E-6</v>
      </c>
      <c r="BJ4751" s="184" t="str">
        <f t="shared" si="677"/>
        <v/>
      </c>
    </row>
    <row r="4752" spans="57:62" ht="20.100000000000001" customHeight="1" x14ac:dyDescent="0.25">
      <c r="BE4752" s="156">
        <v>4000</v>
      </c>
      <c r="BF4752" s="181">
        <f t="shared" si="678"/>
        <v>25.593599999998226</v>
      </c>
      <c r="BG4752" s="182">
        <f t="shared" si="679"/>
        <v>5.9517623151218529E-4</v>
      </c>
      <c r="BH4752" s="183">
        <f t="shared" si="680"/>
        <v>1.560229871559347E-6</v>
      </c>
      <c r="BI4752" s="184">
        <f t="shared" si="681"/>
        <v>1.560229871559347E-6</v>
      </c>
      <c r="BJ4752" s="184" t="str">
        <f t="shared" si="677"/>
        <v/>
      </c>
    </row>
    <row r="4753" spans="57:62" ht="20.100000000000001" customHeight="1" x14ac:dyDescent="0.25">
      <c r="BE4753" s="156">
        <v>4001</v>
      </c>
      <c r="BF4753" s="181">
        <f t="shared" si="678"/>
        <v>25.599999999998225</v>
      </c>
      <c r="BG4753" s="182">
        <f t="shared" si="679"/>
        <v>5.9361600164062594E-4</v>
      </c>
      <c r="BH4753" s="183">
        <f t="shared" si="680"/>
        <v>1.5562174479144888E-6</v>
      </c>
      <c r="BI4753" s="184">
        <f t="shared" si="681"/>
        <v>1.5562174479144888E-6</v>
      </c>
      <c r="BJ4753" s="184" t="str">
        <f t="shared" si="677"/>
        <v/>
      </c>
    </row>
    <row r="4754" spans="57:62" ht="20.100000000000001" customHeight="1" x14ac:dyDescent="0.25">
      <c r="BE4754" s="156">
        <v>4002</v>
      </c>
      <c r="BF4754" s="181">
        <f t="shared" si="678"/>
        <v>25.606399999998224</v>
      </c>
      <c r="BG4754" s="182">
        <f t="shared" si="679"/>
        <v>5.9205978419271145E-4</v>
      </c>
      <c r="BH4754" s="183">
        <f t="shared" si="680"/>
        <v>1.5522151004975686E-6</v>
      </c>
      <c r="BI4754" s="184">
        <f t="shared" si="681"/>
        <v>1.5522151004975686E-6</v>
      </c>
      <c r="BJ4754" s="184" t="str">
        <f t="shared" si="677"/>
        <v/>
      </c>
    </row>
    <row r="4755" spans="57:62" ht="20.100000000000001" customHeight="1" x14ac:dyDescent="0.25">
      <c r="BE4755" s="156">
        <v>4003</v>
      </c>
      <c r="BF4755" s="181">
        <f t="shared" si="678"/>
        <v>25.612799999998224</v>
      </c>
      <c r="BG4755" s="182">
        <f t="shared" si="679"/>
        <v>5.9050756909221388E-4</v>
      </c>
      <c r="BH4755" s="183">
        <f t="shared" si="680"/>
        <v>1.5482228047614902E-6</v>
      </c>
      <c r="BI4755" s="184">
        <f t="shared" si="681"/>
        <v>1.5482228047614902E-6</v>
      </c>
      <c r="BJ4755" s="184" t="str">
        <f t="shared" si="677"/>
        <v/>
      </c>
    </row>
    <row r="4756" spans="57:62" ht="20.100000000000001" customHeight="1" x14ac:dyDescent="0.25">
      <c r="BE4756" s="156">
        <v>4004</v>
      </c>
      <c r="BF4756" s="181">
        <f t="shared" si="678"/>
        <v>25.619199999998223</v>
      </c>
      <c r="BG4756" s="182">
        <f t="shared" si="679"/>
        <v>5.8895934628745239E-4</v>
      </c>
      <c r="BH4756" s="183">
        <f t="shared" si="680"/>
        <v>1.5442405362197644E-6</v>
      </c>
      <c r="BI4756" s="184">
        <f t="shared" si="681"/>
        <v>1.5442405362197644E-6</v>
      </c>
      <c r="BJ4756" s="184" t="str">
        <f t="shared" si="677"/>
        <v/>
      </c>
    </row>
    <row r="4757" spans="57:62" ht="20.100000000000001" customHeight="1" x14ac:dyDescent="0.25">
      <c r="BE4757" s="156">
        <v>4005</v>
      </c>
      <c r="BF4757" s="181">
        <f t="shared" si="678"/>
        <v>25.625599999998222</v>
      </c>
      <c r="BG4757" s="182">
        <f t="shared" si="679"/>
        <v>5.8741510575123263E-4</v>
      </c>
      <c r="BH4757" s="183">
        <f t="shared" si="680"/>
        <v>1.5402682704430395E-6</v>
      </c>
      <c r="BI4757" s="184">
        <f t="shared" si="681"/>
        <v>1.5402682704430395E-6</v>
      </c>
      <c r="BJ4757" s="184" t="str">
        <f t="shared" si="677"/>
        <v/>
      </c>
    </row>
    <row r="4758" spans="57:62" ht="20.100000000000001" customHeight="1" x14ac:dyDescent="0.25">
      <c r="BE4758" s="156">
        <v>4006</v>
      </c>
      <c r="BF4758" s="181">
        <f t="shared" si="678"/>
        <v>25.631999999998222</v>
      </c>
      <c r="BG4758" s="182">
        <f t="shared" si="679"/>
        <v>5.8587483748078959E-4</v>
      </c>
      <c r="BH4758" s="183">
        <f t="shared" si="680"/>
        <v>1.5363059830574748E-6</v>
      </c>
      <c r="BI4758" s="184">
        <f t="shared" si="681"/>
        <v>1.5363059830574748E-6</v>
      </c>
      <c r="BJ4758" s="184" t="str">
        <f t="shared" si="677"/>
        <v/>
      </c>
    </row>
    <row r="4759" spans="57:62" ht="20.100000000000001" customHeight="1" x14ac:dyDescent="0.25">
      <c r="BE4759" s="156">
        <v>4007</v>
      </c>
      <c r="BF4759" s="181">
        <f t="shared" si="678"/>
        <v>25.638399999998221</v>
      </c>
      <c r="BG4759" s="182">
        <f t="shared" si="679"/>
        <v>5.8433853149773211E-4</v>
      </c>
      <c r="BH4759" s="183">
        <f t="shared" si="680"/>
        <v>1.5323536497466924E-6</v>
      </c>
      <c r="BI4759" s="184">
        <f t="shared" si="681"/>
        <v>1.5323536497466924E-6</v>
      </c>
      <c r="BJ4759" s="184" t="str">
        <f t="shared" si="677"/>
        <v/>
      </c>
    </row>
    <row r="4760" spans="57:62" ht="20.100000000000001" customHeight="1" x14ac:dyDescent="0.25">
      <c r="BE4760" s="156">
        <v>4008</v>
      </c>
      <c r="BF4760" s="181">
        <f t="shared" si="678"/>
        <v>25.64479999999822</v>
      </c>
      <c r="BG4760" s="182">
        <f t="shared" si="679"/>
        <v>5.8280617784798542E-4</v>
      </c>
      <c r="BH4760" s="183">
        <f t="shared" si="680"/>
        <v>1.5284112462531866E-6</v>
      </c>
      <c r="BI4760" s="184">
        <f t="shared" si="681"/>
        <v>1.5284112462531866E-6</v>
      </c>
      <c r="BJ4760" s="184" t="str">
        <f t="shared" si="677"/>
        <v/>
      </c>
    </row>
    <row r="4761" spans="57:62" ht="20.100000000000001" customHeight="1" x14ac:dyDescent="0.25">
      <c r="BE4761" s="156">
        <v>4009</v>
      </c>
      <c r="BF4761" s="181">
        <f t="shared" si="678"/>
        <v>25.651199999998219</v>
      </c>
      <c r="BG4761" s="182">
        <f t="shared" si="679"/>
        <v>5.8127776660173223E-4</v>
      </c>
      <c r="BH4761" s="183">
        <f t="shared" si="680"/>
        <v>1.5244787483724691E-6</v>
      </c>
      <c r="BI4761" s="184">
        <f t="shared" si="681"/>
        <v>1.5244787483724691E-6</v>
      </c>
      <c r="BJ4761" s="184" t="str">
        <f t="shared" si="677"/>
        <v/>
      </c>
    </row>
    <row r="4762" spans="57:62" ht="20.100000000000001" customHeight="1" x14ac:dyDescent="0.25">
      <c r="BE4762" s="156">
        <v>4010</v>
      </c>
      <c r="BF4762" s="181">
        <f t="shared" si="678"/>
        <v>25.657599999998219</v>
      </c>
      <c r="BG4762" s="182">
        <f t="shared" si="679"/>
        <v>5.7975328785335976E-4</v>
      </c>
      <c r="BH4762" s="183">
        <f t="shared" si="680"/>
        <v>1.5205561319620682E-6</v>
      </c>
      <c r="BI4762" s="184">
        <f t="shared" si="681"/>
        <v>1.5205561319620682E-6</v>
      </c>
      <c r="BJ4762" s="184" t="str">
        <f t="shared" si="677"/>
        <v/>
      </c>
    </row>
    <row r="4763" spans="57:62" ht="20.100000000000001" customHeight="1" x14ac:dyDescent="0.25">
      <c r="BE4763" s="156">
        <v>4011</v>
      </c>
      <c r="BF4763" s="181">
        <f t="shared" si="678"/>
        <v>25.663999999998218</v>
      </c>
      <c r="BG4763" s="182">
        <f t="shared" si="679"/>
        <v>5.782327317213977E-4</v>
      </c>
      <c r="BH4763" s="183">
        <f t="shared" si="680"/>
        <v>1.5166433729291683E-6</v>
      </c>
      <c r="BI4763" s="184">
        <f t="shared" si="681"/>
        <v>1.5166433729291683E-6</v>
      </c>
      <c r="BJ4763" s="184" t="str">
        <f t="shared" si="677"/>
        <v/>
      </c>
    </row>
    <row r="4764" spans="57:62" ht="20.100000000000001" customHeight="1" x14ac:dyDescent="0.25">
      <c r="BE4764" s="156">
        <v>4012</v>
      </c>
      <c r="BF4764" s="181">
        <f t="shared" si="678"/>
        <v>25.670399999998217</v>
      </c>
      <c r="BG4764" s="182">
        <f t="shared" si="679"/>
        <v>5.7671608834846853E-4</v>
      </c>
      <c r="BH4764" s="183">
        <f t="shared" si="680"/>
        <v>1.5127404472425367E-6</v>
      </c>
      <c r="BI4764" s="184">
        <f t="shared" si="681"/>
        <v>1.5127404472425367E-6</v>
      </c>
      <c r="BJ4764" s="184" t="str">
        <f t="shared" si="677"/>
        <v/>
      </c>
    </row>
    <row r="4765" spans="57:62" ht="20.100000000000001" customHeight="1" x14ac:dyDescent="0.25">
      <c r="BE4765" s="156">
        <v>4013</v>
      </c>
      <c r="BF4765" s="181">
        <f t="shared" si="678"/>
        <v>25.676799999998217</v>
      </c>
      <c r="BG4765" s="182">
        <f t="shared" si="679"/>
        <v>5.7520334790122599E-4</v>
      </c>
      <c r="BH4765" s="183">
        <f t="shared" si="680"/>
        <v>1.5088473309286202E-6</v>
      </c>
      <c r="BI4765" s="184">
        <f t="shared" si="681"/>
        <v>1.5088473309286202E-6</v>
      </c>
      <c r="BJ4765" s="184" t="str">
        <f t="shared" si="677"/>
        <v/>
      </c>
    </row>
    <row r="4766" spans="57:62" ht="20.100000000000001" customHeight="1" x14ac:dyDescent="0.25">
      <c r="BE4766" s="156">
        <v>4014</v>
      </c>
      <c r="BF4766" s="181">
        <f t="shared" si="678"/>
        <v>25.683199999998216</v>
      </c>
      <c r="BG4766" s="182">
        <f t="shared" si="679"/>
        <v>5.7369450057029737E-4</v>
      </c>
      <c r="BH4766" s="183">
        <f t="shared" si="680"/>
        <v>1.5049640000609201E-6</v>
      </c>
      <c r="BI4766" s="184">
        <f t="shared" si="681"/>
        <v>1.5049640000609201E-6</v>
      </c>
      <c r="BJ4766" s="184" t="str">
        <f t="shared" si="677"/>
        <v/>
      </c>
    </row>
    <row r="4767" spans="57:62" ht="20.100000000000001" customHeight="1" x14ac:dyDescent="0.25">
      <c r="BE4767" s="156">
        <v>4015</v>
      </c>
      <c r="BF4767" s="181">
        <f t="shared" si="678"/>
        <v>25.689599999998215</v>
      </c>
      <c r="BG4767" s="182">
        <f t="shared" si="679"/>
        <v>5.7218953657023645E-4</v>
      </c>
      <c r="BH4767" s="183">
        <f t="shared" si="680"/>
        <v>1.5010904307812423E-6</v>
      </c>
      <c r="BI4767" s="184">
        <f t="shared" si="681"/>
        <v>1.5010904307812423E-6</v>
      </c>
      <c r="BJ4767" s="184" t="str">
        <f t="shared" si="677"/>
        <v/>
      </c>
    </row>
    <row r="4768" spans="57:62" ht="20.100000000000001" customHeight="1" x14ac:dyDescent="0.25">
      <c r="BE4768" s="156">
        <v>4016</v>
      </c>
      <c r="BF4768" s="181">
        <f t="shared" si="678"/>
        <v>25.695999999998214</v>
      </c>
      <c r="BG4768" s="182">
        <f t="shared" si="679"/>
        <v>5.7068844613945521E-4</v>
      </c>
      <c r="BH4768" s="183">
        <f t="shared" si="680"/>
        <v>1.497226599277905E-6</v>
      </c>
      <c r="BI4768" s="184">
        <f t="shared" si="681"/>
        <v>1.497226599277905E-6</v>
      </c>
      <c r="BJ4768" s="184" t="str">
        <f t="shared" si="677"/>
        <v/>
      </c>
    </row>
    <row r="4769" spans="57:62" ht="20.100000000000001" customHeight="1" x14ac:dyDescent="0.25">
      <c r="BE4769" s="156">
        <v>4017</v>
      </c>
      <c r="BF4769" s="181">
        <f t="shared" si="678"/>
        <v>25.702399999998214</v>
      </c>
      <c r="BG4769" s="182">
        <f t="shared" si="679"/>
        <v>5.691912195401773E-4</v>
      </c>
      <c r="BH4769" s="183">
        <f t="shared" si="680"/>
        <v>1.4933724817980986E-6</v>
      </c>
      <c r="BI4769" s="184">
        <f t="shared" si="681"/>
        <v>1.4933724817980986E-6</v>
      </c>
      <c r="BJ4769" s="184" t="str">
        <f t="shared" si="677"/>
        <v/>
      </c>
    </row>
    <row r="4770" spans="57:62" ht="20.100000000000001" customHeight="1" x14ac:dyDescent="0.25">
      <c r="BE4770" s="156">
        <v>4018</v>
      </c>
      <c r="BF4770" s="181">
        <f t="shared" si="678"/>
        <v>25.708799999998213</v>
      </c>
      <c r="BG4770" s="182">
        <f t="shared" si="679"/>
        <v>5.676978470583792E-4</v>
      </c>
      <c r="BH4770" s="183">
        <f t="shared" si="680"/>
        <v>1.4895280546463677E-6</v>
      </c>
      <c r="BI4770" s="184">
        <f t="shared" si="681"/>
        <v>1.4895280546463677E-6</v>
      </c>
      <c r="BJ4770" s="184" t="str">
        <f t="shared" si="677"/>
        <v/>
      </c>
    </row>
    <row r="4771" spans="57:62" ht="20.100000000000001" customHeight="1" x14ac:dyDescent="0.25">
      <c r="BE4771" s="156">
        <v>4019</v>
      </c>
      <c r="BF4771" s="181">
        <f t="shared" si="678"/>
        <v>25.715199999998212</v>
      </c>
      <c r="BG4771" s="182">
        <f t="shared" si="679"/>
        <v>5.6620831900373284E-4</v>
      </c>
      <c r="BH4771" s="183">
        <f t="shared" si="680"/>
        <v>1.4856932941804913E-6</v>
      </c>
      <c r="BI4771" s="184">
        <f t="shared" si="681"/>
        <v>1.4856932941804913E-6</v>
      </c>
      <c r="BJ4771" s="184" t="str">
        <f t="shared" si="677"/>
        <v/>
      </c>
    </row>
    <row r="4772" spans="57:62" ht="20.100000000000001" customHeight="1" x14ac:dyDescent="0.25">
      <c r="BE4772" s="156">
        <v>4020</v>
      </c>
      <c r="BF4772" s="181">
        <f t="shared" si="678"/>
        <v>25.721599999998212</v>
      </c>
      <c r="BG4772" s="182">
        <f t="shared" si="679"/>
        <v>5.6472262570955235E-4</v>
      </c>
      <c r="BH4772" s="183">
        <f t="shared" si="680"/>
        <v>1.4818681768145187E-6</v>
      </c>
      <c r="BI4772" s="184">
        <f t="shared" si="681"/>
        <v>1.4818681768145187E-6</v>
      </c>
      <c r="BJ4772" s="184" t="str">
        <f t="shared" si="677"/>
        <v/>
      </c>
    </row>
    <row r="4773" spans="57:62" ht="20.100000000000001" customHeight="1" x14ac:dyDescent="0.25">
      <c r="BE4773" s="156">
        <v>4021</v>
      </c>
      <c r="BF4773" s="181">
        <f t="shared" si="678"/>
        <v>25.727999999998211</v>
      </c>
      <c r="BG4773" s="182">
        <f t="shared" si="679"/>
        <v>5.6324075753273783E-4</v>
      </c>
      <c r="BH4773" s="183">
        <f t="shared" si="680"/>
        <v>1.4780526790183351E-6</v>
      </c>
      <c r="BI4773" s="184">
        <f t="shared" si="681"/>
        <v>1.4780526790183351E-6</v>
      </c>
      <c r="BJ4773" s="184" t="str">
        <f t="shared" si="677"/>
        <v/>
      </c>
    </row>
    <row r="4774" spans="57:62" ht="20.100000000000001" customHeight="1" x14ac:dyDescent="0.25">
      <c r="BE4774" s="156">
        <v>4022</v>
      </c>
      <c r="BF4774" s="181">
        <f t="shared" si="678"/>
        <v>25.73439999999821</v>
      </c>
      <c r="BG4774" s="182">
        <f t="shared" si="679"/>
        <v>5.6176270485371949E-4</v>
      </c>
      <c r="BH4774" s="183">
        <f t="shared" si="680"/>
        <v>1.4742467773139764E-6</v>
      </c>
      <c r="BI4774" s="184">
        <f t="shared" si="681"/>
        <v>1.4742467773139764E-6</v>
      </c>
      <c r="BJ4774" s="184" t="str">
        <f t="shared" si="677"/>
        <v/>
      </c>
    </row>
    <row r="4775" spans="57:62" ht="20.100000000000001" customHeight="1" x14ac:dyDescent="0.25">
      <c r="BE4775" s="156">
        <v>4023</v>
      </c>
      <c r="BF4775" s="181">
        <f t="shared" si="678"/>
        <v>25.74079999999821</v>
      </c>
      <c r="BG4775" s="182">
        <f t="shared" si="679"/>
        <v>5.6028845807640552E-4</v>
      </c>
      <c r="BH4775" s="183">
        <f t="shared" si="680"/>
        <v>1.4704504482841935E-6</v>
      </c>
      <c r="BI4775" s="184">
        <f t="shared" si="681"/>
        <v>1.4704504482841935E-6</v>
      </c>
      <c r="BJ4775" s="184" t="str">
        <f t="shared" si="677"/>
        <v/>
      </c>
    </row>
    <row r="4776" spans="57:62" ht="20.100000000000001" customHeight="1" x14ac:dyDescent="0.25">
      <c r="BE4776" s="156">
        <v>4024</v>
      </c>
      <c r="BF4776" s="181">
        <f t="shared" si="678"/>
        <v>25.747199999998209</v>
      </c>
      <c r="BG4776" s="182">
        <f t="shared" si="679"/>
        <v>5.5881800762812132E-4</v>
      </c>
      <c r="BH4776" s="183">
        <f t="shared" si="680"/>
        <v>1.4666636685608516E-6</v>
      </c>
      <c r="BI4776" s="184">
        <f t="shared" si="681"/>
        <v>1.4666636685608516E-6</v>
      </c>
      <c r="BJ4776" s="184" t="str">
        <f t="shared" si="677"/>
        <v/>
      </c>
    </row>
    <row r="4777" spans="57:62" ht="20.100000000000001" customHeight="1" x14ac:dyDescent="0.25">
      <c r="BE4777" s="156">
        <v>4025</v>
      </c>
      <c r="BF4777" s="181">
        <f t="shared" si="678"/>
        <v>25.753599999998208</v>
      </c>
      <c r="BG4777" s="182">
        <f t="shared" si="679"/>
        <v>5.5735134395956047E-4</v>
      </c>
      <c r="BH4777" s="183">
        <f t="shared" si="680"/>
        <v>1.4628864148345799E-6</v>
      </c>
      <c r="BI4777" s="184">
        <f t="shared" si="681"/>
        <v>1.4628864148345799E-6</v>
      </c>
      <c r="BJ4777" s="184" t="str">
        <f t="shared" si="677"/>
        <v/>
      </c>
    </row>
    <row r="4778" spans="57:62" ht="20.100000000000001" customHeight="1" x14ac:dyDescent="0.25">
      <c r="BE4778" s="156">
        <v>4026</v>
      </c>
      <c r="BF4778" s="181">
        <f t="shared" si="678"/>
        <v>25.759999999998207</v>
      </c>
      <c r="BG4778" s="182">
        <f t="shared" si="679"/>
        <v>5.5588845754472589E-4</v>
      </c>
      <c r="BH4778" s="183">
        <f t="shared" si="680"/>
        <v>1.459118663847507E-6</v>
      </c>
      <c r="BI4778" s="184">
        <f t="shared" si="681"/>
        <v>1.459118663847507E-6</v>
      </c>
      <c r="BJ4778" s="184" t="str">
        <f t="shared" si="677"/>
        <v/>
      </c>
    </row>
    <row r="4779" spans="57:62" ht="20.100000000000001" customHeight="1" x14ac:dyDescent="0.25">
      <c r="BE4779" s="156">
        <v>4027</v>
      </c>
      <c r="BF4779" s="181">
        <f t="shared" si="678"/>
        <v>25.766399999998207</v>
      </c>
      <c r="BG4779" s="182">
        <f t="shared" si="679"/>
        <v>5.5442933888087838E-4</v>
      </c>
      <c r="BH4779" s="183">
        <f t="shared" si="680"/>
        <v>1.4553603923993328E-6</v>
      </c>
      <c r="BI4779" s="184">
        <f t="shared" si="681"/>
        <v>1.4553603923993328E-6</v>
      </c>
      <c r="BJ4779" s="184" t="str">
        <f t="shared" si="677"/>
        <v/>
      </c>
    </row>
    <row r="4780" spans="57:62" ht="20.100000000000001" customHeight="1" x14ac:dyDescent="0.25">
      <c r="BE4780" s="156">
        <v>4028</v>
      </c>
      <c r="BF4780" s="181">
        <f t="shared" si="678"/>
        <v>25.772799999998206</v>
      </c>
      <c r="BG4780" s="182">
        <f t="shared" si="679"/>
        <v>5.5297397848847905E-4</v>
      </c>
      <c r="BH4780" s="183">
        <f t="shared" si="680"/>
        <v>1.4516115773430998E-6</v>
      </c>
      <c r="BI4780" s="184">
        <f t="shared" si="681"/>
        <v>1.4516115773430998E-6</v>
      </c>
      <c r="BJ4780" s="184" t="str">
        <f t="shared" si="677"/>
        <v/>
      </c>
    </row>
    <row r="4781" spans="57:62" ht="20.100000000000001" customHeight="1" x14ac:dyDescent="0.25">
      <c r="BE4781" s="156">
        <v>4029</v>
      </c>
      <c r="BF4781" s="181">
        <f t="shared" si="678"/>
        <v>25.779199999998205</v>
      </c>
      <c r="BG4781" s="182">
        <f t="shared" si="679"/>
        <v>5.5152236691113595E-4</v>
      </c>
      <c r="BH4781" s="183">
        <f t="shared" si="680"/>
        <v>1.447872195584868E-6</v>
      </c>
      <c r="BI4781" s="184">
        <f t="shared" si="681"/>
        <v>1.447872195584868E-6</v>
      </c>
      <c r="BJ4781" s="184" t="str">
        <f t="shared" si="677"/>
        <v/>
      </c>
    </row>
    <row r="4782" spans="57:62" ht="20.100000000000001" customHeight="1" x14ac:dyDescent="0.25">
      <c r="BE4782" s="156">
        <v>4030</v>
      </c>
      <c r="BF4782" s="181">
        <f t="shared" si="678"/>
        <v>25.785599999998205</v>
      </c>
      <c r="BG4782" s="182">
        <f t="shared" si="679"/>
        <v>5.5007449471555108E-4</v>
      </c>
      <c r="BH4782" s="183">
        <f t="shared" si="680"/>
        <v>1.4441422240857749E-6</v>
      </c>
      <c r="BI4782" s="184">
        <f t="shared" si="681"/>
        <v>1.4441422240857749E-6</v>
      </c>
      <c r="BJ4782" s="184" t="str">
        <f t="shared" si="677"/>
        <v/>
      </c>
    </row>
    <row r="4783" spans="57:62" ht="20.100000000000001" customHeight="1" x14ac:dyDescent="0.25">
      <c r="BE4783" s="156">
        <v>4031</v>
      </c>
      <c r="BF4783" s="181">
        <f t="shared" si="678"/>
        <v>25.791999999998204</v>
      </c>
      <c r="BG4783" s="182">
        <f t="shared" si="679"/>
        <v>5.4863035249146531E-4</v>
      </c>
      <c r="BH4783" s="183">
        <f t="shared" si="680"/>
        <v>1.4404216398621441E-6</v>
      </c>
      <c r="BI4783" s="184">
        <f t="shared" si="681"/>
        <v>1.4404216398621441E-6</v>
      </c>
      <c r="BJ4783" s="184" t="str">
        <f t="shared" si="677"/>
        <v/>
      </c>
    </row>
    <row r="4784" spans="57:62" ht="20.100000000000001" customHeight="1" x14ac:dyDescent="0.25">
      <c r="BE4784" s="156">
        <v>4032</v>
      </c>
      <c r="BF4784" s="181">
        <f t="shared" si="678"/>
        <v>25.798399999998203</v>
      </c>
      <c r="BG4784" s="182">
        <f t="shared" si="679"/>
        <v>5.4718993085160316E-4</v>
      </c>
      <c r="BH4784" s="183">
        <f t="shared" si="680"/>
        <v>1.4367104199844005E-6</v>
      </c>
      <c r="BI4784" s="184">
        <f t="shared" si="681"/>
        <v>1.4367104199844005E-6</v>
      </c>
      <c r="BJ4784" s="184" t="str">
        <f t="shared" si="677"/>
        <v/>
      </c>
    </row>
    <row r="4785" spans="57:62" ht="20.100000000000001" customHeight="1" x14ac:dyDescent="0.25">
      <c r="BE4785" s="156">
        <v>4033</v>
      </c>
      <c r="BF4785" s="181">
        <f t="shared" si="678"/>
        <v>25.804799999998203</v>
      </c>
      <c r="BG4785" s="182">
        <f t="shared" si="679"/>
        <v>5.4575322043161876E-4</v>
      </c>
      <c r="BH4785" s="183">
        <f t="shared" si="680"/>
        <v>1.4330085415715415E-6</v>
      </c>
      <c r="BI4785" s="184">
        <f t="shared" si="681"/>
        <v>1.4330085415715415E-6</v>
      </c>
      <c r="BJ4785" s="184" t="str">
        <f t="shared" ref="BJ4785:BJ4848" si="682">IF($BG4785&lt;(1-$BC$765),$BH4785,"")</f>
        <v/>
      </c>
    </row>
    <row r="4786" spans="57:62" ht="20.100000000000001" customHeight="1" x14ac:dyDescent="0.25">
      <c r="BE4786" s="156">
        <v>4034</v>
      </c>
      <c r="BF4786" s="181">
        <f t="shared" ref="BF4786:BF4849" si="683">BF4785+$BI$750</f>
        <v>25.811199999998202</v>
      </c>
      <c r="BG4786" s="182">
        <f t="shared" ref="BG4786:BG4849" si="684">_xlfn.CHISQ.DIST.RT(BF4786,7)</f>
        <v>5.4432021189004722E-4</v>
      </c>
      <c r="BH4786" s="183">
        <f t="shared" ref="BH4786:BH4849" si="685">BG4786-BG4787</f>
        <v>1.4293159818044724E-6</v>
      </c>
      <c r="BI4786" s="184">
        <f t="shared" ref="BI4786:BI4849" si="686">IF(BG4786&lt;(1-$BC$757),BH4786,"")</f>
        <v>1.4293159818044724E-6</v>
      </c>
      <c r="BJ4786" s="184" t="str">
        <f t="shared" si="682"/>
        <v/>
      </c>
    </row>
    <row r="4787" spans="57:62" ht="20.100000000000001" customHeight="1" x14ac:dyDescent="0.25">
      <c r="BE4787" s="156">
        <v>4035</v>
      </c>
      <c r="BF4787" s="181">
        <f t="shared" si="683"/>
        <v>25.817599999998201</v>
      </c>
      <c r="BG4787" s="182">
        <f t="shared" si="684"/>
        <v>5.4289089590824275E-4</v>
      </c>
      <c r="BH4787" s="183">
        <f t="shared" si="685"/>
        <v>1.4256327179128876E-6</v>
      </c>
      <c r="BI4787" s="184">
        <f t="shared" si="686"/>
        <v>1.4256327179128876E-6</v>
      </c>
      <c r="BJ4787" s="184" t="str">
        <f t="shared" si="682"/>
        <v/>
      </c>
    </row>
    <row r="4788" spans="57:62" ht="20.100000000000001" customHeight="1" x14ac:dyDescent="0.25">
      <c r="BE4788" s="156">
        <v>4036</v>
      </c>
      <c r="BF4788" s="181">
        <f t="shared" si="683"/>
        <v>25.8239999999982</v>
      </c>
      <c r="BG4788" s="182">
        <f t="shared" si="684"/>
        <v>5.4146526319032986E-4</v>
      </c>
      <c r="BH4788" s="183">
        <f t="shared" si="685"/>
        <v>1.4219587271784148E-6</v>
      </c>
      <c r="BI4788" s="184">
        <f t="shared" si="686"/>
        <v>1.4219587271784148E-6</v>
      </c>
      <c r="BJ4788" s="184" t="str">
        <f t="shared" si="682"/>
        <v/>
      </c>
    </row>
    <row r="4789" spans="57:62" ht="20.100000000000001" customHeight="1" x14ac:dyDescent="0.25">
      <c r="BE4789" s="156">
        <v>4037</v>
      </c>
      <c r="BF4789" s="181">
        <f t="shared" si="683"/>
        <v>25.8303999999982</v>
      </c>
      <c r="BG4789" s="182">
        <f t="shared" si="684"/>
        <v>5.4004330446315145E-4</v>
      </c>
      <c r="BH4789" s="183">
        <f t="shared" si="685"/>
        <v>1.4182939869397107E-6</v>
      </c>
      <c r="BI4789" s="184">
        <f t="shared" si="686"/>
        <v>1.4182939869397107E-6</v>
      </c>
      <c r="BJ4789" s="184" t="str">
        <f t="shared" si="682"/>
        <v/>
      </c>
    </row>
    <row r="4790" spans="57:62" ht="20.100000000000001" customHeight="1" x14ac:dyDescent="0.25">
      <c r="BE4790" s="156">
        <v>4038</v>
      </c>
      <c r="BF4790" s="181">
        <f t="shared" si="683"/>
        <v>25.836799999998199</v>
      </c>
      <c r="BG4790" s="182">
        <f t="shared" si="684"/>
        <v>5.3862501047621174E-4</v>
      </c>
      <c r="BH4790" s="183">
        <f t="shared" si="685"/>
        <v>1.4146384745889915E-6</v>
      </c>
      <c r="BI4790" s="184">
        <f t="shared" si="686"/>
        <v>1.4146384745889915E-6</v>
      </c>
      <c r="BJ4790" s="184" t="str">
        <f t="shared" si="682"/>
        <v/>
      </c>
    </row>
    <row r="4791" spans="57:62" ht="20.100000000000001" customHeight="1" x14ac:dyDescent="0.25">
      <c r="BE4791" s="156">
        <v>4039</v>
      </c>
      <c r="BF4791" s="181">
        <f t="shared" si="683"/>
        <v>25.843199999998198</v>
      </c>
      <c r="BG4791" s="182">
        <f t="shared" si="684"/>
        <v>5.3721037200162274E-4</v>
      </c>
      <c r="BH4791" s="183">
        <f t="shared" si="685"/>
        <v>1.4109921675669376E-6</v>
      </c>
      <c r="BI4791" s="184">
        <f t="shared" si="686"/>
        <v>1.4109921675669376E-6</v>
      </c>
      <c r="BJ4791" s="184" t="str">
        <f t="shared" si="682"/>
        <v/>
      </c>
    </row>
    <row r="4792" spans="57:62" ht="20.100000000000001" customHeight="1" x14ac:dyDescent="0.25">
      <c r="BE4792" s="156">
        <v>4040</v>
      </c>
      <c r="BF4792" s="181">
        <f t="shared" si="683"/>
        <v>25.849599999998198</v>
      </c>
      <c r="BG4792" s="182">
        <f t="shared" si="684"/>
        <v>5.3579937983405581E-4</v>
      </c>
      <c r="BH4792" s="183">
        <f t="shared" si="685"/>
        <v>1.4073550433725589E-6</v>
      </c>
      <c r="BI4792" s="184">
        <f t="shared" si="686"/>
        <v>1.4073550433725589E-6</v>
      </c>
      <c r="BJ4792" s="184" t="str">
        <f t="shared" si="682"/>
        <v/>
      </c>
    </row>
    <row r="4793" spans="57:62" ht="20.100000000000001" customHeight="1" x14ac:dyDescent="0.25">
      <c r="BE4793" s="156">
        <v>4041</v>
      </c>
      <c r="BF4793" s="181">
        <f t="shared" si="683"/>
        <v>25.855999999998197</v>
      </c>
      <c r="BG4793" s="182">
        <f t="shared" si="684"/>
        <v>5.3439202479068325E-4</v>
      </c>
      <c r="BH4793" s="183">
        <f t="shared" si="685"/>
        <v>1.403727079552896E-6</v>
      </c>
      <c r="BI4793" s="184">
        <f t="shared" si="686"/>
        <v>1.403727079552896E-6</v>
      </c>
      <c r="BJ4793" s="184" t="str">
        <f t="shared" si="682"/>
        <v/>
      </c>
    </row>
    <row r="4794" spans="57:62" ht="20.100000000000001" customHeight="1" x14ac:dyDescent="0.25">
      <c r="BE4794" s="156">
        <v>4042</v>
      </c>
      <c r="BF4794" s="181">
        <f t="shared" si="683"/>
        <v>25.862399999998196</v>
      </c>
      <c r="BG4794" s="182">
        <f t="shared" si="684"/>
        <v>5.3298829771113035E-4</v>
      </c>
      <c r="BH4794" s="183">
        <f t="shared" si="685"/>
        <v>1.4001082537127771E-6</v>
      </c>
      <c r="BI4794" s="184">
        <f t="shared" si="686"/>
        <v>1.4001082537127771E-6</v>
      </c>
      <c r="BJ4794" s="184" t="str">
        <f t="shared" si="682"/>
        <v/>
      </c>
    </row>
    <row r="4795" spans="57:62" ht="20.100000000000001" customHeight="1" x14ac:dyDescent="0.25">
      <c r="BE4795" s="156">
        <v>4043</v>
      </c>
      <c r="BF4795" s="181">
        <f t="shared" si="683"/>
        <v>25.868799999998195</v>
      </c>
      <c r="BG4795" s="182">
        <f t="shared" si="684"/>
        <v>5.3158818945741758E-4</v>
      </c>
      <c r="BH4795" s="183">
        <f t="shared" si="685"/>
        <v>1.3964985435056029E-6</v>
      </c>
      <c r="BI4795" s="184">
        <f t="shared" si="686"/>
        <v>1.3964985435056029E-6</v>
      </c>
      <c r="BJ4795" s="184" t="str">
        <f t="shared" si="682"/>
        <v/>
      </c>
    </row>
    <row r="4796" spans="57:62" ht="20.100000000000001" customHeight="1" x14ac:dyDescent="0.25">
      <c r="BE4796" s="156">
        <v>4044</v>
      </c>
      <c r="BF4796" s="181">
        <f t="shared" si="683"/>
        <v>25.875199999998195</v>
      </c>
      <c r="BG4796" s="182">
        <f t="shared" si="684"/>
        <v>5.3019169091391197E-4</v>
      </c>
      <c r="BH4796" s="183">
        <f t="shared" si="685"/>
        <v>1.3928979266390924E-6</v>
      </c>
      <c r="BI4796" s="184">
        <f t="shared" si="686"/>
        <v>1.3928979266390924E-6</v>
      </c>
      <c r="BJ4796" s="184" t="str">
        <f t="shared" si="682"/>
        <v/>
      </c>
    </row>
    <row r="4797" spans="57:62" ht="20.100000000000001" customHeight="1" x14ac:dyDescent="0.25">
      <c r="BE4797" s="156">
        <v>4045</v>
      </c>
      <c r="BF4797" s="181">
        <f t="shared" si="683"/>
        <v>25.881599999998194</v>
      </c>
      <c r="BG4797" s="182">
        <f t="shared" si="684"/>
        <v>5.2879879298727288E-4</v>
      </c>
      <c r="BH4797" s="183">
        <f t="shared" si="685"/>
        <v>1.3893063808728982E-6</v>
      </c>
      <c r="BI4797" s="184">
        <f t="shared" si="686"/>
        <v>1.3893063808728982E-6</v>
      </c>
      <c r="BJ4797" s="184" t="str">
        <f t="shared" si="682"/>
        <v/>
      </c>
    </row>
    <row r="4798" spans="57:62" ht="20.100000000000001" customHeight="1" x14ac:dyDescent="0.25">
      <c r="BE4798" s="156">
        <v>4046</v>
      </c>
      <c r="BF4798" s="181">
        <f t="shared" si="683"/>
        <v>25.887999999998193</v>
      </c>
      <c r="BG4798" s="182">
        <f t="shared" si="684"/>
        <v>5.2740948660639998E-4</v>
      </c>
      <c r="BH4798" s="183">
        <f t="shared" si="685"/>
        <v>1.3857238840184975E-6</v>
      </c>
      <c r="BI4798" s="184">
        <f t="shared" si="686"/>
        <v>1.3857238840184975E-6</v>
      </c>
      <c r="BJ4798" s="184" t="str">
        <f t="shared" si="682"/>
        <v/>
      </c>
    </row>
    <row r="4799" spans="57:62" ht="20.100000000000001" customHeight="1" x14ac:dyDescent="0.25">
      <c r="BE4799" s="156">
        <v>4047</v>
      </c>
      <c r="BF4799" s="181">
        <f t="shared" si="683"/>
        <v>25.894399999998193</v>
      </c>
      <c r="BG4799" s="182">
        <f t="shared" si="684"/>
        <v>5.2602376272238148E-4</v>
      </c>
      <c r="BH4799" s="183">
        <f t="shared" si="685"/>
        <v>1.3821504139419028E-6</v>
      </c>
      <c r="BI4799" s="184">
        <f t="shared" si="686"/>
        <v>1.3821504139419028E-6</v>
      </c>
      <c r="BJ4799" s="184" t="str">
        <f t="shared" si="682"/>
        <v/>
      </c>
    </row>
    <row r="4800" spans="57:62" ht="20.100000000000001" customHeight="1" x14ac:dyDescent="0.25">
      <c r="BE4800" s="156">
        <v>4048</v>
      </c>
      <c r="BF4800" s="181">
        <f t="shared" si="683"/>
        <v>25.900799999998192</v>
      </c>
      <c r="BG4800" s="182">
        <f t="shared" si="684"/>
        <v>5.2464161230843958E-4</v>
      </c>
      <c r="BH4800" s="183">
        <f t="shared" si="685"/>
        <v>1.3785859485588919E-6</v>
      </c>
      <c r="BI4800" s="184">
        <f t="shared" si="686"/>
        <v>1.3785859485588919E-6</v>
      </c>
      <c r="BJ4800" s="184" t="str">
        <f t="shared" si="682"/>
        <v/>
      </c>
    </row>
    <row r="4801" spans="57:62" ht="20.100000000000001" customHeight="1" x14ac:dyDescent="0.25">
      <c r="BE4801" s="156">
        <v>4049</v>
      </c>
      <c r="BF4801" s="181">
        <f t="shared" si="683"/>
        <v>25.907199999998191</v>
      </c>
      <c r="BG4801" s="182">
        <f t="shared" si="684"/>
        <v>5.2326302635988069E-4</v>
      </c>
      <c r="BH4801" s="183">
        <f t="shared" si="685"/>
        <v>1.3750304658369586E-6</v>
      </c>
      <c r="BI4801" s="184">
        <f t="shared" si="686"/>
        <v>1.3750304658369586E-6</v>
      </c>
      <c r="BJ4801" s="184" t="str">
        <f t="shared" si="682"/>
        <v/>
      </c>
    </row>
    <row r="4802" spans="57:62" ht="20.100000000000001" customHeight="1" x14ac:dyDescent="0.25">
      <c r="BE4802" s="156">
        <v>4050</v>
      </c>
      <c r="BF4802" s="181">
        <f t="shared" si="683"/>
        <v>25.913599999998191</v>
      </c>
      <c r="BG4802" s="182">
        <f t="shared" si="684"/>
        <v>5.2188799589404373E-4</v>
      </c>
      <c r="BH4802" s="183">
        <f t="shared" si="685"/>
        <v>1.3714839437972649E-6</v>
      </c>
      <c r="BI4802" s="184">
        <f t="shared" si="686"/>
        <v>1.3714839437972649E-6</v>
      </c>
      <c r="BJ4802" s="184" t="str">
        <f t="shared" si="682"/>
        <v/>
      </c>
    </row>
    <row r="4803" spans="57:62" ht="20.100000000000001" customHeight="1" x14ac:dyDescent="0.25">
      <c r="BE4803" s="156">
        <v>4051</v>
      </c>
      <c r="BF4803" s="181">
        <f t="shared" si="683"/>
        <v>25.91999999999819</v>
      </c>
      <c r="BG4803" s="182">
        <f t="shared" si="684"/>
        <v>5.2051651195024647E-4</v>
      </c>
      <c r="BH4803" s="183">
        <f t="shared" si="685"/>
        <v>1.3679463605096535E-6</v>
      </c>
      <c r="BI4803" s="184">
        <f t="shared" si="686"/>
        <v>1.3679463605096535E-6</v>
      </c>
      <c r="BJ4803" s="184" t="str">
        <f t="shared" si="682"/>
        <v/>
      </c>
    </row>
    <row r="4804" spans="57:62" ht="20.100000000000001" customHeight="1" x14ac:dyDescent="0.25">
      <c r="BE4804" s="156">
        <v>4052</v>
      </c>
      <c r="BF4804" s="181">
        <f t="shared" si="683"/>
        <v>25.926399999998189</v>
      </c>
      <c r="BG4804" s="182">
        <f t="shared" si="684"/>
        <v>5.1914856558973681E-4</v>
      </c>
      <c r="BH4804" s="183">
        <f t="shared" si="685"/>
        <v>1.3644176941005623E-6</v>
      </c>
      <c r="BI4804" s="184">
        <f t="shared" si="686"/>
        <v>1.3644176941005623E-6</v>
      </c>
      <c r="BJ4804" s="184" t="str">
        <f t="shared" si="682"/>
        <v/>
      </c>
    </row>
    <row r="4805" spans="57:62" ht="20.100000000000001" customHeight="1" x14ac:dyDescent="0.25">
      <c r="BE4805" s="156">
        <v>4053</v>
      </c>
      <c r="BF4805" s="181">
        <f t="shared" si="683"/>
        <v>25.932799999998188</v>
      </c>
      <c r="BG4805" s="182">
        <f t="shared" si="684"/>
        <v>5.1778414789563625E-4</v>
      </c>
      <c r="BH4805" s="183">
        <f t="shared" si="685"/>
        <v>1.3608979227430502E-6</v>
      </c>
      <c r="BI4805" s="184">
        <f t="shared" si="686"/>
        <v>1.3608979227430502E-6</v>
      </c>
      <c r="BJ4805" s="184" t="str">
        <f t="shared" si="682"/>
        <v/>
      </c>
    </row>
    <row r="4806" spans="57:62" ht="20.100000000000001" customHeight="1" x14ac:dyDescent="0.25">
      <c r="BE4806" s="156">
        <v>4054</v>
      </c>
      <c r="BF4806" s="181">
        <f t="shared" si="683"/>
        <v>25.939199999998188</v>
      </c>
      <c r="BG4806" s="182">
        <f t="shared" si="684"/>
        <v>5.164232499728932E-4</v>
      </c>
      <c r="BH4806" s="183">
        <f t="shared" si="685"/>
        <v>1.3573870246630848E-6</v>
      </c>
      <c r="BI4806" s="184">
        <f t="shared" si="686"/>
        <v>1.3573870246630848E-6</v>
      </c>
      <c r="BJ4806" s="184" t="str">
        <f t="shared" si="682"/>
        <v/>
      </c>
    </row>
    <row r="4807" spans="57:62" ht="20.100000000000001" customHeight="1" x14ac:dyDescent="0.25">
      <c r="BE4807" s="156">
        <v>4055</v>
      </c>
      <c r="BF4807" s="181">
        <f t="shared" si="683"/>
        <v>25.945599999998187</v>
      </c>
      <c r="BG4807" s="182">
        <f t="shared" si="684"/>
        <v>5.1506586294823012E-4</v>
      </c>
      <c r="BH4807" s="183">
        <f t="shared" si="685"/>
        <v>1.353884978140844E-6</v>
      </c>
      <c r="BI4807" s="184">
        <f t="shared" si="686"/>
        <v>1.353884978140844E-6</v>
      </c>
      <c r="BJ4807" s="184" t="str">
        <f t="shared" si="682"/>
        <v/>
      </c>
    </row>
    <row r="4808" spans="57:62" ht="20.100000000000001" customHeight="1" x14ac:dyDescent="0.25">
      <c r="BE4808" s="156">
        <v>4056</v>
      </c>
      <c r="BF4808" s="181">
        <f t="shared" si="683"/>
        <v>25.951999999998186</v>
      </c>
      <c r="BG4808" s="182">
        <f t="shared" si="684"/>
        <v>5.1371197797008927E-4</v>
      </c>
      <c r="BH4808" s="183">
        <f t="shared" si="685"/>
        <v>1.3503917615012833E-6</v>
      </c>
      <c r="BI4808" s="184">
        <f t="shared" si="686"/>
        <v>1.3503917615012833E-6</v>
      </c>
      <c r="BJ4808" s="184" t="str">
        <f t="shared" si="682"/>
        <v/>
      </c>
    </row>
    <row r="4809" spans="57:62" ht="20.100000000000001" customHeight="1" x14ac:dyDescent="0.25">
      <c r="BE4809" s="156">
        <v>4057</v>
      </c>
      <c r="BF4809" s="181">
        <f t="shared" si="683"/>
        <v>25.958399999998186</v>
      </c>
      <c r="BG4809" s="182">
        <f t="shared" si="684"/>
        <v>5.1236158620858799E-4</v>
      </c>
      <c r="BH4809" s="183">
        <f t="shared" si="685"/>
        <v>1.3469073531277966E-6</v>
      </c>
      <c r="BI4809" s="184">
        <f t="shared" si="686"/>
        <v>1.3469073531277966E-6</v>
      </c>
      <c r="BJ4809" s="184" t="str">
        <f t="shared" si="682"/>
        <v/>
      </c>
    </row>
    <row r="4810" spans="57:62" ht="20.100000000000001" customHeight="1" x14ac:dyDescent="0.25">
      <c r="BE4810" s="156">
        <v>4058</v>
      </c>
      <c r="BF4810" s="181">
        <f t="shared" si="683"/>
        <v>25.964799999998185</v>
      </c>
      <c r="BG4810" s="182">
        <f t="shared" si="684"/>
        <v>5.1101467885546019E-4</v>
      </c>
      <c r="BH4810" s="183">
        <f t="shared" si="685"/>
        <v>1.3434317314479048E-6</v>
      </c>
      <c r="BI4810" s="184">
        <f t="shared" si="686"/>
        <v>1.3434317314479048E-6</v>
      </c>
      <c r="BJ4810" s="184" t="str">
        <f t="shared" si="682"/>
        <v/>
      </c>
    </row>
    <row r="4811" spans="57:62" ht="20.100000000000001" customHeight="1" x14ac:dyDescent="0.25">
      <c r="BE4811" s="156">
        <v>4059</v>
      </c>
      <c r="BF4811" s="181">
        <f t="shared" si="683"/>
        <v>25.971199999998184</v>
      </c>
      <c r="BG4811" s="182">
        <f t="shared" si="684"/>
        <v>5.0967124712401229E-4</v>
      </c>
      <c r="BH4811" s="183">
        <f t="shared" si="685"/>
        <v>1.3399648749447485E-6</v>
      </c>
      <c r="BI4811" s="184">
        <f t="shared" si="686"/>
        <v>1.3399648749447485E-6</v>
      </c>
      <c r="BJ4811" s="184" t="str">
        <f t="shared" si="682"/>
        <v/>
      </c>
    </row>
    <row r="4812" spans="57:62" ht="20.100000000000001" customHeight="1" x14ac:dyDescent="0.25">
      <c r="BE4812" s="156">
        <v>4060</v>
      </c>
      <c r="BF4812" s="181">
        <f t="shared" si="683"/>
        <v>25.977599999998183</v>
      </c>
      <c r="BG4812" s="182">
        <f t="shared" si="684"/>
        <v>5.0833128224906754E-4</v>
      </c>
      <c r="BH4812" s="183">
        <f t="shared" si="685"/>
        <v>1.3365067621510162E-6</v>
      </c>
      <c r="BI4812" s="184">
        <f t="shared" si="686"/>
        <v>1.3365067621510162E-6</v>
      </c>
      <c r="BJ4812" s="184" t="str">
        <f t="shared" si="682"/>
        <v/>
      </c>
    </row>
    <row r="4813" spans="57:62" ht="20.100000000000001" customHeight="1" x14ac:dyDescent="0.25">
      <c r="BE4813" s="156">
        <v>4061</v>
      </c>
      <c r="BF4813" s="181">
        <f t="shared" si="683"/>
        <v>25.983999999998183</v>
      </c>
      <c r="BG4813" s="182">
        <f t="shared" si="684"/>
        <v>5.0699477548691652E-4</v>
      </c>
      <c r="BH4813" s="183">
        <f t="shared" si="685"/>
        <v>1.3330573716487278E-6</v>
      </c>
      <c r="BI4813" s="184">
        <f t="shared" si="686"/>
        <v>1.3330573716487278E-6</v>
      </c>
      <c r="BJ4813" s="184" t="str">
        <f t="shared" si="682"/>
        <v/>
      </c>
    </row>
    <row r="4814" spans="57:62" ht="20.100000000000001" customHeight="1" x14ac:dyDescent="0.25">
      <c r="BE4814" s="156">
        <v>4062</v>
      </c>
      <c r="BF4814" s="181">
        <f t="shared" si="683"/>
        <v>25.990399999998182</v>
      </c>
      <c r="BG4814" s="182">
        <f t="shared" si="684"/>
        <v>5.0566171811526779E-4</v>
      </c>
      <c r="BH4814" s="183">
        <f t="shared" si="685"/>
        <v>1.3296166820695593E-6</v>
      </c>
      <c r="BI4814" s="184">
        <f t="shared" si="686"/>
        <v>1.3296166820695593E-6</v>
      </c>
      <c r="BJ4814" s="184" t="str">
        <f t="shared" si="682"/>
        <v/>
      </c>
    </row>
    <row r="4815" spans="57:62" ht="20.100000000000001" customHeight="1" x14ac:dyDescent="0.25">
      <c r="BE4815" s="156">
        <v>4063</v>
      </c>
      <c r="BF4815" s="181">
        <f t="shared" si="683"/>
        <v>25.996799999998181</v>
      </c>
      <c r="BG4815" s="182">
        <f t="shared" si="684"/>
        <v>5.0433210143319823E-4</v>
      </c>
      <c r="BH4815" s="183">
        <f t="shared" si="685"/>
        <v>1.326184672099614E-6</v>
      </c>
      <c r="BI4815" s="184">
        <f t="shared" si="686"/>
        <v>1.326184672099614E-6</v>
      </c>
      <c r="BJ4815" s="184" t="str">
        <f t="shared" si="682"/>
        <v/>
      </c>
    </row>
    <row r="4816" spans="57:62" ht="20.100000000000001" customHeight="1" x14ac:dyDescent="0.25">
      <c r="BE4816" s="156">
        <v>4064</v>
      </c>
      <c r="BF4816" s="181">
        <f t="shared" si="683"/>
        <v>26.003199999998181</v>
      </c>
      <c r="BG4816" s="182">
        <f t="shared" si="684"/>
        <v>5.0300591676109862E-4</v>
      </c>
      <c r="BH4816" s="183">
        <f t="shared" si="685"/>
        <v>1.3227613204722663E-6</v>
      </c>
      <c r="BI4816" s="184">
        <f t="shared" si="686"/>
        <v>1.3227613204722663E-6</v>
      </c>
      <c r="BJ4816" s="184" t="str">
        <f t="shared" si="682"/>
        <v/>
      </c>
    </row>
    <row r="4817" spans="57:62" ht="20.100000000000001" customHeight="1" x14ac:dyDescent="0.25">
      <c r="BE4817" s="156">
        <v>4065</v>
      </c>
      <c r="BF4817" s="181">
        <f t="shared" si="683"/>
        <v>26.00959999999818</v>
      </c>
      <c r="BG4817" s="182">
        <f t="shared" si="684"/>
        <v>5.0168315544062635E-4</v>
      </c>
      <c r="BH4817" s="183">
        <f t="shared" si="685"/>
        <v>1.3193466059690292E-6</v>
      </c>
      <c r="BI4817" s="184">
        <f t="shared" si="686"/>
        <v>1.3193466059690292E-6</v>
      </c>
      <c r="BJ4817" s="184" t="str">
        <f t="shared" si="682"/>
        <v/>
      </c>
    </row>
    <row r="4818" spans="57:62" ht="20.100000000000001" customHeight="1" x14ac:dyDescent="0.25">
      <c r="BE4818" s="156">
        <v>4066</v>
      </c>
      <c r="BF4818" s="181">
        <f t="shared" si="683"/>
        <v>26.015999999998179</v>
      </c>
      <c r="BG4818" s="182">
        <f t="shared" si="684"/>
        <v>5.0036380883465733E-4</v>
      </c>
      <c r="BH4818" s="183">
        <f t="shared" si="685"/>
        <v>1.3159405074270351E-6</v>
      </c>
      <c r="BI4818" s="184">
        <f t="shared" si="686"/>
        <v>1.3159405074270351E-6</v>
      </c>
      <c r="BJ4818" s="184" t="str">
        <f t="shared" si="682"/>
        <v/>
      </c>
    </row>
    <row r="4819" spans="57:62" ht="20.100000000000001" customHeight="1" x14ac:dyDescent="0.25">
      <c r="BE4819" s="156">
        <v>4067</v>
      </c>
      <c r="BF4819" s="181">
        <f t="shared" si="683"/>
        <v>26.022399999998179</v>
      </c>
      <c r="BG4819" s="182">
        <f t="shared" si="684"/>
        <v>4.9904786832723029E-4</v>
      </c>
      <c r="BH4819" s="183">
        <f t="shared" si="685"/>
        <v>1.3125430037268931E-6</v>
      </c>
      <c r="BI4819" s="184">
        <f t="shared" si="686"/>
        <v>1.3125430037268931E-6</v>
      </c>
      <c r="BJ4819" s="184" t="str">
        <f t="shared" si="682"/>
        <v/>
      </c>
    </row>
    <row r="4820" spans="57:62" ht="20.100000000000001" customHeight="1" x14ac:dyDescent="0.25">
      <c r="BE4820" s="156">
        <v>4068</v>
      </c>
      <c r="BF4820" s="181">
        <f t="shared" si="683"/>
        <v>26.028799999998178</v>
      </c>
      <c r="BG4820" s="182">
        <f t="shared" si="684"/>
        <v>4.977353253235034E-4</v>
      </c>
      <c r="BH4820" s="183">
        <f t="shared" si="685"/>
        <v>1.3091540738058077E-6</v>
      </c>
      <c r="BI4820" s="184">
        <f t="shared" si="686"/>
        <v>1.3091540738058077E-6</v>
      </c>
      <c r="BJ4820" s="184" t="str">
        <f t="shared" si="682"/>
        <v/>
      </c>
    </row>
    <row r="4821" spans="57:62" ht="20.100000000000001" customHeight="1" x14ac:dyDescent="0.25">
      <c r="BE4821" s="156">
        <v>4069</v>
      </c>
      <c r="BF4821" s="181">
        <f t="shared" si="683"/>
        <v>26.035199999998177</v>
      </c>
      <c r="BG4821" s="182">
        <f t="shared" si="684"/>
        <v>4.9642617124969759E-4</v>
      </c>
      <c r="BH4821" s="183">
        <f t="shared" si="685"/>
        <v>1.3057736966442428E-6</v>
      </c>
      <c r="BI4821" s="184">
        <f t="shared" si="686"/>
        <v>1.3057736966442428E-6</v>
      </c>
      <c r="BJ4821" s="184" t="str">
        <f t="shared" si="682"/>
        <v/>
      </c>
    </row>
    <row r="4822" spans="57:62" ht="20.100000000000001" customHeight="1" x14ac:dyDescent="0.25">
      <c r="BE4822" s="156">
        <v>4070</v>
      </c>
      <c r="BF4822" s="181">
        <f t="shared" si="683"/>
        <v>26.041599999998176</v>
      </c>
      <c r="BG4822" s="182">
        <f t="shared" si="684"/>
        <v>4.9512039755305335E-4</v>
      </c>
      <c r="BH4822" s="183">
        <f t="shared" si="685"/>
        <v>1.3024018512758969E-6</v>
      </c>
      <c r="BI4822" s="184">
        <f t="shared" si="686"/>
        <v>1.3024018512758969E-6</v>
      </c>
      <c r="BJ4822" s="184" t="str">
        <f t="shared" si="682"/>
        <v/>
      </c>
    </row>
    <row r="4823" spans="57:62" ht="20.100000000000001" customHeight="1" x14ac:dyDescent="0.25">
      <c r="BE4823" s="156">
        <v>4071</v>
      </c>
      <c r="BF4823" s="181">
        <f t="shared" si="683"/>
        <v>26.047999999998176</v>
      </c>
      <c r="BG4823" s="182">
        <f t="shared" si="684"/>
        <v>4.9381799570177745E-4</v>
      </c>
      <c r="BH4823" s="183">
        <f t="shared" si="685"/>
        <v>1.299038516783149E-6</v>
      </c>
      <c r="BI4823" s="184">
        <f t="shared" si="686"/>
        <v>1.299038516783149E-6</v>
      </c>
      <c r="BJ4823" s="184" t="str">
        <f t="shared" si="682"/>
        <v/>
      </c>
    </row>
    <row r="4824" spans="57:62" ht="20.100000000000001" customHeight="1" x14ac:dyDescent="0.25">
      <c r="BE4824" s="156">
        <v>4072</v>
      </c>
      <c r="BF4824" s="181">
        <f t="shared" si="683"/>
        <v>26.054399999998175</v>
      </c>
      <c r="BG4824" s="182">
        <f t="shared" si="684"/>
        <v>4.925189571849943E-4</v>
      </c>
      <c r="BH4824" s="183">
        <f t="shared" si="685"/>
        <v>1.2956836722978178E-6</v>
      </c>
      <c r="BI4824" s="184">
        <f t="shared" si="686"/>
        <v>1.2956836722978178E-6</v>
      </c>
      <c r="BJ4824" s="184" t="str">
        <f t="shared" si="682"/>
        <v/>
      </c>
    </row>
    <row r="4825" spans="57:62" ht="20.100000000000001" customHeight="1" x14ac:dyDescent="0.25">
      <c r="BE4825" s="156">
        <v>4073</v>
      </c>
      <c r="BF4825" s="181">
        <f t="shared" si="683"/>
        <v>26.060799999998174</v>
      </c>
      <c r="BG4825" s="182">
        <f t="shared" si="684"/>
        <v>4.9122327351269648E-4</v>
      </c>
      <c r="BH4825" s="183">
        <f t="shared" si="685"/>
        <v>1.2923372970009448E-6</v>
      </c>
      <c r="BI4825" s="184">
        <f t="shared" si="686"/>
        <v>1.2923372970009448E-6</v>
      </c>
      <c r="BJ4825" s="184" t="str">
        <f t="shared" si="682"/>
        <v/>
      </c>
    </row>
    <row r="4826" spans="57:62" ht="20.100000000000001" customHeight="1" x14ac:dyDescent="0.25">
      <c r="BE4826" s="156">
        <v>4074</v>
      </c>
      <c r="BF4826" s="181">
        <f t="shared" si="683"/>
        <v>26.067199999998174</v>
      </c>
      <c r="BG4826" s="182">
        <f t="shared" si="684"/>
        <v>4.8993093621569554E-4</v>
      </c>
      <c r="BH4826" s="183">
        <f t="shared" si="685"/>
        <v>1.2889993701213848E-6</v>
      </c>
      <c r="BI4826" s="184">
        <f t="shared" si="686"/>
        <v>1.2889993701213848E-6</v>
      </c>
      <c r="BJ4826" s="184" t="str">
        <f t="shared" si="682"/>
        <v/>
      </c>
    </row>
    <row r="4827" spans="57:62" ht="20.100000000000001" customHeight="1" x14ac:dyDescent="0.25">
      <c r="BE4827" s="156">
        <v>4075</v>
      </c>
      <c r="BF4827" s="181">
        <f t="shared" si="683"/>
        <v>26.073599999998173</v>
      </c>
      <c r="BG4827" s="182">
        <f t="shared" si="684"/>
        <v>4.8864193684557415E-4</v>
      </c>
      <c r="BH4827" s="183">
        <f t="shared" si="685"/>
        <v>1.2856698709407389E-6</v>
      </c>
      <c r="BI4827" s="184">
        <f t="shared" si="686"/>
        <v>1.2856698709407389E-6</v>
      </c>
      <c r="BJ4827" s="184" t="str">
        <f t="shared" si="682"/>
        <v/>
      </c>
    </row>
    <row r="4828" spans="57:62" ht="20.100000000000001" customHeight="1" x14ac:dyDescent="0.25">
      <c r="BE4828" s="156">
        <v>4076</v>
      </c>
      <c r="BF4828" s="181">
        <f t="shared" si="683"/>
        <v>26.079999999998172</v>
      </c>
      <c r="BG4828" s="182">
        <f t="shared" si="684"/>
        <v>4.8735626697463341E-4</v>
      </c>
      <c r="BH4828" s="183">
        <f t="shared" si="685"/>
        <v>1.282348778784085E-6</v>
      </c>
      <c r="BI4828" s="184">
        <f t="shared" si="686"/>
        <v>1.282348778784085E-6</v>
      </c>
      <c r="BJ4828" s="184" t="str">
        <f t="shared" si="682"/>
        <v/>
      </c>
    </row>
    <row r="4829" spans="57:62" ht="20.100000000000001" customHeight="1" x14ac:dyDescent="0.25">
      <c r="BE4829" s="156">
        <v>4077</v>
      </c>
      <c r="BF4829" s="181">
        <f t="shared" si="683"/>
        <v>26.086399999998171</v>
      </c>
      <c r="BG4829" s="182">
        <f t="shared" si="684"/>
        <v>4.8607391819584933E-4</v>
      </c>
      <c r="BH4829" s="183">
        <f t="shared" si="685"/>
        <v>1.279036073030006E-6</v>
      </c>
      <c r="BI4829" s="184">
        <f t="shared" si="686"/>
        <v>1.279036073030006E-6</v>
      </c>
      <c r="BJ4829" s="184" t="str">
        <f t="shared" si="682"/>
        <v/>
      </c>
    </row>
    <row r="4830" spans="57:62" ht="20.100000000000001" customHeight="1" x14ac:dyDescent="0.25">
      <c r="BE4830" s="156">
        <v>4078</v>
      </c>
      <c r="BF4830" s="181">
        <f t="shared" si="683"/>
        <v>26.092799999998171</v>
      </c>
      <c r="BG4830" s="182">
        <f t="shared" si="684"/>
        <v>4.8479488212281932E-4</v>
      </c>
      <c r="BH4830" s="183">
        <f t="shared" si="685"/>
        <v>1.2757317331024589E-6</v>
      </c>
      <c r="BI4830" s="184">
        <f t="shared" si="686"/>
        <v>1.2757317331024589E-6</v>
      </c>
      <c r="BJ4830" s="184" t="str">
        <f t="shared" si="682"/>
        <v/>
      </c>
    </row>
    <row r="4831" spans="57:62" ht="20.100000000000001" customHeight="1" x14ac:dyDescent="0.25">
      <c r="BE4831" s="156">
        <v>4079</v>
      </c>
      <c r="BF4831" s="181">
        <f t="shared" si="683"/>
        <v>26.09919999999817</v>
      </c>
      <c r="BG4831" s="182">
        <f t="shared" si="684"/>
        <v>4.8351915038971686E-4</v>
      </c>
      <c r="BH4831" s="183">
        <f t="shared" si="685"/>
        <v>1.2724357384770631E-6</v>
      </c>
      <c r="BI4831" s="184">
        <f t="shared" si="686"/>
        <v>1.2724357384770631E-6</v>
      </c>
      <c r="BJ4831" s="184" t="str">
        <f t="shared" si="682"/>
        <v/>
      </c>
    </row>
    <row r="4832" spans="57:62" ht="20.100000000000001" customHeight="1" x14ac:dyDescent="0.25">
      <c r="BE4832" s="156">
        <v>4080</v>
      </c>
      <c r="BF4832" s="181">
        <f t="shared" si="683"/>
        <v>26.105599999998169</v>
      </c>
      <c r="BG4832" s="182">
        <f t="shared" si="684"/>
        <v>4.822467146512398E-4</v>
      </c>
      <c r="BH4832" s="183">
        <f t="shared" si="685"/>
        <v>1.269148068676004E-6</v>
      </c>
      <c r="BI4832" s="184">
        <f t="shared" si="686"/>
        <v>1.269148068676004E-6</v>
      </c>
      <c r="BJ4832" s="184" t="str">
        <f t="shared" si="682"/>
        <v/>
      </c>
    </row>
    <row r="4833" spans="57:62" ht="20.100000000000001" customHeight="1" x14ac:dyDescent="0.25">
      <c r="BE4833" s="156">
        <v>4081</v>
      </c>
      <c r="BF4833" s="181">
        <f t="shared" si="683"/>
        <v>26.111999999998169</v>
      </c>
      <c r="BG4833" s="182">
        <f t="shared" si="684"/>
        <v>4.809775665825638E-4</v>
      </c>
      <c r="BH4833" s="183">
        <f t="shared" si="685"/>
        <v>1.265868703268576E-6</v>
      </c>
      <c r="BI4833" s="184">
        <f t="shared" si="686"/>
        <v>1.265868703268576E-6</v>
      </c>
      <c r="BJ4833" s="184" t="str">
        <f t="shared" si="682"/>
        <v/>
      </c>
    </row>
    <row r="4834" spans="57:62" ht="20.100000000000001" customHeight="1" x14ac:dyDescent="0.25">
      <c r="BE4834" s="156">
        <v>4082</v>
      </c>
      <c r="BF4834" s="181">
        <f t="shared" si="683"/>
        <v>26.118399999998168</v>
      </c>
      <c r="BG4834" s="182">
        <f t="shared" si="684"/>
        <v>4.7971169787929522E-4</v>
      </c>
      <c r="BH4834" s="183">
        <f t="shared" si="685"/>
        <v>1.2625976218764946E-6</v>
      </c>
      <c r="BI4834" s="184">
        <f t="shared" si="686"/>
        <v>1.2625976218764946E-6</v>
      </c>
      <c r="BJ4834" s="184" t="str">
        <f t="shared" si="682"/>
        <v/>
      </c>
    </row>
    <row r="4835" spans="57:62" ht="20.100000000000001" customHeight="1" x14ac:dyDescent="0.25">
      <c r="BE4835" s="156">
        <v>4083</v>
      </c>
      <c r="BF4835" s="181">
        <f t="shared" si="683"/>
        <v>26.124799999998167</v>
      </c>
      <c r="BG4835" s="182">
        <f t="shared" si="684"/>
        <v>4.7844910025741873E-4</v>
      </c>
      <c r="BH4835" s="183">
        <f t="shared" si="685"/>
        <v>1.2593348041642469E-6</v>
      </c>
      <c r="BI4835" s="184">
        <f t="shared" si="686"/>
        <v>1.2593348041642469E-6</v>
      </c>
      <c r="BJ4835" s="184" t="str">
        <f t="shared" si="682"/>
        <v/>
      </c>
    </row>
    <row r="4836" spans="57:62" ht="20.100000000000001" customHeight="1" x14ac:dyDescent="0.25">
      <c r="BE4836" s="156">
        <v>4084</v>
      </c>
      <c r="BF4836" s="181">
        <f t="shared" si="683"/>
        <v>26.131199999998167</v>
      </c>
      <c r="BG4836" s="182">
        <f t="shared" si="684"/>
        <v>4.7718976545325448E-4</v>
      </c>
      <c r="BH4836" s="183">
        <f t="shared" si="685"/>
        <v>1.2560802298486329E-6</v>
      </c>
      <c r="BI4836" s="184">
        <f t="shared" si="686"/>
        <v>1.2560802298486329E-6</v>
      </c>
      <c r="BJ4836" s="184" t="str">
        <f t="shared" si="682"/>
        <v/>
      </c>
    </row>
    <row r="4837" spans="57:62" ht="20.100000000000001" customHeight="1" x14ac:dyDescent="0.25">
      <c r="BE4837" s="156">
        <v>4085</v>
      </c>
      <c r="BF4837" s="181">
        <f t="shared" si="683"/>
        <v>26.137599999998166</v>
      </c>
      <c r="BG4837" s="182">
        <f t="shared" si="684"/>
        <v>4.7593368522340585E-4</v>
      </c>
      <c r="BH4837" s="183">
        <f t="shared" si="685"/>
        <v>1.2528338786942116E-6</v>
      </c>
      <c r="BI4837" s="184">
        <f t="shared" si="686"/>
        <v>1.2528338786942116E-6</v>
      </c>
      <c r="BJ4837" s="184" t="str">
        <f t="shared" si="682"/>
        <v/>
      </c>
    </row>
    <row r="4838" spans="57:62" ht="20.100000000000001" customHeight="1" x14ac:dyDescent="0.25">
      <c r="BE4838" s="156">
        <v>4086</v>
      </c>
      <c r="BF4838" s="181">
        <f t="shared" si="683"/>
        <v>26.143999999998165</v>
      </c>
      <c r="BG4838" s="182">
        <f t="shared" si="684"/>
        <v>4.7468085134471164E-4</v>
      </c>
      <c r="BH4838" s="183">
        <f t="shared" si="685"/>
        <v>1.2495957305084767E-6</v>
      </c>
      <c r="BI4838" s="184">
        <f t="shared" si="686"/>
        <v>1.2495957305084767E-6</v>
      </c>
      <c r="BJ4838" s="184" t="str">
        <f t="shared" si="682"/>
        <v/>
      </c>
    </row>
    <row r="4839" spans="57:62" ht="20.100000000000001" customHeight="1" x14ac:dyDescent="0.25">
      <c r="BE4839" s="156">
        <v>4087</v>
      </c>
      <c r="BF4839" s="181">
        <f t="shared" si="683"/>
        <v>26.150399999998164</v>
      </c>
      <c r="BG4839" s="182">
        <f t="shared" si="684"/>
        <v>4.7343125561420316E-4</v>
      </c>
      <c r="BH4839" s="183">
        <f t="shared" si="685"/>
        <v>1.246365765153511E-6</v>
      </c>
      <c r="BI4839" s="184">
        <f t="shared" si="686"/>
        <v>1.246365765153511E-6</v>
      </c>
      <c r="BJ4839" s="184" t="str">
        <f t="shared" si="682"/>
        <v/>
      </c>
    </row>
    <row r="4840" spans="57:62" ht="20.100000000000001" customHeight="1" x14ac:dyDescent="0.25">
      <c r="BE4840" s="156">
        <v>4088</v>
      </c>
      <c r="BF4840" s="181">
        <f t="shared" si="683"/>
        <v>26.156799999998164</v>
      </c>
      <c r="BG4840" s="182">
        <f t="shared" si="684"/>
        <v>4.7218488984904965E-4</v>
      </c>
      <c r="BH4840" s="183">
        <f t="shared" si="685"/>
        <v>1.2431439625344948E-6</v>
      </c>
      <c r="BI4840" s="184">
        <f t="shared" si="686"/>
        <v>1.2431439625344948E-6</v>
      </c>
      <c r="BJ4840" s="184" t="str">
        <f t="shared" si="682"/>
        <v/>
      </c>
    </row>
    <row r="4841" spans="57:62" ht="20.100000000000001" customHeight="1" x14ac:dyDescent="0.25">
      <c r="BE4841" s="156">
        <v>4089</v>
      </c>
      <c r="BF4841" s="181">
        <f t="shared" si="683"/>
        <v>26.163199999998163</v>
      </c>
      <c r="BG4841" s="182">
        <f t="shared" si="684"/>
        <v>4.7094174588651515E-4</v>
      </c>
      <c r="BH4841" s="183">
        <f t="shared" si="685"/>
        <v>1.2399303026048008E-6</v>
      </c>
      <c r="BI4841" s="184">
        <f t="shared" si="686"/>
        <v>1.2399303026048008E-6</v>
      </c>
      <c r="BJ4841" s="184" t="str">
        <f t="shared" si="682"/>
        <v/>
      </c>
    </row>
    <row r="4842" spans="57:62" ht="20.100000000000001" customHeight="1" x14ac:dyDescent="0.25">
      <c r="BE4842" s="156">
        <v>4090</v>
      </c>
      <c r="BF4842" s="181">
        <f t="shared" si="683"/>
        <v>26.169599999998162</v>
      </c>
      <c r="BG4842" s="182">
        <f t="shared" si="684"/>
        <v>4.6970181558391035E-4</v>
      </c>
      <c r="BH4842" s="183">
        <f t="shared" si="685"/>
        <v>1.2367247653661574E-6</v>
      </c>
      <c r="BI4842" s="184">
        <f t="shared" si="686"/>
        <v>1.2367247653661574E-6</v>
      </c>
      <c r="BJ4842" s="184" t="str">
        <f t="shared" si="682"/>
        <v/>
      </c>
    </row>
    <row r="4843" spans="57:62" ht="20.100000000000001" customHeight="1" x14ac:dyDescent="0.25">
      <c r="BE4843" s="156">
        <v>4091</v>
      </c>
      <c r="BF4843" s="181">
        <f t="shared" si="683"/>
        <v>26.175999999998162</v>
      </c>
      <c r="BG4843" s="182">
        <f t="shared" si="684"/>
        <v>4.6846509081854419E-4</v>
      </c>
      <c r="BH4843" s="183">
        <f t="shared" si="685"/>
        <v>1.2335273308679436E-6</v>
      </c>
      <c r="BI4843" s="184">
        <f t="shared" si="686"/>
        <v>1.2335273308679436E-6</v>
      </c>
      <c r="BJ4843" s="184" t="str">
        <f t="shared" si="682"/>
        <v/>
      </c>
    </row>
    <row r="4844" spans="57:62" ht="20.100000000000001" customHeight="1" x14ac:dyDescent="0.25">
      <c r="BE4844" s="156">
        <v>4092</v>
      </c>
      <c r="BF4844" s="181">
        <f t="shared" si="683"/>
        <v>26.182399999998161</v>
      </c>
      <c r="BG4844" s="182">
        <f t="shared" si="684"/>
        <v>4.6723156348767625E-4</v>
      </c>
      <c r="BH4844" s="183">
        <f t="shared" si="685"/>
        <v>1.2303379792031775E-6</v>
      </c>
      <c r="BI4844" s="184">
        <f t="shared" si="686"/>
        <v>1.2303379792031775E-6</v>
      </c>
      <c r="BJ4844" s="184" t="str">
        <f t="shared" si="682"/>
        <v/>
      </c>
    </row>
    <row r="4845" spans="57:62" ht="20.100000000000001" customHeight="1" x14ac:dyDescent="0.25">
      <c r="BE4845" s="156">
        <v>4093</v>
      </c>
      <c r="BF4845" s="181">
        <f t="shared" si="683"/>
        <v>26.18879999999816</v>
      </c>
      <c r="BG4845" s="182">
        <f t="shared" si="684"/>
        <v>4.6600122550847307E-4</v>
      </c>
      <c r="BH4845" s="183">
        <f t="shared" si="685"/>
        <v>1.2271566905185994E-6</v>
      </c>
      <c r="BI4845" s="184">
        <f t="shared" si="686"/>
        <v>1.2271566905185994E-6</v>
      </c>
      <c r="BJ4845" s="184" t="str">
        <f t="shared" si="682"/>
        <v/>
      </c>
    </row>
    <row r="4846" spans="57:62" ht="20.100000000000001" customHeight="1" x14ac:dyDescent="0.25">
      <c r="BE4846" s="156">
        <v>4094</v>
      </c>
      <c r="BF4846" s="181">
        <f t="shared" si="683"/>
        <v>26.19519999999816</v>
      </c>
      <c r="BG4846" s="182">
        <f t="shared" si="684"/>
        <v>4.6477406881795447E-4</v>
      </c>
      <c r="BH4846" s="183">
        <f t="shared" si="685"/>
        <v>1.2239834450016073E-6</v>
      </c>
      <c r="BI4846" s="184">
        <f t="shared" si="686"/>
        <v>1.2239834450016073E-6</v>
      </c>
      <c r="BJ4846" s="184" t="str">
        <f t="shared" si="682"/>
        <v/>
      </c>
    </row>
    <row r="4847" spans="57:62" ht="20.100000000000001" customHeight="1" x14ac:dyDescent="0.25">
      <c r="BE4847" s="156">
        <v>4095</v>
      </c>
      <c r="BF4847" s="181">
        <f t="shared" si="683"/>
        <v>26.201599999998159</v>
      </c>
      <c r="BG4847" s="182">
        <f t="shared" si="684"/>
        <v>4.6355008537295287E-4</v>
      </c>
      <c r="BH4847" s="183">
        <f t="shared" si="685"/>
        <v>1.2208182228887134E-6</v>
      </c>
      <c r="BI4847" s="184">
        <f t="shared" si="686"/>
        <v>1.2208182228887134E-6</v>
      </c>
      <c r="BJ4847" s="184" t="str">
        <f t="shared" si="682"/>
        <v/>
      </c>
    </row>
    <row r="4848" spans="57:62" ht="20.100000000000001" customHeight="1" x14ac:dyDescent="0.25">
      <c r="BE4848" s="156">
        <v>4096</v>
      </c>
      <c r="BF4848" s="181">
        <f t="shared" si="683"/>
        <v>26.207999999998158</v>
      </c>
      <c r="BG4848" s="182">
        <f t="shared" si="684"/>
        <v>4.6232926715006415E-4</v>
      </c>
      <c r="BH4848" s="183">
        <f t="shared" si="685"/>
        <v>1.2176610044638096E-6</v>
      </c>
      <c r="BI4848" s="184">
        <f t="shared" si="686"/>
        <v>1.2176610044638096E-6</v>
      </c>
      <c r="BJ4848" s="184" t="str">
        <f t="shared" si="682"/>
        <v/>
      </c>
    </row>
    <row r="4849" spans="57:62" ht="20.100000000000001" customHeight="1" x14ac:dyDescent="0.25">
      <c r="BE4849" s="156">
        <v>4097</v>
      </c>
      <c r="BF4849" s="181">
        <f t="shared" si="683"/>
        <v>26.214399999998157</v>
      </c>
      <c r="BG4849" s="182">
        <f t="shared" si="684"/>
        <v>4.6111160614560034E-4</v>
      </c>
      <c r="BH4849" s="183">
        <f t="shared" si="685"/>
        <v>1.2145117700588723E-6</v>
      </c>
      <c r="BI4849" s="184">
        <f t="shared" si="686"/>
        <v>1.2145117700588723E-6</v>
      </c>
      <c r="BJ4849" s="184" t="str">
        <f t="shared" ref="BJ4849:BJ4912" si="687">IF($BG4849&lt;(1-$BC$765),$BH4849,"")</f>
        <v/>
      </c>
    </row>
    <row r="4850" spans="57:62" ht="20.100000000000001" customHeight="1" x14ac:dyDescent="0.25">
      <c r="BE4850" s="156">
        <v>4098</v>
      </c>
      <c r="BF4850" s="181">
        <f t="shared" ref="BF4850:BF4913" si="688">BF4849+$BI$750</f>
        <v>26.220799999998157</v>
      </c>
      <c r="BG4850" s="182">
        <f t="shared" ref="BG4850:BG4913" si="689">_xlfn.CHISQ.DIST.RT(BF4850,7)</f>
        <v>4.5989709437554147E-4</v>
      </c>
      <c r="BH4850" s="183">
        <f t="shared" ref="BH4850:BH4913" si="690">BG4850-BG4851</f>
        <v>1.2113705000464268E-6</v>
      </c>
      <c r="BI4850" s="184">
        <f t="shared" ref="BI4850:BI4913" si="691">IF(BG4850&lt;(1-$BC$757),BH4850,"")</f>
        <v>1.2113705000464268E-6</v>
      </c>
      <c r="BJ4850" s="184" t="str">
        <f t="shared" si="687"/>
        <v/>
      </c>
    </row>
    <row r="4851" spans="57:62" ht="20.100000000000001" customHeight="1" x14ac:dyDescent="0.25">
      <c r="BE4851" s="156">
        <v>4099</v>
      </c>
      <c r="BF4851" s="181">
        <f t="shared" si="688"/>
        <v>26.227199999998156</v>
      </c>
      <c r="BG4851" s="182">
        <f t="shared" si="689"/>
        <v>4.5868572387549504E-4</v>
      </c>
      <c r="BH4851" s="183">
        <f t="shared" si="690"/>
        <v>1.2082371748533172E-6</v>
      </c>
      <c r="BI4851" s="184">
        <f t="shared" si="691"/>
        <v>1.2082371748533172E-6</v>
      </c>
      <c r="BJ4851" s="184" t="str">
        <f t="shared" si="687"/>
        <v/>
      </c>
    </row>
    <row r="4852" spans="57:62" ht="20.100000000000001" customHeight="1" x14ac:dyDescent="0.25">
      <c r="BE4852" s="156">
        <v>4100</v>
      </c>
      <c r="BF4852" s="181">
        <f t="shared" si="688"/>
        <v>26.233599999998155</v>
      </c>
      <c r="BG4852" s="182">
        <f t="shared" si="689"/>
        <v>4.5747748670064173E-4</v>
      </c>
      <c r="BH4852" s="183">
        <f t="shared" si="690"/>
        <v>1.2051117749480749E-6</v>
      </c>
      <c r="BI4852" s="184">
        <f t="shared" si="691"/>
        <v>1.2051117749480749E-6</v>
      </c>
      <c r="BJ4852" s="184" t="str">
        <f t="shared" si="687"/>
        <v/>
      </c>
    </row>
    <row r="4853" spans="57:62" ht="20.100000000000001" customHeight="1" x14ac:dyDescent="0.25">
      <c r="BE4853" s="156">
        <v>4101</v>
      </c>
      <c r="BF4853" s="181">
        <f t="shared" si="688"/>
        <v>26.239999999998155</v>
      </c>
      <c r="BG4853" s="182">
        <f t="shared" si="689"/>
        <v>4.5627237492569365E-4</v>
      </c>
      <c r="BH4853" s="183">
        <f t="shared" si="690"/>
        <v>1.201994280844497E-6</v>
      </c>
      <c r="BI4853" s="184">
        <f t="shared" si="691"/>
        <v>1.201994280844497E-6</v>
      </c>
      <c r="BJ4853" s="184" t="str">
        <f t="shared" si="687"/>
        <v/>
      </c>
    </row>
    <row r="4854" spans="57:62" ht="20.100000000000001" customHeight="1" x14ac:dyDescent="0.25">
      <c r="BE4854" s="156">
        <v>4102</v>
      </c>
      <c r="BF4854" s="181">
        <f t="shared" si="688"/>
        <v>26.246399999998154</v>
      </c>
      <c r="BG4854" s="182">
        <f t="shared" si="689"/>
        <v>4.5507038064484916E-4</v>
      </c>
      <c r="BH4854" s="183">
        <f t="shared" si="690"/>
        <v>1.1988846731070669E-6</v>
      </c>
      <c r="BI4854" s="184">
        <f t="shared" si="691"/>
        <v>1.1988846731070669E-6</v>
      </c>
      <c r="BJ4854" s="184" t="str">
        <f t="shared" si="687"/>
        <v/>
      </c>
    </row>
    <row r="4855" spans="57:62" ht="20.100000000000001" customHeight="1" x14ac:dyDescent="0.25">
      <c r="BE4855" s="156">
        <v>4103</v>
      </c>
      <c r="BF4855" s="181">
        <f t="shared" si="688"/>
        <v>26.252799999998153</v>
      </c>
      <c r="BG4855" s="182">
        <f t="shared" si="689"/>
        <v>4.5387149597174209E-4</v>
      </c>
      <c r="BH4855" s="183">
        <f t="shared" si="690"/>
        <v>1.1957829323412509E-6</v>
      </c>
      <c r="BI4855" s="184">
        <f t="shared" si="691"/>
        <v>1.1957829323412509E-6</v>
      </c>
      <c r="BJ4855" s="184" t="str">
        <f t="shared" si="687"/>
        <v/>
      </c>
    </row>
    <row r="4856" spans="57:62" ht="20.100000000000001" customHeight="1" x14ac:dyDescent="0.25">
      <c r="BE4856" s="156">
        <v>4104</v>
      </c>
      <c r="BF4856" s="181">
        <f t="shared" si="688"/>
        <v>26.259199999998152</v>
      </c>
      <c r="BG4856" s="182">
        <f t="shared" si="689"/>
        <v>4.5267571303940084E-4</v>
      </c>
      <c r="BH4856" s="183">
        <f t="shared" si="690"/>
        <v>1.192689039203527E-6</v>
      </c>
      <c r="BI4856" s="184">
        <f t="shared" si="691"/>
        <v>1.192689039203527E-6</v>
      </c>
      <c r="BJ4856" s="184" t="str">
        <f t="shared" si="687"/>
        <v/>
      </c>
    </row>
    <row r="4857" spans="57:62" ht="20.100000000000001" customHeight="1" x14ac:dyDescent="0.25">
      <c r="BE4857" s="156">
        <v>4105</v>
      </c>
      <c r="BF4857" s="181">
        <f t="shared" si="688"/>
        <v>26.265599999998152</v>
      </c>
      <c r="BG4857" s="182">
        <f t="shared" si="689"/>
        <v>4.5148302400019731E-4</v>
      </c>
      <c r="BH4857" s="183">
        <f t="shared" si="690"/>
        <v>1.1896029743903801E-6</v>
      </c>
      <c r="BI4857" s="184">
        <f t="shared" si="691"/>
        <v>1.1896029743903801E-6</v>
      </c>
      <c r="BJ4857" s="184" t="str">
        <f t="shared" si="687"/>
        <v/>
      </c>
    </row>
    <row r="4858" spans="57:62" ht="20.100000000000001" customHeight="1" x14ac:dyDescent="0.25">
      <c r="BE4858" s="156">
        <v>4106</v>
      </c>
      <c r="BF4858" s="181">
        <f t="shared" si="688"/>
        <v>26.271999999998151</v>
      </c>
      <c r="BG4858" s="182">
        <f t="shared" si="689"/>
        <v>4.5029342102580693E-4</v>
      </c>
      <c r="BH4858" s="183">
        <f t="shared" si="690"/>
        <v>1.1865247186498493E-6</v>
      </c>
      <c r="BI4858" s="184">
        <f t="shared" si="691"/>
        <v>1.1865247186498493E-6</v>
      </c>
      <c r="BJ4858" s="184" t="str">
        <f t="shared" si="687"/>
        <v/>
      </c>
    </row>
    <row r="4859" spans="57:62" ht="20.100000000000001" customHeight="1" x14ac:dyDescent="0.25">
      <c r="BE4859" s="156">
        <v>4107</v>
      </c>
      <c r="BF4859" s="181">
        <f t="shared" si="688"/>
        <v>26.27839999999815</v>
      </c>
      <c r="BG4859" s="182">
        <f t="shared" si="689"/>
        <v>4.4910689630715708E-4</v>
      </c>
      <c r="BH4859" s="183">
        <f t="shared" si="690"/>
        <v>1.1834542527709561E-6</v>
      </c>
      <c r="BI4859" s="184">
        <f t="shared" si="691"/>
        <v>1.1834542527709561E-6</v>
      </c>
      <c r="BJ4859" s="184" t="str">
        <f t="shared" si="687"/>
        <v/>
      </c>
    </row>
    <row r="4860" spans="57:62" ht="20.100000000000001" customHeight="1" x14ac:dyDescent="0.25">
      <c r="BE4860" s="156">
        <v>4108</v>
      </c>
      <c r="BF4860" s="181">
        <f t="shared" si="688"/>
        <v>26.28479999999815</v>
      </c>
      <c r="BG4860" s="182">
        <f t="shared" si="689"/>
        <v>4.4792344205438613E-4</v>
      </c>
      <c r="BH4860" s="183">
        <f t="shared" si="690"/>
        <v>1.180391557591403E-6</v>
      </c>
      <c r="BI4860" s="184">
        <f t="shared" si="691"/>
        <v>1.180391557591403E-6</v>
      </c>
      <c r="BJ4860" s="184" t="str">
        <f t="shared" si="687"/>
        <v/>
      </c>
    </row>
    <row r="4861" spans="57:62" ht="20.100000000000001" customHeight="1" x14ac:dyDescent="0.25">
      <c r="BE4861" s="156">
        <v>4109</v>
      </c>
      <c r="BF4861" s="181">
        <f t="shared" si="688"/>
        <v>26.291199999998149</v>
      </c>
      <c r="BG4861" s="182">
        <f t="shared" si="689"/>
        <v>4.4674305049679472E-4</v>
      </c>
      <c r="BH4861" s="183">
        <f t="shared" si="690"/>
        <v>1.1773366139923146E-6</v>
      </c>
      <c r="BI4861" s="184">
        <f t="shared" si="691"/>
        <v>1.1773366139923146E-6</v>
      </c>
      <c r="BJ4861" s="184" t="str">
        <f t="shared" si="687"/>
        <v/>
      </c>
    </row>
    <row r="4862" spans="57:62" ht="20.100000000000001" customHeight="1" x14ac:dyDescent="0.25">
      <c r="BE4862" s="156">
        <v>4110</v>
      </c>
      <c r="BF4862" s="181">
        <f t="shared" si="688"/>
        <v>26.297599999998148</v>
      </c>
      <c r="BG4862" s="182">
        <f t="shared" si="689"/>
        <v>4.4556571388280241E-4</v>
      </c>
      <c r="BH4862" s="183">
        <f t="shared" si="690"/>
        <v>1.1742894029007859E-6</v>
      </c>
      <c r="BI4862" s="184">
        <f t="shared" si="691"/>
        <v>1.1742894029007859E-6</v>
      </c>
      <c r="BJ4862" s="184" t="str">
        <f t="shared" si="687"/>
        <v/>
      </c>
    </row>
    <row r="4863" spans="57:62" ht="20.100000000000001" customHeight="1" x14ac:dyDescent="0.25">
      <c r="BE4863" s="156">
        <v>4111</v>
      </c>
      <c r="BF4863" s="181">
        <f t="shared" si="688"/>
        <v>26.303999999998148</v>
      </c>
      <c r="BG4863" s="182">
        <f t="shared" si="689"/>
        <v>4.4439142447990162E-4</v>
      </c>
      <c r="BH4863" s="183">
        <f t="shared" si="690"/>
        <v>1.1712499052906949E-6</v>
      </c>
      <c r="BI4863" s="184">
        <f t="shared" si="691"/>
        <v>1.1712499052906949E-6</v>
      </c>
      <c r="BJ4863" s="184" t="str">
        <f t="shared" si="687"/>
        <v/>
      </c>
    </row>
    <row r="4864" spans="57:62" ht="20.100000000000001" customHeight="1" x14ac:dyDescent="0.25">
      <c r="BE4864" s="156">
        <v>4112</v>
      </c>
      <c r="BF4864" s="181">
        <f t="shared" si="688"/>
        <v>26.310399999998147</v>
      </c>
      <c r="BG4864" s="182">
        <f t="shared" si="689"/>
        <v>4.4322017457461093E-4</v>
      </c>
      <c r="BH4864" s="183">
        <f t="shared" si="690"/>
        <v>1.1682181021781496E-6</v>
      </c>
      <c r="BI4864" s="184">
        <f t="shared" si="691"/>
        <v>1.1682181021781496E-6</v>
      </c>
      <c r="BJ4864" s="184" t="str">
        <f t="shared" si="687"/>
        <v/>
      </c>
    </row>
    <row r="4865" spans="57:62" ht="20.100000000000001" customHeight="1" x14ac:dyDescent="0.25">
      <c r="BE4865" s="156">
        <v>4113</v>
      </c>
      <c r="BF4865" s="181">
        <f t="shared" si="688"/>
        <v>26.316799999998146</v>
      </c>
      <c r="BG4865" s="182">
        <f t="shared" si="689"/>
        <v>4.4205195647243278E-4</v>
      </c>
      <c r="BH4865" s="183">
        <f t="shared" si="690"/>
        <v>1.1651939746253905E-6</v>
      </c>
      <c r="BI4865" s="184">
        <f t="shared" si="691"/>
        <v>1.1651939746253905E-6</v>
      </c>
      <c r="BJ4865" s="184" t="str">
        <f t="shared" si="687"/>
        <v/>
      </c>
    </row>
    <row r="4866" spans="57:62" ht="20.100000000000001" customHeight="1" x14ac:dyDescent="0.25">
      <c r="BE4866" s="156">
        <v>4114</v>
      </c>
      <c r="BF4866" s="181">
        <f t="shared" si="688"/>
        <v>26.323199999998145</v>
      </c>
      <c r="BG4866" s="182">
        <f t="shared" si="689"/>
        <v>4.4088676249780739E-4</v>
      </c>
      <c r="BH4866" s="183">
        <f t="shared" si="690"/>
        <v>1.1621775037405743E-6</v>
      </c>
      <c r="BI4866" s="184">
        <f t="shared" si="691"/>
        <v>1.1621775037405743E-6</v>
      </c>
      <c r="BJ4866" s="184" t="str">
        <f t="shared" si="687"/>
        <v/>
      </c>
    </row>
    <row r="4867" spans="57:62" ht="20.100000000000001" customHeight="1" x14ac:dyDescent="0.25">
      <c r="BE4867" s="156">
        <v>4115</v>
      </c>
      <c r="BF4867" s="181">
        <f t="shared" si="688"/>
        <v>26.329599999998145</v>
      </c>
      <c r="BG4867" s="182">
        <f t="shared" si="689"/>
        <v>4.3972458499406681E-4</v>
      </c>
      <c r="BH4867" s="183">
        <f t="shared" si="690"/>
        <v>1.1591686706766894E-6</v>
      </c>
      <c r="BI4867" s="184">
        <f t="shared" si="691"/>
        <v>1.1591686706766894E-6</v>
      </c>
      <c r="BJ4867" s="184" t="str">
        <f t="shared" si="687"/>
        <v/>
      </c>
    </row>
    <row r="4868" spans="57:62" ht="20.100000000000001" customHeight="1" x14ac:dyDescent="0.25">
      <c r="BE4868" s="156">
        <v>4116</v>
      </c>
      <c r="BF4868" s="181">
        <f t="shared" si="688"/>
        <v>26.335999999998144</v>
      </c>
      <c r="BG4868" s="182">
        <f t="shared" si="689"/>
        <v>4.3856541632339012E-4</v>
      </c>
      <c r="BH4868" s="183">
        <f t="shared" si="690"/>
        <v>1.1561674566288455E-6</v>
      </c>
      <c r="BI4868" s="184">
        <f t="shared" si="691"/>
        <v>1.1561674566288455E-6</v>
      </c>
      <c r="BJ4868" s="184" t="str">
        <f t="shared" si="687"/>
        <v/>
      </c>
    </row>
    <row r="4869" spans="57:62" ht="20.100000000000001" customHeight="1" x14ac:dyDescent="0.25">
      <c r="BE4869" s="156">
        <v>4117</v>
      </c>
      <c r="BF4869" s="181">
        <f t="shared" si="688"/>
        <v>26.342399999998143</v>
      </c>
      <c r="BG4869" s="182">
        <f t="shared" si="689"/>
        <v>4.3740924886676128E-4</v>
      </c>
      <c r="BH4869" s="183">
        <f t="shared" si="690"/>
        <v>1.1531738428396401E-6</v>
      </c>
      <c r="BI4869" s="184">
        <f t="shared" si="691"/>
        <v>1.1531738428396401E-6</v>
      </c>
      <c r="BJ4869" s="184" t="str">
        <f t="shared" si="687"/>
        <v/>
      </c>
    </row>
    <row r="4870" spans="57:62" ht="20.100000000000001" customHeight="1" x14ac:dyDescent="0.25">
      <c r="BE4870" s="156">
        <v>4118</v>
      </c>
      <c r="BF4870" s="181">
        <f t="shared" si="688"/>
        <v>26.348799999998143</v>
      </c>
      <c r="BG4870" s="182">
        <f t="shared" si="689"/>
        <v>4.3625607502392164E-4</v>
      </c>
      <c r="BH4870" s="183">
        <f t="shared" si="690"/>
        <v>1.150187810595039E-6</v>
      </c>
      <c r="BI4870" s="184">
        <f t="shared" si="691"/>
        <v>1.150187810595039E-6</v>
      </c>
      <c r="BJ4870" s="184" t="str">
        <f t="shared" si="687"/>
        <v/>
      </c>
    </row>
    <row r="4871" spans="57:62" ht="20.100000000000001" customHeight="1" x14ac:dyDescent="0.25">
      <c r="BE4871" s="156">
        <v>4119</v>
      </c>
      <c r="BF4871" s="181">
        <f t="shared" si="688"/>
        <v>26.355199999998142</v>
      </c>
      <c r="BG4871" s="182">
        <f t="shared" si="689"/>
        <v>4.351058872133266E-4</v>
      </c>
      <c r="BH4871" s="183">
        <f t="shared" si="690"/>
        <v>1.1472093412263277E-6</v>
      </c>
      <c r="BI4871" s="184">
        <f t="shared" si="691"/>
        <v>1.1472093412263277E-6</v>
      </c>
      <c r="BJ4871" s="184" t="str">
        <f t="shared" si="687"/>
        <v/>
      </c>
    </row>
    <row r="4872" spans="57:62" ht="20.100000000000001" customHeight="1" x14ac:dyDescent="0.25">
      <c r="BE4872" s="156">
        <v>4120</v>
      </c>
      <c r="BF4872" s="181">
        <f t="shared" si="688"/>
        <v>26.361599999998141</v>
      </c>
      <c r="BG4872" s="182">
        <f t="shared" si="689"/>
        <v>4.3395867787210027E-4</v>
      </c>
      <c r="BH4872" s="183">
        <f t="shared" si="690"/>
        <v>1.1442384161056661E-6</v>
      </c>
      <c r="BI4872" s="184">
        <f t="shared" si="691"/>
        <v>1.1442384161056661E-6</v>
      </c>
      <c r="BJ4872" s="184" t="str">
        <f t="shared" si="687"/>
        <v/>
      </c>
    </row>
    <row r="4873" spans="57:62" ht="20.100000000000001" customHeight="1" x14ac:dyDescent="0.25">
      <c r="BE4873" s="156">
        <v>4121</v>
      </c>
      <c r="BF4873" s="181">
        <f t="shared" si="688"/>
        <v>26.36799999999814</v>
      </c>
      <c r="BG4873" s="182">
        <f t="shared" si="689"/>
        <v>4.328144394559946E-4</v>
      </c>
      <c r="BH4873" s="183">
        <f t="shared" si="690"/>
        <v>1.1412750166554125E-6</v>
      </c>
      <c r="BI4873" s="184">
        <f t="shared" si="691"/>
        <v>1.1412750166554125E-6</v>
      </c>
      <c r="BJ4873" s="184" t="str">
        <f t="shared" si="687"/>
        <v/>
      </c>
    </row>
    <row r="4874" spans="57:62" ht="20.100000000000001" customHeight="1" x14ac:dyDescent="0.25">
      <c r="BE4874" s="156">
        <v>4122</v>
      </c>
      <c r="BF4874" s="181">
        <f t="shared" si="688"/>
        <v>26.37439999999814</v>
      </c>
      <c r="BG4874" s="182">
        <f t="shared" si="689"/>
        <v>4.3167316443933919E-4</v>
      </c>
      <c r="BH4874" s="183">
        <f t="shared" si="690"/>
        <v>1.1383191243356555E-6</v>
      </c>
      <c r="BI4874" s="184">
        <f t="shared" si="691"/>
        <v>1.1383191243356555E-6</v>
      </c>
      <c r="BJ4874" s="184" t="str">
        <f t="shared" si="687"/>
        <v/>
      </c>
    </row>
    <row r="4875" spans="57:62" ht="20.100000000000001" customHeight="1" x14ac:dyDescent="0.25">
      <c r="BE4875" s="156">
        <v>4123</v>
      </c>
      <c r="BF4875" s="181">
        <f t="shared" si="688"/>
        <v>26.380799999998139</v>
      </c>
      <c r="BG4875" s="182">
        <f t="shared" si="689"/>
        <v>4.3053484531500354E-4</v>
      </c>
      <c r="BH4875" s="183">
        <f t="shared" si="690"/>
        <v>1.1353707206560319E-6</v>
      </c>
      <c r="BI4875" s="184">
        <f t="shared" si="691"/>
        <v>1.1353707206560319E-6</v>
      </c>
      <c r="BJ4875" s="184" t="str">
        <f t="shared" si="687"/>
        <v/>
      </c>
    </row>
    <row r="4876" spans="57:62" ht="20.100000000000001" customHeight="1" x14ac:dyDescent="0.25">
      <c r="BE4876" s="156">
        <v>4124</v>
      </c>
      <c r="BF4876" s="181">
        <f t="shared" si="688"/>
        <v>26.387199999998138</v>
      </c>
      <c r="BG4876" s="182">
        <f t="shared" si="689"/>
        <v>4.293994745943475E-4</v>
      </c>
      <c r="BH4876" s="183">
        <f t="shared" si="690"/>
        <v>1.1324297871648302E-6</v>
      </c>
      <c r="BI4876" s="184">
        <f t="shared" si="691"/>
        <v>1.1324297871648302E-6</v>
      </c>
      <c r="BJ4876" s="184" t="str">
        <f t="shared" si="687"/>
        <v/>
      </c>
    </row>
    <row r="4877" spans="57:62" ht="20.100000000000001" customHeight="1" x14ac:dyDescent="0.25">
      <c r="BE4877" s="156">
        <v>4125</v>
      </c>
      <c r="BF4877" s="181">
        <f t="shared" si="688"/>
        <v>26.393599999998138</v>
      </c>
      <c r="BG4877" s="182">
        <f t="shared" si="689"/>
        <v>4.2826704480718267E-4</v>
      </c>
      <c r="BH4877" s="183">
        <f t="shared" si="690"/>
        <v>1.1294963054590194E-6</v>
      </c>
      <c r="BI4877" s="184">
        <f t="shared" si="691"/>
        <v>1.1294963054590194E-6</v>
      </c>
      <c r="BJ4877" s="184" t="str">
        <f t="shared" si="687"/>
        <v/>
      </c>
    </row>
    <row r="4878" spans="57:62" ht="20.100000000000001" customHeight="1" x14ac:dyDescent="0.25">
      <c r="BE4878" s="156">
        <v>4126</v>
      </c>
      <c r="BF4878" s="181">
        <f t="shared" si="688"/>
        <v>26.399999999998137</v>
      </c>
      <c r="BG4878" s="182">
        <f t="shared" si="689"/>
        <v>4.2713754850172365E-4</v>
      </c>
      <c r="BH4878" s="183">
        <f t="shared" si="690"/>
        <v>1.1265702571767685E-6</v>
      </c>
      <c r="BI4878" s="184">
        <f t="shared" si="691"/>
        <v>1.1265702571767685E-6</v>
      </c>
      <c r="BJ4878" s="184" t="str">
        <f t="shared" si="687"/>
        <v/>
      </c>
    </row>
    <row r="4879" spans="57:62" ht="20.100000000000001" customHeight="1" x14ac:dyDescent="0.25">
      <c r="BE4879" s="156">
        <v>4127</v>
      </c>
      <c r="BF4879" s="181">
        <f t="shared" si="688"/>
        <v>26.406399999998136</v>
      </c>
      <c r="BG4879" s="182">
        <f t="shared" si="689"/>
        <v>4.2601097824454689E-4</v>
      </c>
      <c r="BH4879" s="183">
        <f t="shared" si="690"/>
        <v>1.1236516239985844E-6</v>
      </c>
      <c r="BI4879" s="184">
        <f t="shared" si="691"/>
        <v>1.1236516239985844E-6</v>
      </c>
      <c r="BJ4879" s="184" t="str">
        <f t="shared" si="687"/>
        <v/>
      </c>
    </row>
    <row r="4880" spans="57:62" ht="20.100000000000001" customHeight="1" x14ac:dyDescent="0.25">
      <c r="BE4880" s="156">
        <v>4128</v>
      </c>
      <c r="BF4880" s="181">
        <f t="shared" si="688"/>
        <v>26.412799999998136</v>
      </c>
      <c r="BG4880" s="182">
        <f t="shared" si="689"/>
        <v>4.248873266205483E-4</v>
      </c>
      <c r="BH4880" s="183">
        <f t="shared" si="690"/>
        <v>1.1207403876513779E-6</v>
      </c>
      <c r="BI4880" s="184">
        <f t="shared" si="691"/>
        <v>1.1207403876513779E-6</v>
      </c>
      <c r="BJ4880" s="184" t="str">
        <f t="shared" si="687"/>
        <v/>
      </c>
    </row>
    <row r="4881" spans="57:62" ht="20.100000000000001" customHeight="1" x14ac:dyDescent="0.25">
      <c r="BE4881" s="156">
        <v>4129</v>
      </c>
      <c r="BF4881" s="181">
        <f t="shared" si="688"/>
        <v>26.419199999998135</v>
      </c>
      <c r="BG4881" s="182">
        <f t="shared" si="689"/>
        <v>4.2376658623289692E-4</v>
      </c>
      <c r="BH4881" s="183">
        <f t="shared" si="690"/>
        <v>1.1178365299038015E-6</v>
      </c>
      <c r="BI4881" s="184">
        <f t="shared" si="691"/>
        <v>1.1178365299038015E-6</v>
      </c>
      <c r="BJ4881" s="184" t="str">
        <f t="shared" si="687"/>
        <v/>
      </c>
    </row>
    <row r="4882" spans="57:62" ht="20.100000000000001" customHeight="1" x14ac:dyDescent="0.25">
      <c r="BE4882" s="156">
        <v>4130</v>
      </c>
      <c r="BF4882" s="181">
        <f t="shared" si="688"/>
        <v>26.425599999998134</v>
      </c>
      <c r="BG4882" s="182">
        <f t="shared" si="689"/>
        <v>4.2264874970299312E-4</v>
      </c>
      <c r="BH4882" s="183">
        <f t="shared" si="690"/>
        <v>1.114940032569448E-6</v>
      </c>
      <c r="BI4882" s="184">
        <f t="shared" si="691"/>
        <v>1.114940032569448E-6</v>
      </c>
      <c r="BJ4882" s="184" t="str">
        <f t="shared" si="687"/>
        <v/>
      </c>
    </row>
    <row r="4883" spans="57:62" ht="20.100000000000001" customHeight="1" x14ac:dyDescent="0.25">
      <c r="BE4883" s="156">
        <v>4131</v>
      </c>
      <c r="BF4883" s="181">
        <f t="shared" si="688"/>
        <v>26.431999999998133</v>
      </c>
      <c r="BG4883" s="182">
        <f t="shared" si="689"/>
        <v>4.2153380967042367E-4</v>
      </c>
      <c r="BH4883" s="183">
        <f t="shared" si="690"/>
        <v>1.1120508775012668E-6</v>
      </c>
      <c r="BI4883" s="184">
        <f t="shared" si="691"/>
        <v>1.1120508775012668E-6</v>
      </c>
      <c r="BJ4883" s="184" t="str">
        <f t="shared" si="687"/>
        <v/>
      </c>
    </row>
    <row r="4884" spans="57:62" ht="20.100000000000001" customHeight="1" x14ac:dyDescent="0.25">
      <c r="BE4884" s="156">
        <v>4132</v>
      </c>
      <c r="BF4884" s="181">
        <f t="shared" si="688"/>
        <v>26.438399999998133</v>
      </c>
      <c r="BG4884" s="182">
        <f t="shared" si="689"/>
        <v>4.2042175879292241E-4</v>
      </c>
      <c r="BH4884" s="183">
        <f t="shared" si="690"/>
        <v>1.1091690466002373E-6</v>
      </c>
      <c r="BI4884" s="184">
        <f t="shared" si="691"/>
        <v>1.1091690466002373E-6</v>
      </c>
      <c r="BJ4884" s="184" t="str">
        <f t="shared" si="687"/>
        <v/>
      </c>
    </row>
    <row r="4885" spans="57:62" ht="20.100000000000001" customHeight="1" x14ac:dyDescent="0.25">
      <c r="BE4885" s="156">
        <v>4133</v>
      </c>
      <c r="BF4885" s="181">
        <f t="shared" si="688"/>
        <v>26.444799999998132</v>
      </c>
      <c r="BG4885" s="182">
        <f t="shared" si="689"/>
        <v>4.1931258974632217E-4</v>
      </c>
      <c r="BH4885" s="183">
        <f t="shared" si="690"/>
        <v>1.1062945218072917E-6</v>
      </c>
      <c r="BI4885" s="184">
        <f t="shared" si="691"/>
        <v>1.1062945218072917E-6</v>
      </c>
      <c r="BJ4885" s="184" t="str">
        <f t="shared" si="687"/>
        <v/>
      </c>
    </row>
    <row r="4886" spans="57:62" ht="20.100000000000001" customHeight="1" x14ac:dyDescent="0.25">
      <c r="BE4886" s="156">
        <v>4134</v>
      </c>
      <c r="BF4886" s="181">
        <f t="shared" si="688"/>
        <v>26.451199999998131</v>
      </c>
      <c r="BG4886" s="182">
        <f t="shared" si="689"/>
        <v>4.1820629522451488E-4</v>
      </c>
      <c r="BH4886" s="183">
        <f t="shared" si="690"/>
        <v>1.1034272851061884E-6</v>
      </c>
      <c r="BI4886" s="184">
        <f t="shared" si="691"/>
        <v>1.1034272851061884E-6</v>
      </c>
      <c r="BJ4886" s="184" t="str">
        <f t="shared" si="687"/>
        <v/>
      </c>
    </row>
    <row r="4887" spans="57:62" ht="20.100000000000001" customHeight="1" x14ac:dyDescent="0.25">
      <c r="BE4887" s="156">
        <v>4135</v>
      </c>
      <c r="BF4887" s="181">
        <f t="shared" si="688"/>
        <v>26.457599999998131</v>
      </c>
      <c r="BG4887" s="182">
        <f t="shared" si="689"/>
        <v>4.1710286793940869E-4</v>
      </c>
      <c r="BH4887" s="183">
        <f t="shared" si="690"/>
        <v>1.1005673185258426E-6</v>
      </c>
      <c r="BI4887" s="184">
        <f t="shared" si="691"/>
        <v>1.1005673185258426E-6</v>
      </c>
      <c r="BJ4887" s="184" t="str">
        <f t="shared" si="687"/>
        <v/>
      </c>
    </row>
    <row r="4888" spans="57:62" ht="20.100000000000001" customHeight="1" x14ac:dyDescent="0.25">
      <c r="BE4888" s="156">
        <v>4136</v>
      </c>
      <c r="BF4888" s="181">
        <f t="shared" si="688"/>
        <v>26.46399999999813</v>
      </c>
      <c r="BG4888" s="182">
        <f t="shared" si="689"/>
        <v>4.1600230062088285E-4</v>
      </c>
      <c r="BH4888" s="183">
        <f t="shared" si="690"/>
        <v>1.0977146041347974E-6</v>
      </c>
      <c r="BI4888" s="184">
        <f t="shared" si="691"/>
        <v>1.0977146041347974E-6</v>
      </c>
      <c r="BJ4888" s="184" t="str">
        <f t="shared" si="687"/>
        <v/>
      </c>
    </row>
    <row r="4889" spans="57:62" ht="20.100000000000001" customHeight="1" x14ac:dyDescent="0.25">
      <c r="BE4889" s="156">
        <v>4137</v>
      </c>
      <c r="BF4889" s="181">
        <f t="shared" si="688"/>
        <v>26.470399999998129</v>
      </c>
      <c r="BG4889" s="182">
        <f t="shared" si="689"/>
        <v>4.1490458601674805E-4</v>
      </c>
      <c r="BH4889" s="183">
        <f t="shared" si="690"/>
        <v>1.0948691240476199E-6</v>
      </c>
      <c r="BI4889" s="184">
        <f t="shared" si="691"/>
        <v>1.0948691240476199E-6</v>
      </c>
      <c r="BJ4889" s="184" t="str">
        <f t="shared" si="687"/>
        <v/>
      </c>
    </row>
    <row r="4890" spans="57:62" ht="20.100000000000001" customHeight="1" x14ac:dyDescent="0.25">
      <c r="BE4890" s="156">
        <v>4138</v>
      </c>
      <c r="BF4890" s="181">
        <f t="shared" si="688"/>
        <v>26.476799999998128</v>
      </c>
      <c r="BG4890" s="182">
        <f t="shared" si="689"/>
        <v>4.1380971689270043E-4</v>
      </c>
      <c r="BH4890" s="183">
        <f t="shared" si="690"/>
        <v>1.092030860418505E-6</v>
      </c>
      <c r="BI4890" s="184">
        <f t="shared" si="691"/>
        <v>1.092030860418505E-6</v>
      </c>
      <c r="BJ4890" s="184" t="str">
        <f t="shared" si="687"/>
        <v/>
      </c>
    </row>
    <row r="4891" spans="57:62" ht="20.100000000000001" customHeight="1" x14ac:dyDescent="0.25">
      <c r="BE4891" s="156">
        <v>4139</v>
      </c>
      <c r="BF4891" s="181">
        <f t="shared" si="688"/>
        <v>26.483199999998128</v>
      </c>
      <c r="BG4891" s="182">
        <f t="shared" si="689"/>
        <v>4.1271768603228193E-4</v>
      </c>
      <c r="BH4891" s="183">
        <f t="shared" si="690"/>
        <v>1.0891997954445279E-6</v>
      </c>
      <c r="BI4891" s="184">
        <f t="shared" si="691"/>
        <v>1.0891997954445279E-6</v>
      </c>
      <c r="BJ4891" s="184" t="str">
        <f t="shared" si="687"/>
        <v/>
      </c>
    </row>
    <row r="4892" spans="57:62" ht="20.100000000000001" customHeight="1" x14ac:dyDescent="0.25">
      <c r="BE4892" s="156">
        <v>4140</v>
      </c>
      <c r="BF4892" s="181">
        <f t="shared" si="688"/>
        <v>26.489599999998127</v>
      </c>
      <c r="BG4892" s="182">
        <f t="shared" si="689"/>
        <v>4.116284862368374E-4</v>
      </c>
      <c r="BH4892" s="183">
        <f t="shared" si="690"/>
        <v>1.0863759113681373E-6</v>
      </c>
      <c r="BI4892" s="184">
        <f t="shared" si="691"/>
        <v>1.0863759113681373E-6</v>
      </c>
      <c r="BJ4892" s="184" t="str">
        <f t="shared" si="687"/>
        <v/>
      </c>
    </row>
    <row r="4893" spans="57:62" ht="20.100000000000001" customHeight="1" x14ac:dyDescent="0.25">
      <c r="BE4893" s="156">
        <v>4141</v>
      </c>
      <c r="BF4893" s="181">
        <f t="shared" si="688"/>
        <v>26.495999999998126</v>
      </c>
      <c r="BG4893" s="182">
        <f t="shared" si="689"/>
        <v>4.1054211032546926E-4</v>
      </c>
      <c r="BH4893" s="183">
        <f t="shared" si="690"/>
        <v>1.0835591904700547E-6</v>
      </c>
      <c r="BI4893" s="184">
        <f t="shared" si="691"/>
        <v>1.0835591904700547E-6</v>
      </c>
      <c r="BJ4893" s="184" t="str">
        <f t="shared" si="687"/>
        <v/>
      </c>
    </row>
    <row r="4894" spans="57:62" ht="20.100000000000001" customHeight="1" x14ac:dyDescent="0.25">
      <c r="BE4894" s="156">
        <v>4142</v>
      </c>
      <c r="BF4894" s="181">
        <f t="shared" si="688"/>
        <v>26.502399999998126</v>
      </c>
      <c r="BG4894" s="182">
        <f t="shared" si="689"/>
        <v>4.0945855113499921E-4</v>
      </c>
      <c r="BH4894" s="183">
        <f t="shared" si="690"/>
        <v>1.0807496150737187E-6</v>
      </c>
      <c r="BI4894" s="184">
        <f t="shared" si="691"/>
        <v>1.0807496150737187E-6</v>
      </c>
      <c r="BJ4894" s="184" t="str">
        <f t="shared" si="687"/>
        <v/>
      </c>
    </row>
    <row r="4895" spans="57:62" ht="20.100000000000001" customHeight="1" x14ac:dyDescent="0.25">
      <c r="BE4895" s="156">
        <v>4143</v>
      </c>
      <c r="BF4895" s="181">
        <f t="shared" si="688"/>
        <v>26.508799999998125</v>
      </c>
      <c r="BG4895" s="182">
        <f t="shared" si="689"/>
        <v>4.0837780151992549E-4</v>
      </c>
      <c r="BH4895" s="183">
        <f t="shared" si="690"/>
        <v>1.0779471675486469E-6</v>
      </c>
      <c r="BI4895" s="184">
        <f t="shared" si="691"/>
        <v>1.0779471675486469E-6</v>
      </c>
      <c r="BJ4895" s="184" t="str">
        <f t="shared" si="687"/>
        <v/>
      </c>
    </row>
    <row r="4896" spans="57:62" ht="20.100000000000001" customHeight="1" x14ac:dyDescent="0.25">
      <c r="BE4896" s="156">
        <v>4144</v>
      </c>
      <c r="BF4896" s="181">
        <f t="shared" si="688"/>
        <v>26.515199999998124</v>
      </c>
      <c r="BG4896" s="182">
        <f t="shared" si="689"/>
        <v>4.0729985435237684E-4</v>
      </c>
      <c r="BH4896" s="183">
        <f t="shared" si="690"/>
        <v>1.0751518303016533E-6</v>
      </c>
      <c r="BI4896" s="184">
        <f t="shared" si="691"/>
        <v>1.0751518303016533E-6</v>
      </c>
      <c r="BJ4896" s="184" t="str">
        <f t="shared" si="687"/>
        <v/>
      </c>
    </row>
    <row r="4897" spans="57:62" ht="20.100000000000001" customHeight="1" x14ac:dyDescent="0.25">
      <c r="BE4897" s="156">
        <v>4145</v>
      </c>
      <c r="BF4897" s="181">
        <f t="shared" si="688"/>
        <v>26.521599999998124</v>
      </c>
      <c r="BG4897" s="182">
        <f t="shared" si="689"/>
        <v>4.0622470252207519E-4</v>
      </c>
      <c r="BH4897" s="183">
        <f t="shared" si="690"/>
        <v>1.0723635857819982E-6</v>
      </c>
      <c r="BI4897" s="184">
        <f t="shared" si="691"/>
        <v>1.0723635857819982E-6</v>
      </c>
      <c r="BJ4897" s="184" t="str">
        <f t="shared" si="687"/>
        <v/>
      </c>
    </row>
    <row r="4898" spans="57:62" ht="20.100000000000001" customHeight="1" x14ac:dyDescent="0.25">
      <c r="BE4898" s="156">
        <v>4146</v>
      </c>
      <c r="BF4898" s="181">
        <f t="shared" si="688"/>
        <v>26.527999999998123</v>
      </c>
      <c r="BG4898" s="182">
        <f t="shared" si="689"/>
        <v>4.0515233893629319E-4</v>
      </c>
      <c r="BH4898" s="183">
        <f t="shared" si="690"/>
        <v>1.0695824164842619E-6</v>
      </c>
      <c r="BI4898" s="184">
        <f t="shared" si="691"/>
        <v>1.0695824164842619E-6</v>
      </c>
      <c r="BJ4898" s="184" t="str">
        <f t="shared" si="687"/>
        <v/>
      </c>
    </row>
    <row r="4899" spans="57:62" ht="20.100000000000001" customHeight="1" x14ac:dyDescent="0.25">
      <c r="BE4899" s="156">
        <v>4147</v>
      </c>
      <c r="BF4899" s="181">
        <f t="shared" si="688"/>
        <v>26.534399999998122</v>
      </c>
      <c r="BG4899" s="182">
        <f t="shared" si="689"/>
        <v>4.0408275651980893E-4</v>
      </c>
      <c r="BH4899" s="183">
        <f t="shared" si="690"/>
        <v>1.0668083049412426E-6</v>
      </c>
      <c r="BI4899" s="184">
        <f t="shared" si="691"/>
        <v>1.0668083049412426E-6</v>
      </c>
      <c r="BJ4899" s="184" t="str">
        <f t="shared" si="687"/>
        <v/>
      </c>
    </row>
    <row r="4900" spans="57:62" ht="20.100000000000001" customHeight="1" x14ac:dyDescent="0.25">
      <c r="BE4900" s="156">
        <v>4148</v>
      </c>
      <c r="BF4900" s="181">
        <f t="shared" si="688"/>
        <v>26.540799999998121</v>
      </c>
      <c r="BG4900" s="182">
        <f t="shared" si="689"/>
        <v>4.0301594821486768E-4</v>
      </c>
      <c r="BH4900" s="183">
        <f t="shared" si="690"/>
        <v>1.064041233728131E-6</v>
      </c>
      <c r="BI4900" s="184">
        <f t="shared" si="691"/>
        <v>1.064041233728131E-6</v>
      </c>
      <c r="BJ4900" s="184" t="str">
        <f t="shared" si="687"/>
        <v/>
      </c>
    </row>
    <row r="4901" spans="57:62" ht="20.100000000000001" customHeight="1" x14ac:dyDescent="0.25">
      <c r="BE4901" s="156">
        <v>4149</v>
      </c>
      <c r="BF4901" s="181">
        <f t="shared" si="688"/>
        <v>26.547199999998121</v>
      </c>
      <c r="BG4901" s="182">
        <f t="shared" si="689"/>
        <v>4.0195190698113955E-4</v>
      </c>
      <c r="BH4901" s="183">
        <f t="shared" si="690"/>
        <v>1.0612811854622929E-6</v>
      </c>
      <c r="BI4901" s="184">
        <f t="shared" si="691"/>
        <v>1.0612811854622929E-6</v>
      </c>
      <c r="BJ4901" s="184" t="str">
        <f t="shared" si="687"/>
        <v/>
      </c>
    </row>
    <row r="4902" spans="57:62" ht="20.100000000000001" customHeight="1" x14ac:dyDescent="0.25">
      <c r="BE4902" s="156">
        <v>4150</v>
      </c>
      <c r="BF4902" s="181">
        <f t="shared" si="688"/>
        <v>26.55359999999812</v>
      </c>
      <c r="BG4902" s="182">
        <f t="shared" si="689"/>
        <v>4.0089062579567726E-4</v>
      </c>
      <c r="BH4902" s="183">
        <f t="shared" si="690"/>
        <v>1.0585281428014269E-6</v>
      </c>
      <c r="BI4902" s="184">
        <f t="shared" si="691"/>
        <v>1.0585281428014269E-6</v>
      </c>
      <c r="BJ4902" s="184" t="str">
        <f t="shared" si="687"/>
        <v/>
      </c>
    </row>
    <row r="4903" spans="57:62" ht="20.100000000000001" customHeight="1" x14ac:dyDescent="0.25">
      <c r="BE4903" s="156">
        <v>4151</v>
      </c>
      <c r="BF4903" s="181">
        <f t="shared" si="688"/>
        <v>26.559999999998119</v>
      </c>
      <c r="BG4903" s="182">
        <f t="shared" si="689"/>
        <v>3.9983209765287583E-4</v>
      </c>
      <c r="BH4903" s="183">
        <f t="shared" si="690"/>
        <v>1.0557820884460572E-6</v>
      </c>
      <c r="BI4903" s="184">
        <f t="shared" si="691"/>
        <v>1.0557820884460572E-6</v>
      </c>
      <c r="BJ4903" s="184" t="str">
        <f t="shared" si="687"/>
        <v/>
      </c>
    </row>
    <row r="4904" spans="57:62" ht="20.100000000000001" customHeight="1" x14ac:dyDescent="0.25">
      <c r="BE4904" s="156">
        <v>4152</v>
      </c>
      <c r="BF4904" s="181">
        <f t="shared" si="688"/>
        <v>26.566399999998119</v>
      </c>
      <c r="BG4904" s="182">
        <f t="shared" si="689"/>
        <v>3.9877631556442978E-4</v>
      </c>
      <c r="BH4904" s="183">
        <f t="shared" si="690"/>
        <v>1.0530430051363358E-6</v>
      </c>
      <c r="BI4904" s="184">
        <f t="shared" si="691"/>
        <v>1.0530430051363358E-6</v>
      </c>
      <c r="BJ4904" s="184" t="str">
        <f t="shared" si="687"/>
        <v/>
      </c>
    </row>
    <row r="4905" spans="57:62" ht="20.100000000000001" customHeight="1" x14ac:dyDescent="0.25">
      <c r="BE4905" s="156">
        <v>4153</v>
      </c>
      <c r="BF4905" s="181">
        <f t="shared" si="688"/>
        <v>26.572799999998118</v>
      </c>
      <c r="BG4905" s="182">
        <f t="shared" si="689"/>
        <v>3.9772327255929344E-4</v>
      </c>
      <c r="BH4905" s="183">
        <f t="shared" si="690"/>
        <v>1.0503108756553491E-6</v>
      </c>
      <c r="BI4905" s="184">
        <f t="shared" si="691"/>
        <v>1.0503108756553491E-6</v>
      </c>
      <c r="BJ4905" s="184" t="str">
        <f t="shared" si="687"/>
        <v/>
      </c>
    </row>
    <row r="4906" spans="57:62" ht="20.100000000000001" customHeight="1" x14ac:dyDescent="0.25">
      <c r="BE4906" s="156">
        <v>4154</v>
      </c>
      <c r="BF4906" s="181">
        <f t="shared" si="688"/>
        <v>26.579199999998117</v>
      </c>
      <c r="BG4906" s="182">
        <f t="shared" si="689"/>
        <v>3.9667296168363809E-4</v>
      </c>
      <c r="BH4906" s="183">
        <f t="shared" si="690"/>
        <v>1.047585682824564E-6</v>
      </c>
      <c r="BI4906" s="184">
        <f t="shared" si="691"/>
        <v>1.047585682824564E-6</v>
      </c>
      <c r="BJ4906" s="184" t="str">
        <f t="shared" si="687"/>
        <v/>
      </c>
    </row>
    <row r="4907" spans="57:62" ht="20.100000000000001" customHeight="1" x14ac:dyDescent="0.25">
      <c r="BE4907" s="156">
        <v>4155</v>
      </c>
      <c r="BF4907" s="181">
        <f t="shared" si="688"/>
        <v>26.585599999998117</v>
      </c>
      <c r="BG4907" s="182">
        <f t="shared" si="689"/>
        <v>3.9562537600081353E-4</v>
      </c>
      <c r="BH4907" s="183">
        <f t="shared" si="690"/>
        <v>1.044867409508328E-6</v>
      </c>
      <c r="BI4907" s="184">
        <f t="shared" si="691"/>
        <v>1.044867409508328E-6</v>
      </c>
      <c r="BJ4907" s="184" t="str">
        <f t="shared" si="687"/>
        <v/>
      </c>
    </row>
    <row r="4908" spans="57:62" ht="20.100000000000001" customHeight="1" x14ac:dyDescent="0.25">
      <c r="BE4908" s="156">
        <v>4156</v>
      </c>
      <c r="BF4908" s="181">
        <f t="shared" si="688"/>
        <v>26.591999999998116</v>
      </c>
      <c r="BG4908" s="182">
        <f t="shared" si="689"/>
        <v>3.945805085913052E-4</v>
      </c>
      <c r="BH4908" s="183">
        <f t="shared" si="690"/>
        <v>1.0421560386122963E-6</v>
      </c>
      <c r="BI4908" s="184">
        <f t="shared" si="691"/>
        <v>1.0421560386122963E-6</v>
      </c>
      <c r="BJ4908" s="184" t="str">
        <f t="shared" si="687"/>
        <v/>
      </c>
    </row>
    <row r="4909" spans="57:62" ht="20.100000000000001" customHeight="1" x14ac:dyDescent="0.25">
      <c r="BE4909" s="156">
        <v>4157</v>
      </c>
      <c r="BF4909" s="181">
        <f t="shared" si="688"/>
        <v>26.598399999998115</v>
      </c>
      <c r="BG4909" s="182">
        <f t="shared" si="689"/>
        <v>3.935383525526929E-4</v>
      </c>
      <c r="BH4909" s="183">
        <f t="shared" si="690"/>
        <v>1.0394515530814268E-6</v>
      </c>
      <c r="BI4909" s="184">
        <f t="shared" si="691"/>
        <v>1.0394515530814268E-6</v>
      </c>
      <c r="BJ4909" s="184" t="str">
        <f t="shared" si="687"/>
        <v/>
      </c>
    </row>
    <row r="4910" spans="57:62" ht="20.100000000000001" customHeight="1" x14ac:dyDescent="0.25">
      <c r="BE4910" s="156">
        <v>4158</v>
      </c>
      <c r="BF4910" s="181">
        <f t="shared" si="688"/>
        <v>26.604799999998114</v>
      </c>
      <c r="BG4910" s="182">
        <f t="shared" si="689"/>
        <v>3.9249890099961148E-4</v>
      </c>
      <c r="BH4910" s="183">
        <f t="shared" si="690"/>
        <v>1.0367539359018227E-6</v>
      </c>
      <c r="BI4910" s="184">
        <f t="shared" si="691"/>
        <v>1.0367539359018227E-6</v>
      </c>
      <c r="BJ4910" s="184" t="str">
        <f t="shared" si="687"/>
        <v/>
      </c>
    </row>
    <row r="4911" spans="57:62" ht="20.100000000000001" customHeight="1" x14ac:dyDescent="0.25">
      <c r="BE4911" s="156">
        <v>4159</v>
      </c>
      <c r="BF4911" s="181">
        <f t="shared" si="688"/>
        <v>26.611199999998114</v>
      </c>
      <c r="BG4911" s="182">
        <f t="shared" si="689"/>
        <v>3.9146214706370965E-4</v>
      </c>
      <c r="BH4911" s="183">
        <f t="shared" si="690"/>
        <v>1.0340631700997568E-6</v>
      </c>
      <c r="BI4911" s="184">
        <f t="shared" si="691"/>
        <v>1.0340631700997568E-6</v>
      </c>
      <c r="BJ4911" s="184" t="str">
        <f t="shared" si="687"/>
        <v/>
      </c>
    </row>
    <row r="4912" spans="57:62" ht="20.100000000000001" customHeight="1" x14ac:dyDescent="0.25">
      <c r="BE4912" s="156">
        <v>4160</v>
      </c>
      <c r="BF4912" s="181">
        <f t="shared" si="688"/>
        <v>26.617599999998113</v>
      </c>
      <c r="BG4912" s="182">
        <f t="shared" si="689"/>
        <v>3.904280838936099E-4</v>
      </c>
      <c r="BH4912" s="183">
        <f t="shared" si="690"/>
        <v>1.0313792387431895E-6</v>
      </c>
      <c r="BI4912" s="184">
        <f t="shared" si="691"/>
        <v>1.0313792387431895E-6</v>
      </c>
      <c r="BJ4912" s="184" t="str">
        <f t="shared" si="687"/>
        <v/>
      </c>
    </row>
    <row r="4913" spans="57:62" ht="20.100000000000001" customHeight="1" x14ac:dyDescent="0.25">
      <c r="BE4913" s="156">
        <v>4161</v>
      </c>
      <c r="BF4913" s="181">
        <f t="shared" si="688"/>
        <v>26.623999999998112</v>
      </c>
      <c r="BG4913" s="182">
        <f t="shared" si="689"/>
        <v>3.8939670465486671E-4</v>
      </c>
      <c r="BH4913" s="183">
        <f t="shared" si="690"/>
        <v>1.0287021249388959E-6</v>
      </c>
      <c r="BI4913" s="184">
        <f t="shared" si="691"/>
        <v>1.0287021249388959E-6</v>
      </c>
      <c r="BJ4913" s="184" t="str">
        <f t="shared" ref="BJ4913:BJ4976" si="692">IF($BG4913&lt;(1-$BC$765),$BH4913,"")</f>
        <v/>
      </c>
    </row>
    <row r="4914" spans="57:62" ht="20.100000000000001" customHeight="1" x14ac:dyDescent="0.25">
      <c r="BE4914" s="156">
        <v>4162</v>
      </c>
      <c r="BF4914" s="181">
        <f t="shared" ref="BF4914:BF4977" si="693">BF4913+$BI$750</f>
        <v>26.630399999998112</v>
      </c>
      <c r="BG4914" s="182">
        <f t="shared" ref="BG4914:BG4977" si="694">_xlfn.CHISQ.DIST.RT(BF4914,7)</f>
        <v>3.8836800252992781E-4</v>
      </c>
      <c r="BH4914" s="183">
        <f t="shared" ref="BH4914:BH4977" si="695">BG4914-BG4915</f>
        <v>1.0260318118365309E-6</v>
      </c>
      <c r="BI4914" s="184">
        <f t="shared" ref="BI4914:BI4977" si="696">IF(BG4914&lt;(1-$BC$757),BH4914,"")</f>
        <v>1.0260318118365309E-6</v>
      </c>
      <c r="BJ4914" s="184" t="str">
        <f t="shared" si="692"/>
        <v/>
      </c>
    </row>
    <row r="4915" spans="57:62" ht="20.100000000000001" customHeight="1" x14ac:dyDescent="0.25">
      <c r="BE4915" s="156">
        <v>4163</v>
      </c>
      <c r="BF4915" s="181">
        <f t="shared" si="693"/>
        <v>26.636799999998111</v>
      </c>
      <c r="BG4915" s="182">
        <f t="shared" si="694"/>
        <v>3.8734197071809128E-4</v>
      </c>
      <c r="BH4915" s="183">
        <f t="shared" si="695"/>
        <v>1.0233682826207694E-6</v>
      </c>
      <c r="BI4915" s="184">
        <f t="shared" si="696"/>
        <v>1.0233682826207694E-6</v>
      </c>
      <c r="BJ4915" s="184" t="str">
        <f t="shared" si="692"/>
        <v/>
      </c>
    </row>
    <row r="4916" spans="57:62" ht="20.100000000000001" customHeight="1" x14ac:dyDescent="0.25">
      <c r="BE4916" s="156">
        <v>4164</v>
      </c>
      <c r="BF4916" s="181">
        <f t="shared" si="693"/>
        <v>26.64319999999811</v>
      </c>
      <c r="BG4916" s="182">
        <f t="shared" si="694"/>
        <v>3.8631860243547051E-4</v>
      </c>
      <c r="BH4916" s="183">
        <f t="shared" si="695"/>
        <v>1.0207115205240454E-6</v>
      </c>
      <c r="BI4916" s="184">
        <f t="shared" si="696"/>
        <v>1.0207115205240454E-6</v>
      </c>
      <c r="BJ4916" s="184" t="str">
        <f t="shared" si="692"/>
        <v/>
      </c>
    </row>
    <row r="4917" spans="57:62" ht="20.100000000000001" customHeight="1" x14ac:dyDescent="0.25">
      <c r="BE4917" s="156">
        <v>4165</v>
      </c>
      <c r="BF4917" s="181">
        <f t="shared" si="693"/>
        <v>26.649599999998109</v>
      </c>
      <c r="BG4917" s="182">
        <f t="shared" si="694"/>
        <v>3.8529789091494647E-4</v>
      </c>
      <c r="BH4917" s="183">
        <f t="shared" si="695"/>
        <v>1.018061508810343E-6</v>
      </c>
      <c r="BI4917" s="184">
        <f t="shared" si="696"/>
        <v>1.018061508810343E-6</v>
      </c>
      <c r="BJ4917" s="184" t="str">
        <f t="shared" si="692"/>
        <v/>
      </c>
    </row>
    <row r="4918" spans="57:62" ht="20.100000000000001" customHeight="1" x14ac:dyDescent="0.25">
      <c r="BE4918" s="156">
        <v>4166</v>
      </c>
      <c r="BF4918" s="181">
        <f t="shared" si="693"/>
        <v>26.655999999998109</v>
      </c>
      <c r="BG4918" s="182">
        <f t="shared" si="694"/>
        <v>3.8427982940613612E-4</v>
      </c>
      <c r="BH4918" s="183">
        <f t="shared" si="695"/>
        <v>1.0154182307904841E-6</v>
      </c>
      <c r="BI4918" s="184">
        <f t="shared" si="696"/>
        <v>1.0154182307904841E-6</v>
      </c>
      <c r="BJ4918" s="184" t="str">
        <f t="shared" si="692"/>
        <v/>
      </c>
    </row>
    <row r="4919" spans="57:62" ht="20.100000000000001" customHeight="1" x14ac:dyDescent="0.25">
      <c r="BE4919" s="156">
        <v>4167</v>
      </c>
      <c r="BF4919" s="181">
        <f t="shared" si="693"/>
        <v>26.662399999998108</v>
      </c>
      <c r="BG4919" s="182">
        <f t="shared" si="694"/>
        <v>3.8326441117534564E-4</v>
      </c>
      <c r="BH4919" s="183">
        <f t="shared" si="695"/>
        <v>1.0127816698118821E-6</v>
      </c>
      <c r="BI4919" s="184">
        <f t="shared" si="696"/>
        <v>1.0127816698118821E-6</v>
      </c>
      <c r="BJ4919" s="184" t="str">
        <f t="shared" si="692"/>
        <v/>
      </c>
    </row>
    <row r="4920" spans="57:62" ht="20.100000000000001" customHeight="1" x14ac:dyDescent="0.25">
      <c r="BE4920" s="156">
        <v>4168</v>
      </c>
      <c r="BF4920" s="181">
        <f t="shared" si="693"/>
        <v>26.668799999998107</v>
      </c>
      <c r="BG4920" s="182">
        <f t="shared" si="694"/>
        <v>3.8225162950553376E-4</v>
      </c>
      <c r="BH4920" s="183">
        <f t="shared" si="695"/>
        <v>1.0101518092611446E-6</v>
      </c>
      <c r="BI4920" s="184">
        <f t="shared" si="696"/>
        <v>1.0101518092611446E-6</v>
      </c>
      <c r="BJ4920" s="184" t="str">
        <f t="shared" si="692"/>
        <v/>
      </c>
    </row>
    <row r="4921" spans="57:62" ht="20.100000000000001" customHeight="1" x14ac:dyDescent="0.25">
      <c r="BE4921" s="156">
        <v>4169</v>
      </c>
      <c r="BF4921" s="181">
        <f t="shared" si="693"/>
        <v>26.675199999998107</v>
      </c>
      <c r="BG4921" s="182">
        <f t="shared" si="694"/>
        <v>3.8124147769627261E-4</v>
      </c>
      <c r="BH4921" s="183">
        <f t="shared" si="695"/>
        <v>1.0075286325671087E-6</v>
      </c>
      <c r="BI4921" s="184">
        <f t="shared" si="696"/>
        <v>1.0075286325671087E-6</v>
      </c>
      <c r="BJ4921" s="184" t="str">
        <f t="shared" si="692"/>
        <v/>
      </c>
    </row>
    <row r="4922" spans="57:62" ht="20.100000000000001" customHeight="1" x14ac:dyDescent="0.25">
      <c r="BE4922" s="156">
        <v>4170</v>
      </c>
      <c r="BF4922" s="181">
        <f t="shared" si="693"/>
        <v>26.681599999998106</v>
      </c>
      <c r="BG4922" s="182">
        <f t="shared" si="694"/>
        <v>3.802339490637055E-4</v>
      </c>
      <c r="BH4922" s="183">
        <f t="shared" si="695"/>
        <v>1.0049121231945528E-6</v>
      </c>
      <c r="BI4922" s="184">
        <f t="shared" si="696"/>
        <v>1.0049121231945528E-6</v>
      </c>
      <c r="BJ4922" s="184" t="str">
        <f t="shared" si="692"/>
        <v/>
      </c>
    </row>
    <row r="4923" spans="57:62" ht="20.100000000000001" customHeight="1" x14ac:dyDescent="0.25">
      <c r="BE4923" s="156">
        <v>4171</v>
      </c>
      <c r="BF4923" s="181">
        <f t="shared" si="693"/>
        <v>26.687999999998105</v>
      </c>
      <c r="BG4923" s="182">
        <f t="shared" si="694"/>
        <v>3.7922903694051095E-4</v>
      </c>
      <c r="BH4923" s="183">
        <f t="shared" si="695"/>
        <v>1.0023022646527078E-6</v>
      </c>
      <c r="BI4923" s="184">
        <f t="shared" si="696"/>
        <v>1.0023022646527078E-6</v>
      </c>
      <c r="BJ4923" s="184" t="str">
        <f t="shared" si="692"/>
        <v/>
      </c>
    </row>
    <row r="4924" spans="57:62" ht="20.100000000000001" customHeight="1" x14ac:dyDescent="0.25">
      <c r="BE4924" s="156">
        <v>4172</v>
      </c>
      <c r="BF4924" s="181">
        <f t="shared" si="693"/>
        <v>26.694399999998105</v>
      </c>
      <c r="BG4924" s="182">
        <f t="shared" si="694"/>
        <v>3.7822673467585824E-4</v>
      </c>
      <c r="BH4924" s="183">
        <f t="shared" si="695"/>
        <v>9.9969904048381828E-7</v>
      </c>
      <c r="BI4924" s="184">
        <f t="shared" si="696"/>
        <v>9.9969904048381828E-7</v>
      </c>
      <c r="BJ4924" s="184" t="str">
        <f t="shared" si="692"/>
        <v/>
      </c>
    </row>
    <row r="4925" spans="57:62" ht="20.100000000000001" customHeight="1" x14ac:dyDescent="0.25">
      <c r="BE4925" s="156">
        <v>4173</v>
      </c>
      <c r="BF4925" s="181">
        <f t="shared" si="693"/>
        <v>26.700799999998104</v>
      </c>
      <c r="BG4925" s="182">
        <f t="shared" si="694"/>
        <v>3.7722703563537442E-4</v>
      </c>
      <c r="BH4925" s="183">
        <f t="shared" si="695"/>
        <v>9.9710243427593654E-7</v>
      </c>
      <c r="BI4925" s="184">
        <f t="shared" si="696"/>
        <v>9.9710243427593654E-7</v>
      </c>
      <c r="BJ4925" s="184" t="str">
        <f t="shared" si="692"/>
        <v/>
      </c>
    </row>
    <row r="4926" spans="57:62" ht="20.100000000000001" customHeight="1" x14ac:dyDescent="0.25">
      <c r="BE4926" s="156">
        <v>4174</v>
      </c>
      <c r="BF4926" s="181">
        <f t="shared" si="693"/>
        <v>26.707199999998103</v>
      </c>
      <c r="BG4926" s="182">
        <f t="shared" si="694"/>
        <v>3.7622993320109849E-4</v>
      </c>
      <c r="BH4926" s="183">
        <f t="shared" si="695"/>
        <v>9.9451242965137559E-7</v>
      </c>
      <c r="BI4926" s="184">
        <f t="shared" si="696"/>
        <v>9.9451242965137559E-7</v>
      </c>
      <c r="BJ4926" s="184" t="str">
        <f t="shared" si="692"/>
        <v/>
      </c>
    </row>
    <row r="4927" spans="57:62" ht="20.100000000000001" customHeight="1" x14ac:dyDescent="0.25">
      <c r="BE4927" s="156">
        <v>4175</v>
      </c>
      <c r="BF4927" s="181">
        <f t="shared" si="693"/>
        <v>26.713599999998102</v>
      </c>
      <c r="BG4927" s="182">
        <f t="shared" si="694"/>
        <v>3.7523542077144711E-4</v>
      </c>
      <c r="BH4927" s="183">
        <f t="shared" si="695"/>
        <v>9.9192901027478656E-7</v>
      </c>
      <c r="BI4927" s="184">
        <f t="shared" si="696"/>
        <v>9.9192901027478656E-7</v>
      </c>
      <c r="BJ4927" s="184" t="str">
        <f t="shared" si="692"/>
        <v/>
      </c>
    </row>
    <row r="4928" spans="57:62" ht="20.100000000000001" customHeight="1" x14ac:dyDescent="0.25">
      <c r="BE4928" s="156">
        <v>4176</v>
      </c>
      <c r="BF4928" s="181">
        <f t="shared" si="693"/>
        <v>26.719999999998102</v>
      </c>
      <c r="BG4928" s="182">
        <f t="shared" si="694"/>
        <v>3.7424349176117233E-4</v>
      </c>
      <c r="BH4928" s="183">
        <f t="shared" si="695"/>
        <v>9.8935215984665347E-7</v>
      </c>
      <c r="BI4928" s="184">
        <f t="shared" si="696"/>
        <v>9.8935215984665347E-7</v>
      </c>
      <c r="BJ4928" s="184" t="str">
        <f t="shared" si="692"/>
        <v/>
      </c>
    </row>
    <row r="4929" spans="57:62" ht="20.100000000000001" customHeight="1" x14ac:dyDescent="0.25">
      <c r="BE4929" s="156">
        <v>4177</v>
      </c>
      <c r="BF4929" s="181">
        <f t="shared" si="693"/>
        <v>26.726399999998101</v>
      </c>
      <c r="BG4929" s="182">
        <f t="shared" si="694"/>
        <v>3.7325413960132567E-4</v>
      </c>
      <c r="BH4929" s="183">
        <f t="shared" si="695"/>
        <v>9.8678186210936474E-7</v>
      </c>
      <c r="BI4929" s="184">
        <f t="shared" si="696"/>
        <v>9.8678186210936474E-7</v>
      </c>
      <c r="BJ4929" s="184" t="str">
        <f t="shared" si="692"/>
        <v/>
      </c>
    </row>
    <row r="4930" spans="57:62" ht="20.100000000000001" customHeight="1" x14ac:dyDescent="0.25">
      <c r="BE4930" s="156">
        <v>4178</v>
      </c>
      <c r="BF4930" s="181">
        <f t="shared" si="693"/>
        <v>26.7327999999981</v>
      </c>
      <c r="BG4930" s="182">
        <f t="shared" si="694"/>
        <v>3.7226735773921631E-4</v>
      </c>
      <c r="BH4930" s="183">
        <f t="shared" si="695"/>
        <v>9.8421810084428586E-7</v>
      </c>
      <c r="BI4930" s="184">
        <f t="shared" si="696"/>
        <v>9.8421810084428586E-7</v>
      </c>
      <c r="BJ4930" s="184" t="str">
        <f t="shared" si="692"/>
        <v/>
      </c>
    </row>
    <row r="4931" spans="57:62" ht="20.100000000000001" customHeight="1" x14ac:dyDescent="0.25">
      <c r="BE4931" s="156">
        <v>4179</v>
      </c>
      <c r="BF4931" s="181">
        <f t="shared" si="693"/>
        <v>26.7391999999981</v>
      </c>
      <c r="BG4931" s="182">
        <f t="shared" si="694"/>
        <v>3.7128313963837202E-4</v>
      </c>
      <c r="BH4931" s="183">
        <f t="shared" si="695"/>
        <v>9.8166085986747679E-7</v>
      </c>
      <c r="BI4931" s="184">
        <f t="shared" si="696"/>
        <v>9.8166085986747679E-7</v>
      </c>
      <c r="BJ4931" s="184" t="str">
        <f t="shared" si="692"/>
        <v/>
      </c>
    </row>
    <row r="4932" spans="57:62" ht="20.100000000000001" customHeight="1" x14ac:dyDescent="0.25">
      <c r="BE4932" s="156">
        <v>4180</v>
      </c>
      <c r="BF4932" s="181">
        <f t="shared" si="693"/>
        <v>26.745599999998099</v>
      </c>
      <c r="BG4932" s="182">
        <f t="shared" si="694"/>
        <v>3.7030147877850454E-4</v>
      </c>
      <c r="BH4932" s="183">
        <f t="shared" si="695"/>
        <v>9.7911012303917872E-7</v>
      </c>
      <c r="BI4932" s="184">
        <f t="shared" si="696"/>
        <v>9.7911012303917872E-7</v>
      </c>
      <c r="BJ4932" s="184" t="str">
        <f t="shared" si="692"/>
        <v/>
      </c>
    </row>
    <row r="4933" spans="57:62" ht="20.100000000000001" customHeight="1" x14ac:dyDescent="0.25">
      <c r="BE4933" s="156">
        <v>4181</v>
      </c>
      <c r="BF4933" s="181">
        <f t="shared" si="693"/>
        <v>26.751999999998098</v>
      </c>
      <c r="BG4933" s="182">
        <f t="shared" si="694"/>
        <v>3.6932236865546537E-4</v>
      </c>
      <c r="BH4933" s="183">
        <f t="shared" si="695"/>
        <v>9.7656587425302629E-7</v>
      </c>
      <c r="BI4933" s="184">
        <f t="shared" si="696"/>
        <v>9.7656587425302629E-7</v>
      </c>
      <c r="BJ4933" s="184" t="str">
        <f t="shared" si="692"/>
        <v/>
      </c>
    </row>
    <row r="4934" spans="57:62" ht="20.100000000000001" customHeight="1" x14ac:dyDescent="0.25">
      <c r="BE4934" s="156">
        <v>4182</v>
      </c>
      <c r="BF4934" s="181">
        <f t="shared" si="693"/>
        <v>26.758399999998097</v>
      </c>
      <c r="BG4934" s="182">
        <f t="shared" si="694"/>
        <v>3.6834580278121234E-4</v>
      </c>
      <c r="BH4934" s="183">
        <f t="shared" si="695"/>
        <v>9.7402809744623906E-7</v>
      </c>
      <c r="BI4934" s="184">
        <f t="shared" si="696"/>
        <v>9.7402809744623906E-7</v>
      </c>
      <c r="BJ4934" s="184" t="str">
        <f t="shared" si="692"/>
        <v/>
      </c>
    </row>
    <row r="4935" spans="57:62" ht="20.100000000000001" customHeight="1" x14ac:dyDescent="0.25">
      <c r="BE4935" s="156">
        <v>4183</v>
      </c>
      <c r="BF4935" s="181">
        <f t="shared" si="693"/>
        <v>26.764799999998097</v>
      </c>
      <c r="BG4935" s="182">
        <f t="shared" si="694"/>
        <v>3.673717746837661E-4</v>
      </c>
      <c r="BH4935" s="183">
        <f t="shared" si="695"/>
        <v>9.7149677658926736E-7</v>
      </c>
      <c r="BI4935" s="184">
        <f t="shared" si="696"/>
        <v>9.7149677658926736E-7</v>
      </c>
      <c r="BJ4935" s="184" t="str">
        <f t="shared" si="692"/>
        <v/>
      </c>
    </row>
    <row r="4936" spans="57:62" ht="20.100000000000001" customHeight="1" x14ac:dyDescent="0.25">
      <c r="BE4936" s="156">
        <v>4184</v>
      </c>
      <c r="BF4936" s="181">
        <f t="shared" si="693"/>
        <v>26.771199999998096</v>
      </c>
      <c r="BG4936" s="182">
        <f t="shared" si="694"/>
        <v>3.6640027790717683E-4</v>
      </c>
      <c r="BH4936" s="183">
        <f t="shared" si="695"/>
        <v>9.689718956951165E-7</v>
      </c>
      <c r="BI4936" s="184">
        <f t="shared" si="696"/>
        <v>9.689718956951165E-7</v>
      </c>
      <c r="BJ4936" s="184" t="str">
        <f t="shared" si="692"/>
        <v/>
      </c>
    </row>
    <row r="4937" spans="57:62" ht="20.100000000000001" customHeight="1" x14ac:dyDescent="0.25">
      <c r="BE4937" s="156">
        <v>4185</v>
      </c>
      <c r="BF4937" s="181">
        <f t="shared" si="693"/>
        <v>26.777599999998095</v>
      </c>
      <c r="BG4937" s="182">
        <f t="shared" si="694"/>
        <v>3.6543130601148172E-4</v>
      </c>
      <c r="BH4937" s="183">
        <f t="shared" si="695"/>
        <v>9.6645343881311251E-7</v>
      </c>
      <c r="BI4937" s="184">
        <f t="shared" si="696"/>
        <v>9.6645343881311251E-7</v>
      </c>
      <c r="BJ4937" s="184" t="str">
        <f t="shared" si="692"/>
        <v/>
      </c>
    </row>
    <row r="4938" spans="57:62" ht="20.100000000000001" customHeight="1" x14ac:dyDescent="0.25">
      <c r="BE4938" s="156">
        <v>4186</v>
      </c>
      <c r="BF4938" s="181">
        <f t="shared" si="693"/>
        <v>26.783999999998095</v>
      </c>
      <c r="BG4938" s="182">
        <f t="shared" si="694"/>
        <v>3.644648525726686E-4</v>
      </c>
      <c r="BH4938" s="183">
        <f t="shared" si="695"/>
        <v>9.6394139003052855E-7</v>
      </c>
      <c r="BI4938" s="184">
        <f t="shared" si="696"/>
        <v>9.6394139003052855E-7</v>
      </c>
      <c r="BJ4938" s="184" t="str">
        <f t="shared" si="692"/>
        <v/>
      </c>
    </row>
    <row r="4939" spans="57:62" ht="20.100000000000001" customHeight="1" x14ac:dyDescent="0.25">
      <c r="BE4939" s="156">
        <v>4187</v>
      </c>
      <c r="BF4939" s="181">
        <f t="shared" si="693"/>
        <v>26.790399999998094</v>
      </c>
      <c r="BG4939" s="182">
        <f t="shared" si="694"/>
        <v>3.6350091118263808E-4</v>
      </c>
      <c r="BH4939" s="183">
        <f t="shared" si="695"/>
        <v>9.6143573347285587E-7</v>
      </c>
      <c r="BI4939" s="184">
        <f t="shared" si="696"/>
        <v>9.6143573347285587E-7</v>
      </c>
      <c r="BJ4939" s="184" t="str">
        <f t="shared" si="692"/>
        <v/>
      </c>
    </row>
    <row r="4940" spans="57:62" ht="20.100000000000001" customHeight="1" x14ac:dyDescent="0.25">
      <c r="BE4940" s="156">
        <v>4188</v>
      </c>
      <c r="BF4940" s="181">
        <f t="shared" si="693"/>
        <v>26.796799999998093</v>
      </c>
      <c r="BG4940" s="182">
        <f t="shared" si="694"/>
        <v>3.6253947544916522E-4</v>
      </c>
      <c r="BH4940" s="183">
        <f t="shared" si="695"/>
        <v>9.5893645330429175E-7</v>
      </c>
      <c r="BI4940" s="184">
        <f t="shared" si="696"/>
        <v>9.5893645330429175E-7</v>
      </c>
      <c r="BJ4940" s="184" t="str">
        <f t="shared" si="692"/>
        <v/>
      </c>
    </row>
    <row r="4941" spans="57:62" ht="20.100000000000001" customHeight="1" x14ac:dyDescent="0.25">
      <c r="BE4941" s="156">
        <v>4189</v>
      </c>
      <c r="BF4941" s="181">
        <f t="shared" si="693"/>
        <v>26.803199999998093</v>
      </c>
      <c r="BG4941" s="182">
        <f t="shared" si="694"/>
        <v>3.6158053899586093E-4</v>
      </c>
      <c r="BH4941" s="183">
        <f t="shared" si="695"/>
        <v>9.5644353372703475E-7</v>
      </c>
      <c r="BI4941" s="184">
        <f t="shared" si="696"/>
        <v>9.5644353372703475E-7</v>
      </c>
      <c r="BJ4941" s="184" t="str">
        <f t="shared" si="692"/>
        <v/>
      </c>
    </row>
    <row r="4942" spans="57:62" ht="20.100000000000001" customHeight="1" x14ac:dyDescent="0.25">
      <c r="BE4942" s="156">
        <v>4190</v>
      </c>
      <c r="BF4942" s="181">
        <f t="shared" si="693"/>
        <v>26.809599999998092</v>
      </c>
      <c r="BG4942" s="182">
        <f t="shared" si="694"/>
        <v>3.6062409546213389E-4</v>
      </c>
      <c r="BH4942" s="183">
        <f t="shared" si="695"/>
        <v>9.5395695897927896E-7</v>
      </c>
      <c r="BI4942" s="184">
        <f t="shared" si="696"/>
        <v>9.5395695897927896E-7</v>
      </c>
      <c r="BJ4942" s="184" t="str">
        <f t="shared" si="692"/>
        <v/>
      </c>
    </row>
    <row r="4943" spans="57:62" ht="20.100000000000001" customHeight="1" x14ac:dyDescent="0.25">
      <c r="BE4943" s="156">
        <v>4191</v>
      </c>
      <c r="BF4943" s="181">
        <f t="shared" si="693"/>
        <v>26.815999999998091</v>
      </c>
      <c r="BG4943" s="182">
        <f t="shared" si="694"/>
        <v>3.5967013850315461E-4</v>
      </c>
      <c r="BH4943" s="183">
        <f t="shared" si="695"/>
        <v>9.5147671333868341E-7</v>
      </c>
      <c r="BI4943" s="184">
        <f t="shared" si="696"/>
        <v>9.5147671333868341E-7</v>
      </c>
      <c r="BJ4943" s="184" t="str">
        <f t="shared" si="692"/>
        <v/>
      </c>
    </row>
    <row r="4944" spans="57:62" ht="20.100000000000001" customHeight="1" x14ac:dyDescent="0.25">
      <c r="BE4944" s="156">
        <v>4192</v>
      </c>
      <c r="BF4944" s="181">
        <f t="shared" si="693"/>
        <v>26.82239999999809</v>
      </c>
      <c r="BG4944" s="182">
        <f t="shared" si="694"/>
        <v>3.5871866178981593E-4</v>
      </c>
      <c r="BH4944" s="183">
        <f t="shared" si="695"/>
        <v>9.4900278111993263E-7</v>
      </c>
      <c r="BI4944" s="184">
        <f t="shared" si="696"/>
        <v>9.4900278111993263E-7</v>
      </c>
      <c r="BJ4944" s="184" t="str">
        <f t="shared" si="692"/>
        <v/>
      </c>
    </row>
    <row r="4945" spans="57:62" ht="20.100000000000001" customHeight="1" x14ac:dyDescent="0.25">
      <c r="BE4945" s="156">
        <v>4193</v>
      </c>
      <c r="BF4945" s="181">
        <f t="shared" si="693"/>
        <v>26.82879999999809</v>
      </c>
      <c r="BG4945" s="182">
        <f t="shared" si="694"/>
        <v>3.57769659008696E-4</v>
      </c>
      <c r="BH4945" s="183">
        <f t="shared" si="695"/>
        <v>9.4653514667641719E-7</v>
      </c>
      <c r="BI4945" s="184">
        <f t="shared" si="696"/>
        <v>9.4653514667641719E-7</v>
      </c>
      <c r="BJ4945" s="184" t="str">
        <f t="shared" si="692"/>
        <v/>
      </c>
    </row>
    <row r="4946" spans="57:62" ht="20.100000000000001" customHeight="1" x14ac:dyDescent="0.25">
      <c r="BE4946" s="156">
        <v>4194</v>
      </c>
      <c r="BF4946" s="181">
        <f t="shared" si="693"/>
        <v>26.835199999998089</v>
      </c>
      <c r="BG4946" s="182">
        <f t="shared" si="694"/>
        <v>3.5682312386201958E-4</v>
      </c>
      <c r="BH4946" s="183">
        <f t="shared" si="695"/>
        <v>9.4407379439513791E-7</v>
      </c>
      <c r="BI4946" s="184">
        <f t="shared" si="696"/>
        <v>9.4407379439513791E-7</v>
      </c>
      <c r="BJ4946" s="184" t="str">
        <f t="shared" si="692"/>
        <v/>
      </c>
    </row>
    <row r="4947" spans="57:62" ht="20.100000000000001" customHeight="1" x14ac:dyDescent="0.25">
      <c r="BE4947" s="156">
        <v>4195</v>
      </c>
      <c r="BF4947" s="181">
        <f t="shared" si="693"/>
        <v>26.841599999998088</v>
      </c>
      <c r="BG4947" s="182">
        <f t="shared" si="694"/>
        <v>3.5587905006762444E-4</v>
      </c>
      <c r="BH4947" s="183">
        <f t="shared" si="695"/>
        <v>9.4161870870630108E-7</v>
      </c>
      <c r="BI4947" s="184">
        <f t="shared" si="696"/>
        <v>9.4161870870630108E-7</v>
      </c>
      <c r="BJ4947" s="184" t="str">
        <f t="shared" si="692"/>
        <v/>
      </c>
    </row>
    <row r="4948" spans="57:62" ht="20.100000000000001" customHeight="1" x14ac:dyDescent="0.25">
      <c r="BE4948" s="156">
        <v>4196</v>
      </c>
      <c r="BF4948" s="181">
        <f t="shared" si="693"/>
        <v>26.847999999998088</v>
      </c>
      <c r="BG4948" s="182">
        <f t="shared" si="694"/>
        <v>3.5493743135891814E-4</v>
      </c>
      <c r="BH4948" s="183">
        <f t="shared" si="695"/>
        <v>9.3916987407128378E-7</v>
      </c>
      <c r="BI4948" s="184">
        <f t="shared" si="696"/>
        <v>9.3916987407128378E-7</v>
      </c>
      <c r="BJ4948" s="184" t="str">
        <f t="shared" si="692"/>
        <v/>
      </c>
    </row>
    <row r="4949" spans="57:62" ht="20.100000000000001" customHeight="1" x14ac:dyDescent="0.25">
      <c r="BE4949" s="156">
        <v>4197</v>
      </c>
      <c r="BF4949" s="181">
        <f t="shared" si="693"/>
        <v>26.854399999998087</v>
      </c>
      <c r="BG4949" s="182">
        <f t="shared" si="694"/>
        <v>3.5399826148484686E-4</v>
      </c>
      <c r="BH4949" s="183">
        <f t="shared" si="695"/>
        <v>9.3672727499466858E-7</v>
      </c>
      <c r="BI4949" s="184">
        <f t="shared" si="696"/>
        <v>9.3672727499466858E-7</v>
      </c>
      <c r="BJ4949" s="184" t="str">
        <f t="shared" si="692"/>
        <v/>
      </c>
    </row>
    <row r="4950" spans="57:62" ht="20.100000000000001" customHeight="1" x14ac:dyDescent="0.25">
      <c r="BE4950" s="156">
        <v>4198</v>
      </c>
      <c r="BF4950" s="181">
        <f t="shared" si="693"/>
        <v>26.860799999998086</v>
      </c>
      <c r="BG4950" s="182">
        <f t="shared" si="694"/>
        <v>3.5306153420985219E-4</v>
      </c>
      <c r="BH4950" s="183">
        <f t="shared" si="695"/>
        <v>9.3429089601275092E-7</v>
      </c>
      <c r="BI4950" s="184">
        <f t="shared" si="696"/>
        <v>9.3429089601275092E-7</v>
      </c>
      <c r="BJ4950" s="184" t="str">
        <f t="shared" si="692"/>
        <v/>
      </c>
    </row>
    <row r="4951" spans="57:62" ht="20.100000000000001" customHeight="1" x14ac:dyDescent="0.25">
      <c r="BE4951" s="156">
        <v>4199</v>
      </c>
      <c r="BF4951" s="181">
        <f t="shared" si="693"/>
        <v>26.867199999998086</v>
      </c>
      <c r="BG4951" s="182">
        <f t="shared" si="694"/>
        <v>3.5212724331383944E-4</v>
      </c>
      <c r="BH4951" s="183">
        <f t="shared" si="695"/>
        <v>9.3186072170345965E-7</v>
      </c>
      <c r="BI4951" s="184">
        <f t="shared" si="696"/>
        <v>9.3186072170345965E-7</v>
      </c>
      <c r="BJ4951" s="184" t="str">
        <f t="shared" si="692"/>
        <v/>
      </c>
    </row>
    <row r="4952" spans="57:62" ht="20.100000000000001" customHeight="1" x14ac:dyDescent="0.25">
      <c r="BE4952" s="156">
        <v>4200</v>
      </c>
      <c r="BF4952" s="181">
        <f t="shared" si="693"/>
        <v>26.873599999998085</v>
      </c>
      <c r="BG4952" s="182">
        <f t="shared" si="694"/>
        <v>3.5119538259213598E-4</v>
      </c>
      <c r="BH4952" s="183">
        <f t="shared" si="695"/>
        <v>9.2943673667670755E-7</v>
      </c>
      <c r="BI4952" s="184">
        <f t="shared" si="696"/>
        <v>9.2943673667670755E-7</v>
      </c>
      <c r="BJ4952" s="184" t="str">
        <f t="shared" si="692"/>
        <v/>
      </c>
    </row>
    <row r="4953" spans="57:62" ht="20.100000000000001" customHeight="1" x14ac:dyDescent="0.25">
      <c r="BE4953" s="156">
        <v>4201</v>
      </c>
      <c r="BF4953" s="181">
        <f t="shared" si="693"/>
        <v>26.879999999998084</v>
      </c>
      <c r="BG4953" s="182">
        <f t="shared" si="694"/>
        <v>3.5026594585545927E-4</v>
      </c>
      <c r="BH4953" s="183">
        <f t="shared" si="695"/>
        <v>9.2701892558371551E-7</v>
      </c>
      <c r="BI4953" s="184">
        <f t="shared" si="696"/>
        <v>9.2701892558371551E-7</v>
      </c>
      <c r="BJ4953" s="184" t="str">
        <f t="shared" si="692"/>
        <v/>
      </c>
    </row>
    <row r="4954" spans="57:62" ht="20.100000000000001" customHeight="1" x14ac:dyDescent="0.25">
      <c r="BE4954" s="156">
        <v>4202</v>
      </c>
      <c r="BF4954" s="181">
        <f t="shared" si="693"/>
        <v>26.886399999998083</v>
      </c>
      <c r="BG4954" s="182">
        <f t="shared" si="694"/>
        <v>3.4933892692987556E-4</v>
      </c>
      <c r="BH4954" s="183">
        <f t="shared" si="695"/>
        <v>9.2460727311104943E-7</v>
      </c>
      <c r="BI4954" s="184">
        <f t="shared" si="696"/>
        <v>9.2460727311104943E-7</v>
      </c>
      <c r="BJ4954" s="184" t="str">
        <f t="shared" si="692"/>
        <v/>
      </c>
    </row>
    <row r="4955" spans="57:62" ht="20.100000000000001" customHeight="1" x14ac:dyDescent="0.25">
      <c r="BE4955" s="156">
        <v>4203</v>
      </c>
      <c r="BF4955" s="181">
        <f t="shared" si="693"/>
        <v>26.892799999998083</v>
      </c>
      <c r="BG4955" s="182">
        <f t="shared" si="694"/>
        <v>3.4841431965676451E-4</v>
      </c>
      <c r="BH4955" s="183">
        <f t="shared" si="695"/>
        <v>9.2220176398089123E-7</v>
      </c>
      <c r="BI4955" s="184">
        <f t="shared" si="696"/>
        <v>9.2220176398089123E-7</v>
      </c>
      <c r="BJ4955" s="184" t="str">
        <f t="shared" si="692"/>
        <v/>
      </c>
    </row>
    <row r="4956" spans="57:62" ht="20.100000000000001" customHeight="1" x14ac:dyDescent="0.25">
      <c r="BE4956" s="156">
        <v>4204</v>
      </c>
      <c r="BF4956" s="181">
        <f t="shared" si="693"/>
        <v>26.899199999998082</v>
      </c>
      <c r="BG4956" s="182">
        <f t="shared" si="694"/>
        <v>3.4749211789278362E-4</v>
      </c>
      <c r="BH4956" s="183">
        <f t="shared" si="695"/>
        <v>9.1980238295374939E-7</v>
      </c>
      <c r="BI4956" s="184">
        <f t="shared" si="696"/>
        <v>9.1980238295374939E-7</v>
      </c>
      <c r="BJ4956" s="184" t="str">
        <f t="shared" si="692"/>
        <v/>
      </c>
    </row>
    <row r="4957" spans="57:62" ht="20.100000000000001" customHeight="1" x14ac:dyDescent="0.25">
      <c r="BE4957" s="156">
        <v>4205</v>
      </c>
      <c r="BF4957" s="181">
        <f t="shared" si="693"/>
        <v>26.905599999998081</v>
      </c>
      <c r="BG4957" s="182">
        <f t="shared" si="694"/>
        <v>3.4657231550982987E-4</v>
      </c>
      <c r="BH4957" s="183">
        <f t="shared" si="695"/>
        <v>9.1740911482439316E-7</v>
      </c>
      <c r="BI4957" s="184">
        <f t="shared" si="696"/>
        <v>9.1740911482439316E-7</v>
      </c>
      <c r="BJ4957" s="184" t="str">
        <f t="shared" si="692"/>
        <v/>
      </c>
    </row>
    <row r="4958" spans="57:62" ht="20.100000000000001" customHeight="1" x14ac:dyDescent="0.25">
      <c r="BE4958" s="156">
        <v>4206</v>
      </c>
      <c r="BF4958" s="181">
        <f t="shared" si="693"/>
        <v>26.911999999998081</v>
      </c>
      <c r="BG4958" s="182">
        <f t="shared" si="694"/>
        <v>3.4565490639500547E-4</v>
      </c>
      <c r="BH4958" s="183">
        <f t="shared" si="695"/>
        <v>9.1502194442591835E-7</v>
      </c>
      <c r="BI4958" s="184">
        <f t="shared" si="696"/>
        <v>9.1502194442591835E-7</v>
      </c>
      <c r="BJ4958" s="184" t="str">
        <f t="shared" si="692"/>
        <v/>
      </c>
    </row>
    <row r="4959" spans="57:62" ht="20.100000000000001" customHeight="1" x14ac:dyDescent="0.25">
      <c r="BE4959" s="156">
        <v>4207</v>
      </c>
      <c r="BF4959" s="181">
        <f t="shared" si="693"/>
        <v>26.91839999999808</v>
      </c>
      <c r="BG4959" s="182">
        <f t="shared" si="694"/>
        <v>3.4473988445057955E-4</v>
      </c>
      <c r="BH4959" s="183">
        <f t="shared" si="695"/>
        <v>9.1264085662774155E-7</v>
      </c>
      <c r="BI4959" s="184">
        <f t="shared" si="696"/>
        <v>9.1264085662774155E-7</v>
      </c>
      <c r="BJ4959" s="184" t="str">
        <f t="shared" si="692"/>
        <v/>
      </c>
    </row>
    <row r="4960" spans="57:62" ht="20.100000000000001" customHeight="1" x14ac:dyDescent="0.25">
      <c r="BE4960" s="156">
        <v>4208</v>
      </c>
      <c r="BF4960" s="181">
        <f t="shared" si="693"/>
        <v>26.924799999998079</v>
      </c>
      <c r="BG4960" s="182">
        <f t="shared" si="694"/>
        <v>3.4382724359395181E-4</v>
      </c>
      <c r="BH4960" s="183">
        <f t="shared" si="695"/>
        <v>9.1026583633516643E-7</v>
      </c>
      <c r="BI4960" s="184">
        <f t="shared" si="696"/>
        <v>9.1026583633516643E-7</v>
      </c>
      <c r="BJ4960" s="184" t="str">
        <f t="shared" si="692"/>
        <v/>
      </c>
    </row>
    <row r="4961" spans="57:62" ht="20.100000000000001" customHeight="1" x14ac:dyDescent="0.25">
      <c r="BE4961" s="156">
        <v>4209</v>
      </c>
      <c r="BF4961" s="181">
        <f t="shared" si="693"/>
        <v>26.931199999998078</v>
      </c>
      <c r="BG4961" s="182">
        <f t="shared" si="694"/>
        <v>3.4291697775761665E-4</v>
      </c>
      <c r="BH4961" s="183">
        <f t="shared" si="695"/>
        <v>9.0789686848781167E-7</v>
      </c>
      <c r="BI4961" s="184">
        <f t="shared" si="696"/>
        <v>9.0789686848781167E-7</v>
      </c>
      <c r="BJ4961" s="184" t="str">
        <f t="shared" si="692"/>
        <v/>
      </c>
    </row>
    <row r="4962" spans="57:62" ht="20.100000000000001" customHeight="1" x14ac:dyDescent="0.25">
      <c r="BE4962" s="156">
        <v>4210</v>
      </c>
      <c r="BF4962" s="181">
        <f t="shared" si="693"/>
        <v>26.937599999998078</v>
      </c>
      <c r="BG4962" s="182">
        <f t="shared" si="694"/>
        <v>3.4200908088912883E-4</v>
      </c>
      <c r="BH4962" s="183">
        <f t="shared" si="695"/>
        <v>9.0553393806622456E-7</v>
      </c>
      <c r="BI4962" s="184">
        <f t="shared" si="696"/>
        <v>9.0553393806622456E-7</v>
      </c>
      <c r="BJ4962" s="184" t="str">
        <f t="shared" si="692"/>
        <v/>
      </c>
    </row>
    <row r="4963" spans="57:62" ht="20.100000000000001" customHeight="1" x14ac:dyDescent="0.25">
      <c r="BE4963" s="156">
        <v>4211</v>
      </c>
      <c r="BF4963" s="181">
        <f t="shared" si="693"/>
        <v>26.943999999998077</v>
      </c>
      <c r="BG4963" s="182">
        <f t="shared" si="694"/>
        <v>3.4110354695106261E-4</v>
      </c>
      <c r="BH4963" s="183">
        <f t="shared" si="695"/>
        <v>9.0317703008082218E-7</v>
      </c>
      <c r="BI4963" s="184">
        <f t="shared" si="696"/>
        <v>9.0317703008082218E-7</v>
      </c>
      <c r="BJ4963" s="184" t="str">
        <f t="shared" si="692"/>
        <v/>
      </c>
    </row>
    <row r="4964" spans="57:62" ht="20.100000000000001" customHeight="1" x14ac:dyDescent="0.25">
      <c r="BE4964" s="156">
        <v>4212</v>
      </c>
      <c r="BF4964" s="181">
        <f t="shared" si="693"/>
        <v>26.950399999998076</v>
      </c>
      <c r="BG4964" s="182">
        <f t="shared" si="694"/>
        <v>3.4020036992098179E-4</v>
      </c>
      <c r="BH4964" s="183">
        <f t="shared" si="695"/>
        <v>9.0082612958235393E-7</v>
      </c>
      <c r="BI4964" s="184">
        <f t="shared" si="696"/>
        <v>9.0082612958235393E-7</v>
      </c>
      <c r="BJ4964" s="184" t="str">
        <f t="shared" si="692"/>
        <v/>
      </c>
    </row>
    <row r="4965" spans="57:62" ht="20.100000000000001" customHeight="1" x14ac:dyDescent="0.25">
      <c r="BE4965" s="156">
        <v>4213</v>
      </c>
      <c r="BF4965" s="181">
        <f t="shared" si="693"/>
        <v>26.956799999998076</v>
      </c>
      <c r="BG4965" s="182">
        <f t="shared" si="694"/>
        <v>3.3929954379139943E-4</v>
      </c>
      <c r="BH4965" s="183">
        <f t="shared" si="695"/>
        <v>8.9848122165680578E-7</v>
      </c>
      <c r="BI4965" s="184">
        <f t="shared" si="696"/>
        <v>8.9848122165680578E-7</v>
      </c>
      <c r="BJ4965" s="184" t="str">
        <f t="shared" si="692"/>
        <v/>
      </c>
    </row>
    <row r="4966" spans="57:62" ht="20.100000000000001" customHeight="1" x14ac:dyDescent="0.25">
      <c r="BE4966" s="156">
        <v>4214</v>
      </c>
      <c r="BF4966" s="181">
        <f t="shared" si="693"/>
        <v>26.963199999998075</v>
      </c>
      <c r="BG4966" s="182">
        <f t="shared" si="694"/>
        <v>3.3840106256974263E-4</v>
      </c>
      <c r="BH4966" s="183">
        <f t="shared" si="695"/>
        <v>8.9614229142442447E-7</v>
      </c>
      <c r="BI4966" s="184">
        <f t="shared" si="696"/>
        <v>8.9614229142442447E-7</v>
      </c>
      <c r="BJ4966" s="184" t="str">
        <f t="shared" si="692"/>
        <v/>
      </c>
    </row>
    <row r="4967" spans="57:62" ht="20.100000000000001" customHeight="1" x14ac:dyDescent="0.25">
      <c r="BE4967" s="156">
        <v>4215</v>
      </c>
      <c r="BF4967" s="181">
        <f t="shared" si="693"/>
        <v>26.969599999998074</v>
      </c>
      <c r="BG4967" s="182">
        <f t="shared" si="694"/>
        <v>3.375049202783182E-4</v>
      </c>
      <c r="BH4967" s="183">
        <f t="shared" si="695"/>
        <v>8.9380932404194017E-7</v>
      </c>
      <c r="BI4967" s="184">
        <f t="shared" si="696"/>
        <v>8.9380932404194017E-7</v>
      </c>
      <c r="BJ4967" s="184" t="str">
        <f t="shared" si="692"/>
        <v/>
      </c>
    </row>
    <row r="4968" spans="57:62" ht="20.100000000000001" customHeight="1" x14ac:dyDescent="0.25">
      <c r="BE4968" s="156">
        <v>4216</v>
      </c>
      <c r="BF4968" s="181">
        <f t="shared" si="693"/>
        <v>26.975999999998074</v>
      </c>
      <c r="BG4968" s="182">
        <f t="shared" si="694"/>
        <v>3.3661111095427626E-4</v>
      </c>
      <c r="BH4968" s="183">
        <f t="shared" si="695"/>
        <v>8.9148230470164486E-7</v>
      </c>
      <c r="BI4968" s="184">
        <f t="shared" si="696"/>
        <v>8.9148230470164486E-7</v>
      </c>
      <c r="BJ4968" s="184" t="str">
        <f t="shared" si="692"/>
        <v/>
      </c>
    </row>
    <row r="4969" spans="57:62" ht="20.100000000000001" customHeight="1" x14ac:dyDescent="0.25">
      <c r="BE4969" s="156">
        <v>4217</v>
      </c>
      <c r="BF4969" s="181">
        <f t="shared" si="693"/>
        <v>26.982399999998073</v>
      </c>
      <c r="BG4969" s="182">
        <f t="shared" si="694"/>
        <v>3.3571962864957462E-4</v>
      </c>
      <c r="BH4969" s="183">
        <f t="shared" si="695"/>
        <v>8.8916121863258498E-7</v>
      </c>
      <c r="BI4969" s="184">
        <f t="shared" si="696"/>
        <v>8.8916121863258498E-7</v>
      </c>
      <c r="BJ4969" s="184" t="str">
        <f t="shared" si="692"/>
        <v/>
      </c>
    </row>
    <row r="4970" spans="57:62" ht="20.100000000000001" customHeight="1" x14ac:dyDescent="0.25">
      <c r="BE4970" s="156">
        <v>4218</v>
      </c>
      <c r="BF4970" s="181">
        <f t="shared" si="693"/>
        <v>26.988799999998072</v>
      </c>
      <c r="BG4970" s="182">
        <f t="shared" si="694"/>
        <v>3.3483046743094203E-4</v>
      </c>
      <c r="BH4970" s="183">
        <f t="shared" si="695"/>
        <v>8.8684605109714621E-7</v>
      </c>
      <c r="BI4970" s="184">
        <f t="shared" si="696"/>
        <v>8.8684605109714621E-7</v>
      </c>
      <c r="BJ4970" s="184" t="str">
        <f t="shared" si="692"/>
        <v/>
      </c>
    </row>
    <row r="4971" spans="57:62" ht="20.100000000000001" customHeight="1" x14ac:dyDescent="0.25">
      <c r="BE4971" s="156">
        <v>4219</v>
      </c>
      <c r="BF4971" s="181">
        <f t="shared" si="693"/>
        <v>26.995199999998071</v>
      </c>
      <c r="BG4971" s="182">
        <f t="shared" si="694"/>
        <v>3.3394362137984489E-4</v>
      </c>
      <c r="BH4971" s="183">
        <f t="shared" si="695"/>
        <v>8.8453678739387233E-7</v>
      </c>
      <c r="BI4971" s="184">
        <f t="shared" si="696"/>
        <v>8.8453678739387233E-7</v>
      </c>
      <c r="BJ4971" s="184" t="str">
        <f t="shared" si="692"/>
        <v/>
      </c>
    </row>
    <row r="4972" spans="57:62" ht="20.100000000000001" customHeight="1" x14ac:dyDescent="0.25">
      <c r="BE4972" s="156">
        <v>4220</v>
      </c>
      <c r="BF4972" s="181">
        <f t="shared" si="693"/>
        <v>27.001599999998071</v>
      </c>
      <c r="BG4972" s="182">
        <f t="shared" si="694"/>
        <v>3.3305908459245102E-4</v>
      </c>
      <c r="BH4972" s="183">
        <f t="shared" si="695"/>
        <v>8.822334128569774E-7</v>
      </c>
      <c r="BI4972" s="184">
        <f t="shared" si="696"/>
        <v>8.822334128569774E-7</v>
      </c>
      <c r="BJ4972" s="184" t="str">
        <f t="shared" si="692"/>
        <v/>
      </c>
    </row>
    <row r="4973" spans="57:62" ht="20.100000000000001" customHeight="1" x14ac:dyDescent="0.25">
      <c r="BE4973" s="156">
        <v>4221</v>
      </c>
      <c r="BF4973" s="181">
        <f t="shared" si="693"/>
        <v>27.00799999999807</v>
      </c>
      <c r="BG4973" s="182">
        <f t="shared" si="694"/>
        <v>3.3217685117959404E-4</v>
      </c>
      <c r="BH4973" s="183">
        <f t="shared" si="695"/>
        <v>8.7993591285721309E-7</v>
      </c>
      <c r="BI4973" s="184">
        <f t="shared" si="696"/>
        <v>8.7993591285721309E-7</v>
      </c>
      <c r="BJ4973" s="184" t="str">
        <f t="shared" si="692"/>
        <v/>
      </c>
    </row>
    <row r="4974" spans="57:62" ht="20.100000000000001" customHeight="1" x14ac:dyDescent="0.25">
      <c r="BE4974" s="156">
        <v>4222</v>
      </c>
      <c r="BF4974" s="181">
        <f t="shared" si="693"/>
        <v>27.014399999998069</v>
      </c>
      <c r="BG4974" s="182">
        <f t="shared" si="694"/>
        <v>3.3129691526673682E-4</v>
      </c>
      <c r="BH4974" s="183">
        <f t="shared" si="695"/>
        <v>8.7764427279650187E-7</v>
      </c>
      <c r="BI4974" s="184">
        <f t="shared" si="696"/>
        <v>8.7764427279650187E-7</v>
      </c>
      <c r="BJ4974" s="184" t="str">
        <f t="shared" si="692"/>
        <v/>
      </c>
    </row>
    <row r="4975" spans="57:62" ht="20.100000000000001" customHeight="1" x14ac:dyDescent="0.25">
      <c r="BE4975" s="156">
        <v>4223</v>
      </c>
      <c r="BF4975" s="181">
        <f t="shared" si="693"/>
        <v>27.020799999998069</v>
      </c>
      <c r="BG4975" s="182">
        <f t="shared" si="694"/>
        <v>3.3041927099394032E-4</v>
      </c>
      <c r="BH4975" s="183">
        <f t="shared" si="695"/>
        <v>8.7535847811558067E-7</v>
      </c>
      <c r="BI4975" s="184">
        <f t="shared" si="696"/>
        <v>8.7535847811558067E-7</v>
      </c>
      <c r="BJ4975" s="184" t="str">
        <f t="shared" si="692"/>
        <v/>
      </c>
    </row>
    <row r="4976" spans="57:62" ht="20.100000000000001" customHeight="1" x14ac:dyDescent="0.25">
      <c r="BE4976" s="156">
        <v>4224</v>
      </c>
      <c r="BF4976" s="181">
        <f t="shared" si="693"/>
        <v>27.027199999998068</v>
      </c>
      <c r="BG4976" s="182">
        <f t="shared" si="694"/>
        <v>3.2954391251582474E-4</v>
      </c>
      <c r="BH4976" s="183">
        <f t="shared" si="695"/>
        <v>8.7307851428944719E-7</v>
      </c>
      <c r="BI4976" s="184">
        <f t="shared" si="696"/>
        <v>8.7307851428944719E-7</v>
      </c>
      <c r="BJ4976" s="184" t="str">
        <f t="shared" si="692"/>
        <v/>
      </c>
    </row>
    <row r="4977" spans="57:62" ht="20.100000000000001" customHeight="1" x14ac:dyDescent="0.25">
      <c r="BE4977" s="156">
        <v>4225</v>
      </c>
      <c r="BF4977" s="181">
        <f t="shared" si="693"/>
        <v>27.033599999998067</v>
      </c>
      <c r="BG4977" s="182">
        <f t="shared" si="694"/>
        <v>3.286708340015353E-4</v>
      </c>
      <c r="BH4977" s="183">
        <f t="shared" si="695"/>
        <v>8.7080436682605887E-7</v>
      </c>
      <c r="BI4977" s="184">
        <f t="shared" si="696"/>
        <v>8.7080436682605887E-7</v>
      </c>
      <c r="BJ4977" s="184" t="str">
        <f t="shared" ref="BJ4977:BJ5040" si="697">IF($BG4977&lt;(1-$BC$765),$BH4977,"")</f>
        <v/>
      </c>
    </row>
    <row r="4978" spans="57:62" ht="20.100000000000001" customHeight="1" x14ac:dyDescent="0.25">
      <c r="BE4978" s="156">
        <v>4226</v>
      </c>
      <c r="BF4978" s="181">
        <f t="shared" ref="BF4978:BF5041" si="698">BF4977+$BI$750</f>
        <v>27.039999999998066</v>
      </c>
      <c r="BG4978" s="182">
        <f t="shared" ref="BG4978:BG5041" si="699">_xlfn.CHISQ.DIST.RT(BF4978,7)</f>
        <v>3.2780002963470924E-4</v>
      </c>
      <c r="BH4978" s="183">
        <f t="shared" ref="BH4978:BH5041" si="700">BG4978-BG4979</f>
        <v>8.6853602127056131E-7</v>
      </c>
      <c r="BI4978" s="184">
        <f t="shared" ref="BI4978:BI5041" si="701">IF(BG4978&lt;(1-$BC$757),BH4978,"")</f>
        <v>8.6853602127056131E-7</v>
      </c>
      <c r="BJ4978" s="184" t="str">
        <f t="shared" si="697"/>
        <v/>
      </c>
    </row>
    <row r="4979" spans="57:62" ht="20.100000000000001" customHeight="1" x14ac:dyDescent="0.25">
      <c r="BE4979" s="156">
        <v>4227</v>
      </c>
      <c r="BF4979" s="181">
        <f t="shared" si="698"/>
        <v>27.046399999998066</v>
      </c>
      <c r="BG4979" s="182">
        <f t="shared" si="699"/>
        <v>3.2693149361343867E-4</v>
      </c>
      <c r="BH4979" s="183">
        <f t="shared" si="700"/>
        <v>8.6627346320111405E-7</v>
      </c>
      <c r="BI4979" s="184">
        <f t="shared" si="701"/>
        <v>8.6627346320111405E-7</v>
      </c>
      <c r="BJ4979" s="184" t="str">
        <f t="shared" si="697"/>
        <v/>
      </c>
    </row>
    <row r="4980" spans="57:62" ht="20.100000000000001" customHeight="1" x14ac:dyDescent="0.25">
      <c r="BE4980" s="156">
        <v>4228</v>
      </c>
      <c r="BF4980" s="181">
        <f t="shared" si="698"/>
        <v>27.052799999998065</v>
      </c>
      <c r="BG4980" s="182">
        <f t="shared" si="699"/>
        <v>3.2606522015023756E-4</v>
      </c>
      <c r="BH4980" s="183">
        <f t="shared" si="700"/>
        <v>8.6401667823127583E-7</v>
      </c>
      <c r="BI4980" s="184">
        <f t="shared" si="701"/>
        <v>8.6401667823127583E-7</v>
      </c>
      <c r="BJ4980" s="184" t="str">
        <f t="shared" si="697"/>
        <v/>
      </c>
    </row>
    <row r="4981" spans="57:62" ht="20.100000000000001" customHeight="1" x14ac:dyDescent="0.25">
      <c r="BE4981" s="156">
        <v>4229</v>
      </c>
      <c r="BF4981" s="181">
        <f t="shared" si="698"/>
        <v>27.059199999998064</v>
      </c>
      <c r="BG4981" s="182">
        <f t="shared" si="699"/>
        <v>3.2520120347200629E-4</v>
      </c>
      <c r="BH4981" s="183">
        <f t="shared" si="700"/>
        <v>8.6176565200881197E-7</v>
      </c>
      <c r="BI4981" s="184">
        <f t="shared" si="701"/>
        <v>8.6176565200881197E-7</v>
      </c>
      <c r="BJ4981" s="184" t="str">
        <f t="shared" si="697"/>
        <v/>
      </c>
    </row>
    <row r="4982" spans="57:62" ht="20.100000000000001" customHeight="1" x14ac:dyDescent="0.25">
      <c r="BE4982" s="156">
        <v>4230</v>
      </c>
      <c r="BF4982" s="181">
        <f t="shared" si="698"/>
        <v>27.065599999998064</v>
      </c>
      <c r="BG4982" s="182">
        <f t="shared" si="699"/>
        <v>3.2433943781999747E-4</v>
      </c>
      <c r="BH4982" s="183">
        <f t="shared" si="700"/>
        <v>8.5952037021780857E-7</v>
      </c>
      <c r="BI4982" s="184">
        <f t="shared" si="701"/>
        <v>8.5952037021780857E-7</v>
      </c>
      <c r="BJ4982" s="184" t="str">
        <f t="shared" si="697"/>
        <v/>
      </c>
    </row>
    <row r="4983" spans="57:62" ht="20.100000000000001" customHeight="1" x14ac:dyDescent="0.25">
      <c r="BE4983" s="156">
        <v>4231</v>
      </c>
      <c r="BF4983" s="181">
        <f t="shared" si="698"/>
        <v>27.071999999998063</v>
      </c>
      <c r="BG4983" s="182">
        <f t="shared" si="699"/>
        <v>3.2347991744977966E-4</v>
      </c>
      <c r="BH4983" s="183">
        <f t="shared" si="700"/>
        <v>8.5728081857330569E-7</v>
      </c>
      <c r="BI4983" s="184">
        <f t="shared" si="701"/>
        <v>8.5728081857330569E-7</v>
      </c>
      <c r="BJ4983" s="184" t="str">
        <f t="shared" si="697"/>
        <v/>
      </c>
    </row>
    <row r="4984" spans="57:62" ht="20.100000000000001" customHeight="1" x14ac:dyDescent="0.25">
      <c r="BE4984" s="156">
        <v>4232</v>
      </c>
      <c r="BF4984" s="181">
        <f t="shared" si="698"/>
        <v>27.078399999998062</v>
      </c>
      <c r="BG4984" s="182">
        <f t="shared" si="699"/>
        <v>3.2262263663120636E-4</v>
      </c>
      <c r="BH4984" s="183">
        <f t="shared" si="700"/>
        <v>8.5504698282742311E-7</v>
      </c>
      <c r="BI4984" s="184">
        <f t="shared" si="701"/>
        <v>8.5504698282742311E-7</v>
      </c>
      <c r="BJ4984" s="184" t="str">
        <f t="shared" si="697"/>
        <v/>
      </c>
    </row>
    <row r="4985" spans="57:62" ht="20.100000000000001" customHeight="1" x14ac:dyDescent="0.25">
      <c r="BE4985" s="156">
        <v>4233</v>
      </c>
      <c r="BF4985" s="181">
        <f t="shared" si="698"/>
        <v>27.084799999998062</v>
      </c>
      <c r="BG4985" s="182">
        <f t="shared" si="699"/>
        <v>3.2176758964837894E-4</v>
      </c>
      <c r="BH4985" s="183">
        <f t="shared" si="700"/>
        <v>8.5281884876551141E-7</v>
      </c>
      <c r="BI4985" s="184">
        <f t="shared" si="701"/>
        <v>8.5281884876551141E-7</v>
      </c>
      <c r="BJ4985" s="184" t="str">
        <f t="shared" si="697"/>
        <v/>
      </c>
    </row>
    <row r="4986" spans="57:62" ht="20.100000000000001" customHeight="1" x14ac:dyDescent="0.25">
      <c r="BE4986" s="156">
        <v>4234</v>
      </c>
      <c r="BF4986" s="181">
        <f t="shared" si="698"/>
        <v>27.091199999998061</v>
      </c>
      <c r="BG4986" s="182">
        <f t="shared" si="699"/>
        <v>3.2091477079961342E-4</v>
      </c>
      <c r="BH4986" s="183">
        <f t="shared" si="700"/>
        <v>8.505964022068567E-7</v>
      </c>
      <c r="BI4986" s="184">
        <f t="shared" si="701"/>
        <v>8.505964022068567E-7</v>
      </c>
      <c r="BJ4986" s="184" t="str">
        <f t="shared" si="697"/>
        <v/>
      </c>
    </row>
    <row r="4987" spans="57:62" ht="20.100000000000001" customHeight="1" x14ac:dyDescent="0.25">
      <c r="BE4987" s="156">
        <v>4235</v>
      </c>
      <c r="BF4987" s="181">
        <f t="shared" si="698"/>
        <v>27.09759999999806</v>
      </c>
      <c r="BG4987" s="182">
        <f t="shared" si="699"/>
        <v>3.2006417439740657E-4</v>
      </c>
      <c r="BH4987" s="183">
        <f t="shared" si="700"/>
        <v>8.4837962900663217E-7</v>
      </c>
      <c r="BI4987" s="184">
        <f t="shared" si="701"/>
        <v>8.4837962900663217E-7</v>
      </c>
      <c r="BJ4987" s="184" t="str">
        <f t="shared" si="697"/>
        <v/>
      </c>
    </row>
    <row r="4988" spans="57:62" ht="20.100000000000001" customHeight="1" x14ac:dyDescent="0.25">
      <c r="BE4988" s="156">
        <v>4236</v>
      </c>
      <c r="BF4988" s="181">
        <f t="shared" si="698"/>
        <v>27.103999999998059</v>
      </c>
      <c r="BG4988" s="182">
        <f t="shared" si="699"/>
        <v>3.1921579476839994E-4</v>
      </c>
      <c r="BH4988" s="183">
        <f t="shared" si="700"/>
        <v>8.4616851505107341E-7</v>
      </c>
      <c r="BI4988" s="184">
        <f t="shared" si="701"/>
        <v>8.4616851505107341E-7</v>
      </c>
      <c r="BJ4988" s="184" t="str">
        <f t="shared" si="697"/>
        <v/>
      </c>
    </row>
    <row r="4989" spans="57:62" ht="20.100000000000001" customHeight="1" x14ac:dyDescent="0.25">
      <c r="BE4989" s="156">
        <v>4237</v>
      </c>
      <c r="BF4989" s="181">
        <f t="shared" si="698"/>
        <v>27.110399999998059</v>
      </c>
      <c r="BG4989" s="182">
        <f t="shared" si="699"/>
        <v>3.1836962625334886E-4</v>
      </c>
      <c r="BH4989" s="183">
        <f t="shared" si="700"/>
        <v>8.4396304626300784E-7</v>
      </c>
      <c r="BI4989" s="184">
        <f t="shared" si="701"/>
        <v>8.4396304626300784E-7</v>
      </c>
      <c r="BJ4989" s="184" t="str">
        <f t="shared" si="697"/>
        <v/>
      </c>
    </row>
    <row r="4990" spans="57:62" ht="20.100000000000001" customHeight="1" x14ac:dyDescent="0.25">
      <c r="BE4990" s="156">
        <v>4238</v>
      </c>
      <c r="BF4990" s="181">
        <f t="shared" si="698"/>
        <v>27.116799999998058</v>
      </c>
      <c r="BG4990" s="182">
        <f t="shared" si="699"/>
        <v>3.1752566320708585E-4</v>
      </c>
      <c r="BH4990" s="183">
        <f t="shared" si="700"/>
        <v>8.4176320859692157E-7</v>
      </c>
      <c r="BI4990" s="184">
        <f t="shared" si="701"/>
        <v>8.4176320859692157E-7</v>
      </c>
      <c r="BJ4990" s="184" t="str">
        <f t="shared" si="697"/>
        <v/>
      </c>
    </row>
    <row r="4991" spans="57:62" ht="20.100000000000001" customHeight="1" x14ac:dyDescent="0.25">
      <c r="BE4991" s="156">
        <v>4239</v>
      </c>
      <c r="BF4991" s="181">
        <f t="shared" si="698"/>
        <v>27.123199999998057</v>
      </c>
      <c r="BG4991" s="182">
        <f t="shared" si="699"/>
        <v>3.1668389999848893E-4</v>
      </c>
      <c r="BH4991" s="183">
        <f t="shared" si="700"/>
        <v>8.3956898804340464E-7</v>
      </c>
      <c r="BI4991" s="184">
        <f t="shared" si="701"/>
        <v>8.3956898804340464E-7</v>
      </c>
      <c r="BJ4991" s="184" t="str">
        <f t="shared" si="697"/>
        <v/>
      </c>
    </row>
    <row r="4992" spans="57:62" ht="20.100000000000001" customHeight="1" x14ac:dyDescent="0.25">
      <c r="BE4992" s="156">
        <v>4240</v>
      </c>
      <c r="BF4992" s="181">
        <f t="shared" si="698"/>
        <v>27.129599999998057</v>
      </c>
      <c r="BG4992" s="182">
        <f t="shared" si="699"/>
        <v>3.1584433101044553E-4</v>
      </c>
      <c r="BH4992" s="183">
        <f t="shared" si="700"/>
        <v>8.373803706245974E-7</v>
      </c>
      <c r="BI4992" s="184">
        <f t="shared" si="701"/>
        <v>8.373803706245974E-7</v>
      </c>
      <c r="BJ4992" s="184" t="str">
        <f t="shared" si="697"/>
        <v/>
      </c>
    </row>
    <row r="4993" spans="57:62" ht="20.100000000000001" customHeight="1" x14ac:dyDescent="0.25">
      <c r="BE4993" s="156">
        <v>4241</v>
      </c>
      <c r="BF4993" s="181">
        <f t="shared" si="698"/>
        <v>27.135999999998056</v>
      </c>
      <c r="BG4993" s="182">
        <f t="shared" si="699"/>
        <v>3.1500695063982093E-4</v>
      </c>
      <c r="BH4993" s="183">
        <f t="shared" si="700"/>
        <v>8.3519734239798516E-7</v>
      </c>
      <c r="BI4993" s="184">
        <f t="shared" si="701"/>
        <v>8.3519734239798516E-7</v>
      </c>
      <c r="BJ4993" s="184" t="str">
        <f t="shared" si="697"/>
        <v/>
      </c>
    </row>
    <row r="4994" spans="57:62" ht="20.100000000000001" customHeight="1" x14ac:dyDescent="0.25">
      <c r="BE4994" s="156">
        <v>4242</v>
      </c>
      <c r="BF4994" s="181">
        <f t="shared" si="698"/>
        <v>27.142399999998055</v>
      </c>
      <c r="BG4994" s="182">
        <f t="shared" si="699"/>
        <v>3.1417175329742295E-4</v>
      </c>
      <c r="BH4994" s="183">
        <f t="shared" si="700"/>
        <v>8.3301988945319984E-7</v>
      </c>
      <c r="BI4994" s="184">
        <f t="shared" si="701"/>
        <v>8.3301988945319984E-7</v>
      </c>
      <c r="BJ4994" s="184" t="str">
        <f t="shared" si="697"/>
        <v/>
      </c>
    </row>
    <row r="4995" spans="57:62" ht="20.100000000000001" customHeight="1" x14ac:dyDescent="0.25">
      <c r="BE4995" s="156">
        <v>4243</v>
      </c>
      <c r="BF4995" s="181">
        <f t="shared" si="698"/>
        <v>27.148799999998054</v>
      </c>
      <c r="BG4995" s="182">
        <f t="shared" si="699"/>
        <v>3.1333873340796975E-4</v>
      </c>
      <c r="BH4995" s="183">
        <f t="shared" si="700"/>
        <v>8.3084799791467625E-7</v>
      </c>
      <c r="BI4995" s="184">
        <f t="shared" si="701"/>
        <v>8.3084799791467625E-7</v>
      </c>
      <c r="BJ4995" s="184" t="str">
        <f t="shared" si="697"/>
        <v/>
      </c>
    </row>
    <row r="4996" spans="57:62" ht="20.100000000000001" customHeight="1" x14ac:dyDescent="0.25">
      <c r="BE4996" s="156">
        <v>4244</v>
      </c>
      <c r="BF4996" s="181">
        <f t="shared" si="698"/>
        <v>27.155199999998054</v>
      </c>
      <c r="BG4996" s="182">
        <f t="shared" si="699"/>
        <v>3.1250788541005507E-4</v>
      </c>
      <c r="BH4996" s="183">
        <f t="shared" si="700"/>
        <v>8.2868165393915841E-7</v>
      </c>
      <c r="BI4996" s="184">
        <f t="shared" si="701"/>
        <v>8.2868165393915841E-7</v>
      </c>
      <c r="BJ4996" s="184" t="str">
        <f t="shared" si="697"/>
        <v/>
      </c>
    </row>
    <row r="4997" spans="57:62" ht="20.100000000000001" customHeight="1" x14ac:dyDescent="0.25">
      <c r="BE4997" s="156">
        <v>4245</v>
      </c>
      <c r="BF4997" s="181">
        <f t="shared" si="698"/>
        <v>27.161599999998053</v>
      </c>
      <c r="BG4997" s="182">
        <f t="shared" si="699"/>
        <v>3.1167920375611591E-4</v>
      </c>
      <c r="BH4997" s="183">
        <f t="shared" si="700"/>
        <v>8.2652084371694643E-7</v>
      </c>
      <c r="BI4997" s="184">
        <f t="shared" si="701"/>
        <v>8.2652084371694643E-7</v>
      </c>
      <c r="BJ4997" s="184" t="str">
        <f t="shared" si="697"/>
        <v/>
      </c>
    </row>
    <row r="4998" spans="57:62" ht="20.100000000000001" customHeight="1" x14ac:dyDescent="0.25">
      <c r="BE4998" s="156">
        <v>4246</v>
      </c>
      <c r="BF4998" s="181">
        <f t="shared" si="698"/>
        <v>27.167999999998052</v>
      </c>
      <c r="BG4998" s="182">
        <f t="shared" si="699"/>
        <v>3.1085268291239896E-4</v>
      </c>
      <c r="BH4998" s="183">
        <f t="shared" si="700"/>
        <v>8.2436555347151696E-7</v>
      </c>
      <c r="BI4998" s="184">
        <f t="shared" si="701"/>
        <v>8.2436555347151696E-7</v>
      </c>
      <c r="BJ4998" s="184" t="str">
        <f t="shared" si="697"/>
        <v/>
      </c>
    </row>
    <row r="4999" spans="57:62" ht="20.100000000000001" customHeight="1" x14ac:dyDescent="0.25">
      <c r="BE4999" s="156">
        <v>4247</v>
      </c>
      <c r="BF4999" s="181">
        <f t="shared" si="698"/>
        <v>27.174399999998052</v>
      </c>
      <c r="BG4999" s="182">
        <f t="shared" si="699"/>
        <v>3.1002831735892745E-4</v>
      </c>
      <c r="BH4999" s="183">
        <f t="shared" si="700"/>
        <v>8.222157694607159E-7</v>
      </c>
      <c r="BI4999" s="184">
        <f t="shared" si="701"/>
        <v>8.222157694607159E-7</v>
      </c>
      <c r="BJ4999" s="184" t="str">
        <f t="shared" si="697"/>
        <v/>
      </c>
    </row>
    <row r="5000" spans="57:62" ht="20.100000000000001" customHeight="1" x14ac:dyDescent="0.25">
      <c r="BE5000" s="156">
        <v>4248</v>
      </c>
      <c r="BF5000" s="181">
        <f t="shared" si="698"/>
        <v>27.180799999998051</v>
      </c>
      <c r="BG5000" s="182">
        <f t="shared" si="699"/>
        <v>3.0920610158946673E-4</v>
      </c>
      <c r="BH5000" s="183">
        <f t="shared" si="700"/>
        <v>8.2007147797339731E-7</v>
      </c>
      <c r="BI5000" s="184">
        <f t="shared" si="701"/>
        <v>8.2007147797339731E-7</v>
      </c>
      <c r="BJ5000" s="184" t="str">
        <f t="shared" si="697"/>
        <v/>
      </c>
    </row>
    <row r="5001" spans="57:62" ht="20.100000000000001" customHeight="1" x14ac:dyDescent="0.25">
      <c r="BE5001" s="156">
        <v>4249</v>
      </c>
      <c r="BF5001" s="181">
        <f t="shared" si="698"/>
        <v>27.18719999999805</v>
      </c>
      <c r="BG5001" s="182">
        <f t="shared" si="699"/>
        <v>3.0838603011149333E-4</v>
      </c>
      <c r="BH5001" s="183">
        <f t="shared" si="700"/>
        <v>8.179326653339771E-7</v>
      </c>
      <c r="BI5001" s="184">
        <f t="shared" si="701"/>
        <v>8.179326653339771E-7</v>
      </c>
      <c r="BJ5001" s="184" t="str">
        <f t="shared" si="697"/>
        <v/>
      </c>
    </row>
    <row r="5002" spans="57:62" ht="20.100000000000001" customHeight="1" x14ac:dyDescent="0.25">
      <c r="BE5002" s="156">
        <v>4250</v>
      </c>
      <c r="BF5002" s="181">
        <f t="shared" si="698"/>
        <v>27.19359999999805</v>
      </c>
      <c r="BG5002" s="182">
        <f t="shared" si="699"/>
        <v>3.0756809744615936E-4</v>
      </c>
      <c r="BH5002" s="183">
        <f t="shared" si="700"/>
        <v>8.1579931789657828E-7</v>
      </c>
      <c r="BI5002" s="184">
        <f t="shared" si="701"/>
        <v>8.1579931789657828E-7</v>
      </c>
      <c r="BJ5002" s="184" t="str">
        <f t="shared" si="697"/>
        <v/>
      </c>
    </row>
    <row r="5003" spans="57:62" ht="20.100000000000001" customHeight="1" x14ac:dyDescent="0.25">
      <c r="BE5003" s="156">
        <v>4251</v>
      </c>
      <c r="BF5003" s="181">
        <f t="shared" si="698"/>
        <v>27.199999999998049</v>
      </c>
      <c r="BG5003" s="182">
        <f t="shared" si="699"/>
        <v>3.0675229812826278E-4</v>
      </c>
      <c r="BH5003" s="183">
        <f t="shared" si="700"/>
        <v>8.1367142205121101E-7</v>
      </c>
      <c r="BI5003" s="184">
        <f t="shared" si="701"/>
        <v>8.1367142205121101E-7</v>
      </c>
      <c r="BJ5003" s="184" t="str">
        <f t="shared" si="697"/>
        <v/>
      </c>
    </row>
    <row r="5004" spans="57:62" ht="20.100000000000001" customHeight="1" x14ac:dyDescent="0.25">
      <c r="BE5004" s="156">
        <v>4252</v>
      </c>
      <c r="BF5004" s="181">
        <f t="shared" si="698"/>
        <v>27.206399999998048</v>
      </c>
      <c r="BG5004" s="182">
        <f t="shared" si="699"/>
        <v>3.0593862670621157E-4</v>
      </c>
      <c r="BH5004" s="183">
        <f t="shared" si="700"/>
        <v>8.1154896421867673E-7</v>
      </c>
      <c r="BI5004" s="184">
        <f t="shared" si="701"/>
        <v>8.1154896421867673E-7</v>
      </c>
      <c r="BJ5004" s="184" t="str">
        <f t="shared" si="697"/>
        <v/>
      </c>
    </row>
    <row r="5005" spans="57:62" ht="20.100000000000001" customHeight="1" x14ac:dyDescent="0.25">
      <c r="BE5005" s="156">
        <v>4253</v>
      </c>
      <c r="BF5005" s="181">
        <f t="shared" si="698"/>
        <v>27.212799999998047</v>
      </c>
      <c r="BG5005" s="182">
        <f t="shared" si="699"/>
        <v>3.0512707774199289E-4</v>
      </c>
      <c r="BH5005" s="183">
        <f t="shared" si="700"/>
        <v>8.0943193085468825E-7</v>
      </c>
      <c r="BI5005" s="184">
        <f t="shared" si="701"/>
        <v>8.0943193085468825E-7</v>
      </c>
      <c r="BJ5005" s="184" t="str">
        <f t="shared" si="697"/>
        <v/>
      </c>
    </row>
    <row r="5006" spans="57:62" ht="20.100000000000001" customHeight="1" x14ac:dyDescent="0.25">
      <c r="BE5006" s="156">
        <v>4254</v>
      </c>
      <c r="BF5006" s="181">
        <f t="shared" si="698"/>
        <v>27.219199999998047</v>
      </c>
      <c r="BG5006" s="182">
        <f t="shared" si="699"/>
        <v>3.043176458111382E-4</v>
      </c>
      <c r="BH5006" s="183">
        <f t="shared" si="700"/>
        <v>8.0732030844466547E-7</v>
      </c>
      <c r="BI5006" s="184">
        <f t="shared" si="701"/>
        <v>8.0732030844466547E-7</v>
      </c>
      <c r="BJ5006" s="184" t="str">
        <f t="shared" si="697"/>
        <v/>
      </c>
    </row>
    <row r="5007" spans="57:62" ht="20.100000000000001" customHeight="1" x14ac:dyDescent="0.25">
      <c r="BE5007" s="156">
        <v>4255</v>
      </c>
      <c r="BF5007" s="181">
        <f t="shared" si="698"/>
        <v>27.225599999998046</v>
      </c>
      <c r="BG5007" s="182">
        <f t="shared" si="699"/>
        <v>3.0351032550269354E-4</v>
      </c>
      <c r="BH5007" s="183">
        <f t="shared" si="700"/>
        <v>8.0521408350807226E-7</v>
      </c>
      <c r="BI5007" s="184">
        <f t="shared" si="701"/>
        <v>8.0521408350807226E-7</v>
      </c>
      <c r="BJ5007" s="184" t="str">
        <f t="shared" si="697"/>
        <v/>
      </c>
    </row>
    <row r="5008" spans="57:62" ht="20.100000000000001" customHeight="1" x14ac:dyDescent="0.25">
      <c r="BE5008" s="156">
        <v>4256</v>
      </c>
      <c r="BF5008" s="181">
        <f t="shared" si="698"/>
        <v>27.231999999998045</v>
      </c>
      <c r="BG5008" s="182">
        <f t="shared" si="699"/>
        <v>3.0270511141918547E-4</v>
      </c>
      <c r="BH5008" s="183">
        <f t="shared" si="700"/>
        <v>8.0311324259830803E-7</v>
      </c>
      <c r="BI5008" s="184">
        <f t="shared" si="701"/>
        <v>8.0311324259830803E-7</v>
      </c>
      <c r="BJ5008" s="184" t="str">
        <f t="shared" si="697"/>
        <v/>
      </c>
    </row>
    <row r="5009" spans="57:62" ht="20.100000000000001" customHeight="1" x14ac:dyDescent="0.25">
      <c r="BE5009" s="156">
        <v>4257</v>
      </c>
      <c r="BF5009" s="181">
        <f t="shared" si="698"/>
        <v>27.238399999998045</v>
      </c>
      <c r="BG5009" s="182">
        <f t="shared" si="699"/>
        <v>3.0190199817658716E-4</v>
      </c>
      <c r="BH5009" s="183">
        <f t="shared" si="700"/>
        <v>8.0101777229772035E-7</v>
      </c>
      <c r="BI5009" s="184">
        <f t="shared" si="701"/>
        <v>8.0101777229772035E-7</v>
      </c>
      <c r="BJ5009" s="184" t="str">
        <f t="shared" si="697"/>
        <v/>
      </c>
    </row>
    <row r="5010" spans="57:62" ht="20.100000000000001" customHeight="1" x14ac:dyDescent="0.25">
      <c r="BE5010" s="156">
        <v>4258</v>
      </c>
      <c r="BF5010" s="181">
        <f t="shared" si="698"/>
        <v>27.244799999998044</v>
      </c>
      <c r="BG5010" s="182">
        <f t="shared" si="699"/>
        <v>3.0110098040428944E-4</v>
      </c>
      <c r="BH5010" s="183">
        <f t="shared" si="700"/>
        <v>7.9892765922551972E-7</v>
      </c>
      <c r="BI5010" s="184">
        <f t="shared" si="701"/>
        <v>7.9892765922551972E-7</v>
      </c>
      <c r="BJ5010" s="184" t="str">
        <f t="shared" si="697"/>
        <v/>
      </c>
    </row>
    <row r="5011" spans="57:62" ht="20.100000000000001" customHeight="1" x14ac:dyDescent="0.25">
      <c r="BE5011" s="156">
        <v>4259</v>
      </c>
      <c r="BF5011" s="181">
        <f t="shared" si="698"/>
        <v>27.251199999998043</v>
      </c>
      <c r="BG5011" s="182">
        <f t="shared" si="699"/>
        <v>3.0030205274506392E-4</v>
      </c>
      <c r="BH5011" s="183">
        <f t="shared" si="700"/>
        <v>7.9684289002818426E-7</v>
      </c>
      <c r="BI5011" s="184">
        <f t="shared" si="701"/>
        <v>7.9684289002818426E-7</v>
      </c>
      <c r="BJ5011" s="184" t="str">
        <f t="shared" si="697"/>
        <v/>
      </c>
    </row>
    <row r="5012" spans="57:62" ht="20.100000000000001" customHeight="1" x14ac:dyDescent="0.25">
      <c r="BE5012" s="156">
        <v>4260</v>
      </c>
      <c r="BF5012" s="181">
        <f t="shared" si="698"/>
        <v>27.257599999998043</v>
      </c>
      <c r="BG5012" s="182">
        <f t="shared" si="699"/>
        <v>2.9950520985503573E-4</v>
      </c>
      <c r="BH5012" s="183">
        <f t="shared" si="700"/>
        <v>7.947634513884045E-7</v>
      </c>
      <c r="BI5012" s="184">
        <f t="shared" si="701"/>
        <v>7.947634513884045E-7</v>
      </c>
      <c r="BJ5012" s="184" t="str">
        <f t="shared" si="697"/>
        <v/>
      </c>
    </row>
    <row r="5013" spans="57:62" ht="20.100000000000001" customHeight="1" x14ac:dyDescent="0.25">
      <c r="BE5013" s="156">
        <v>4261</v>
      </c>
      <c r="BF5013" s="181">
        <f t="shared" si="698"/>
        <v>27.263999999998042</v>
      </c>
      <c r="BG5013" s="182">
        <f t="shared" si="699"/>
        <v>2.9871044640364733E-4</v>
      </c>
      <c r="BH5013" s="183">
        <f t="shared" si="700"/>
        <v>7.9268933001863228E-7</v>
      </c>
      <c r="BI5013" s="184">
        <f t="shared" si="701"/>
        <v>7.9268933001863228E-7</v>
      </c>
      <c r="BJ5013" s="184" t="str">
        <f t="shared" si="697"/>
        <v/>
      </c>
    </row>
    <row r="5014" spans="57:62" ht="20.100000000000001" customHeight="1" x14ac:dyDescent="0.25">
      <c r="BE5014" s="156">
        <v>4262</v>
      </c>
      <c r="BF5014" s="181">
        <f t="shared" si="698"/>
        <v>27.270399999998041</v>
      </c>
      <c r="BG5014" s="182">
        <f t="shared" si="699"/>
        <v>2.979177570736287E-4</v>
      </c>
      <c r="BH5014" s="183">
        <f t="shared" si="700"/>
        <v>7.9062051266520078E-7</v>
      </c>
      <c r="BI5014" s="184">
        <f t="shared" si="701"/>
        <v>7.9062051266520078E-7</v>
      </c>
      <c r="BJ5014" s="184" t="str">
        <f t="shared" si="697"/>
        <v/>
      </c>
    </row>
    <row r="5015" spans="57:62" ht="20.100000000000001" customHeight="1" x14ac:dyDescent="0.25">
      <c r="BE5015" s="156">
        <v>4263</v>
      </c>
      <c r="BF5015" s="181">
        <f t="shared" si="698"/>
        <v>27.27679999999804</v>
      </c>
      <c r="BG5015" s="182">
        <f t="shared" si="699"/>
        <v>2.971271365609635E-4</v>
      </c>
      <c r="BH5015" s="183">
        <f t="shared" si="700"/>
        <v>7.885569861046382E-7</v>
      </c>
      <c r="BI5015" s="184">
        <f t="shared" si="701"/>
        <v>7.885569861046382E-7</v>
      </c>
      <c r="BJ5015" s="184" t="str">
        <f t="shared" si="697"/>
        <v/>
      </c>
    </row>
    <row r="5016" spans="57:62" ht="20.100000000000001" customHeight="1" x14ac:dyDescent="0.25">
      <c r="BE5016" s="156">
        <v>4264</v>
      </c>
      <c r="BF5016" s="181">
        <f t="shared" si="698"/>
        <v>27.28319999999804</v>
      </c>
      <c r="BG5016" s="182">
        <f t="shared" si="699"/>
        <v>2.9633857957485886E-4</v>
      </c>
      <c r="BH5016" s="183">
        <f t="shared" si="700"/>
        <v>7.8649873714616144E-7</v>
      </c>
      <c r="BI5016" s="184">
        <f t="shared" si="701"/>
        <v>7.8649873714616144E-7</v>
      </c>
      <c r="BJ5016" s="184" t="str">
        <f t="shared" si="697"/>
        <v/>
      </c>
    </row>
    <row r="5017" spans="57:62" ht="20.100000000000001" customHeight="1" x14ac:dyDescent="0.25">
      <c r="BE5017" s="156">
        <v>4265</v>
      </c>
      <c r="BF5017" s="181">
        <f t="shared" si="698"/>
        <v>27.289599999998039</v>
      </c>
      <c r="BG5017" s="182">
        <f t="shared" si="699"/>
        <v>2.955520808377127E-4</v>
      </c>
      <c r="BH5017" s="183">
        <f t="shared" si="700"/>
        <v>7.8444575263053769E-7</v>
      </c>
      <c r="BI5017" s="184">
        <f t="shared" si="701"/>
        <v>7.8444575263053769E-7</v>
      </c>
      <c r="BJ5017" s="184" t="str">
        <f t="shared" si="697"/>
        <v/>
      </c>
    </row>
    <row r="5018" spans="57:62" ht="20.100000000000001" customHeight="1" x14ac:dyDescent="0.25">
      <c r="BE5018" s="156">
        <v>4266</v>
      </c>
      <c r="BF5018" s="181">
        <f t="shared" si="698"/>
        <v>27.295999999998038</v>
      </c>
      <c r="BG5018" s="182">
        <f t="shared" si="699"/>
        <v>2.9476763508508216E-4</v>
      </c>
      <c r="BH5018" s="183">
        <f t="shared" si="700"/>
        <v>7.8239801943192754E-7</v>
      </c>
      <c r="BI5018" s="184">
        <f t="shared" si="701"/>
        <v>7.8239801943192754E-7</v>
      </c>
      <c r="BJ5018" s="184" t="str">
        <f t="shared" si="697"/>
        <v/>
      </c>
    </row>
    <row r="5019" spans="57:62" ht="20.100000000000001" customHeight="1" x14ac:dyDescent="0.25">
      <c r="BE5019" s="156">
        <v>4267</v>
      </c>
      <c r="BF5019" s="181">
        <f t="shared" si="698"/>
        <v>27.302399999998038</v>
      </c>
      <c r="BG5019" s="182">
        <f t="shared" si="699"/>
        <v>2.9398523706565023E-4</v>
      </c>
      <c r="BH5019" s="183">
        <f t="shared" si="700"/>
        <v>7.8035552445219298E-7</v>
      </c>
      <c r="BI5019" s="184">
        <f t="shared" si="701"/>
        <v>7.8035552445219298E-7</v>
      </c>
      <c r="BJ5019" s="184" t="str">
        <f t="shared" si="697"/>
        <v/>
      </c>
    </row>
    <row r="5020" spans="57:62" ht="20.100000000000001" customHeight="1" x14ac:dyDescent="0.25">
      <c r="BE5020" s="156">
        <v>4268</v>
      </c>
      <c r="BF5020" s="181">
        <f t="shared" si="698"/>
        <v>27.308799999998037</v>
      </c>
      <c r="BG5020" s="182">
        <f t="shared" si="699"/>
        <v>2.9320488154119804E-4</v>
      </c>
      <c r="BH5020" s="183">
        <f t="shared" si="700"/>
        <v>7.7831825463016728E-7</v>
      </c>
      <c r="BI5020" s="184">
        <f t="shared" si="701"/>
        <v>7.7831825463016728E-7</v>
      </c>
      <c r="BJ5020" s="184" t="str">
        <f t="shared" si="697"/>
        <v/>
      </c>
    </row>
    <row r="5021" spans="57:62" ht="20.100000000000001" customHeight="1" x14ac:dyDescent="0.25">
      <c r="BE5021" s="156">
        <v>4269</v>
      </c>
      <c r="BF5021" s="181">
        <f t="shared" si="698"/>
        <v>27.315199999998036</v>
      </c>
      <c r="BG5021" s="182">
        <f t="shared" si="699"/>
        <v>2.9242656328656787E-4</v>
      </c>
      <c r="BH5021" s="183">
        <f t="shared" si="700"/>
        <v>7.7628619693124665E-7</v>
      </c>
      <c r="BI5021" s="184">
        <f t="shared" si="701"/>
        <v>7.7628619693124665E-7</v>
      </c>
      <c r="BJ5021" s="184" t="str">
        <f t="shared" si="697"/>
        <v/>
      </c>
    </row>
    <row r="5022" spans="57:62" ht="20.100000000000001" customHeight="1" x14ac:dyDescent="0.25">
      <c r="BE5022" s="156">
        <v>4270</v>
      </c>
      <c r="BF5022" s="181">
        <f t="shared" si="698"/>
        <v>27.321599999998035</v>
      </c>
      <c r="BG5022" s="182">
        <f t="shared" si="699"/>
        <v>2.9165027708963662E-4</v>
      </c>
      <c r="BH5022" s="183">
        <f t="shared" si="700"/>
        <v>7.7425933835552178E-7</v>
      </c>
      <c r="BI5022" s="184">
        <f t="shared" si="701"/>
        <v>7.7425933835552178E-7</v>
      </c>
      <c r="BJ5022" s="184" t="str">
        <f t="shared" si="697"/>
        <v/>
      </c>
    </row>
    <row r="5023" spans="57:62" ht="20.100000000000001" customHeight="1" x14ac:dyDescent="0.25">
      <c r="BE5023" s="156">
        <v>4271</v>
      </c>
      <c r="BF5023" s="181">
        <f t="shared" si="698"/>
        <v>27.327999999998035</v>
      </c>
      <c r="BG5023" s="182">
        <f t="shared" si="699"/>
        <v>2.908760177512811E-4</v>
      </c>
      <c r="BH5023" s="183">
        <f t="shared" si="700"/>
        <v>7.7223766593289894E-7</v>
      </c>
      <c r="BI5023" s="184">
        <f t="shared" si="701"/>
        <v>7.7223766593289894E-7</v>
      </c>
      <c r="BJ5023" s="184" t="str">
        <f t="shared" si="697"/>
        <v/>
      </c>
    </row>
    <row r="5024" spans="57:62" ht="20.100000000000001" customHeight="1" x14ac:dyDescent="0.25">
      <c r="BE5024" s="156">
        <v>4272</v>
      </c>
      <c r="BF5024" s="181">
        <f t="shared" si="698"/>
        <v>27.334399999998034</v>
      </c>
      <c r="BG5024" s="182">
        <f t="shared" si="699"/>
        <v>2.901037800853482E-4</v>
      </c>
      <c r="BH5024" s="183">
        <f t="shared" si="700"/>
        <v>7.7022116672499728E-7</v>
      </c>
      <c r="BI5024" s="184">
        <f t="shared" si="701"/>
        <v>7.7022116672499728E-7</v>
      </c>
      <c r="BJ5024" s="184" t="str">
        <f t="shared" si="697"/>
        <v/>
      </c>
    </row>
    <row r="5025" spans="57:62" ht="20.100000000000001" customHeight="1" x14ac:dyDescent="0.25">
      <c r="BE5025" s="156">
        <v>4273</v>
      </c>
      <c r="BF5025" s="181">
        <f t="shared" si="698"/>
        <v>27.340799999998033</v>
      </c>
      <c r="BG5025" s="182">
        <f t="shared" si="699"/>
        <v>2.8933355891862321E-4</v>
      </c>
      <c r="BH5025" s="183">
        <f t="shared" si="700"/>
        <v>7.6820982782612466E-7</v>
      </c>
      <c r="BI5025" s="184">
        <f t="shared" si="701"/>
        <v>7.6820982782612466E-7</v>
      </c>
      <c r="BJ5025" s="184" t="str">
        <f t="shared" si="697"/>
        <v/>
      </c>
    </row>
    <row r="5026" spans="57:62" ht="20.100000000000001" customHeight="1" x14ac:dyDescent="0.25">
      <c r="BE5026" s="156">
        <v>4274</v>
      </c>
      <c r="BF5026" s="181">
        <f t="shared" si="698"/>
        <v>27.347199999998033</v>
      </c>
      <c r="BG5026" s="182">
        <f t="shared" si="699"/>
        <v>2.8856534909079708E-4</v>
      </c>
      <c r="BH5026" s="183">
        <f t="shared" si="700"/>
        <v>7.6620363635785662E-7</v>
      </c>
      <c r="BI5026" s="184">
        <f t="shared" si="701"/>
        <v>7.6620363635785662E-7</v>
      </c>
      <c r="BJ5026" s="184" t="str">
        <f t="shared" si="697"/>
        <v/>
      </c>
    </row>
    <row r="5027" spans="57:62" ht="20.100000000000001" customHeight="1" x14ac:dyDescent="0.25">
      <c r="BE5027" s="156">
        <v>4275</v>
      </c>
      <c r="BF5027" s="181">
        <f t="shared" si="698"/>
        <v>27.353599999998032</v>
      </c>
      <c r="BG5027" s="182">
        <f t="shared" si="699"/>
        <v>2.8779914545443922E-4</v>
      </c>
      <c r="BH5027" s="183">
        <f t="shared" si="700"/>
        <v>7.6420257947754739E-7</v>
      </c>
      <c r="BI5027" s="184">
        <f t="shared" si="701"/>
        <v>7.6420257947754739E-7</v>
      </c>
      <c r="BJ5027" s="184" t="str">
        <f t="shared" si="697"/>
        <v/>
      </c>
    </row>
    <row r="5028" spans="57:62" ht="20.100000000000001" customHeight="1" x14ac:dyDescent="0.25">
      <c r="BE5028" s="156">
        <v>4276</v>
      </c>
      <c r="BF5028" s="181">
        <f t="shared" si="698"/>
        <v>27.359999999998031</v>
      </c>
      <c r="BG5028" s="182">
        <f t="shared" si="699"/>
        <v>2.8703494287496168E-4</v>
      </c>
      <c r="BH5028" s="183">
        <f t="shared" si="700"/>
        <v>7.6220664436976466E-7</v>
      </c>
      <c r="BI5028" s="184">
        <f t="shared" si="701"/>
        <v>7.6220664436976466E-7</v>
      </c>
      <c r="BJ5028" s="184" t="str">
        <f t="shared" si="697"/>
        <v/>
      </c>
    </row>
    <row r="5029" spans="57:62" ht="20.100000000000001" customHeight="1" x14ac:dyDescent="0.25">
      <c r="BE5029" s="156">
        <v>4277</v>
      </c>
      <c r="BF5029" s="181">
        <f t="shared" si="698"/>
        <v>27.366399999998031</v>
      </c>
      <c r="BG5029" s="182">
        <f t="shared" si="699"/>
        <v>2.8627273623059191E-4</v>
      </c>
      <c r="BH5029" s="183">
        <f t="shared" si="700"/>
        <v>7.6021581825360795E-7</v>
      </c>
      <c r="BI5029" s="184">
        <f t="shared" si="701"/>
        <v>7.6021581825360795E-7</v>
      </c>
      <c r="BJ5029" s="184" t="str">
        <f t="shared" si="697"/>
        <v/>
      </c>
    </row>
    <row r="5030" spans="57:62" ht="20.100000000000001" customHeight="1" x14ac:dyDescent="0.25">
      <c r="BE5030" s="156">
        <v>4278</v>
      </c>
      <c r="BF5030" s="181">
        <f t="shared" si="698"/>
        <v>27.37279999999803</v>
      </c>
      <c r="BG5030" s="182">
        <f t="shared" si="699"/>
        <v>2.855125204123383E-4</v>
      </c>
      <c r="BH5030" s="183">
        <f t="shared" si="700"/>
        <v>7.5823008837511922E-7</v>
      </c>
      <c r="BI5030" s="184">
        <f t="shared" si="701"/>
        <v>7.5823008837511922E-7</v>
      </c>
      <c r="BJ5030" s="184" t="str">
        <f t="shared" si="697"/>
        <v/>
      </c>
    </row>
    <row r="5031" spans="57:62" ht="20.100000000000001" customHeight="1" x14ac:dyDescent="0.25">
      <c r="BE5031" s="156">
        <v>4279</v>
      </c>
      <c r="BF5031" s="181">
        <f t="shared" si="698"/>
        <v>27.379199999998029</v>
      </c>
      <c r="BG5031" s="182">
        <f t="shared" si="699"/>
        <v>2.8475429032396319E-4</v>
      </c>
      <c r="BH5031" s="183">
        <f t="shared" si="700"/>
        <v>7.5624944201378805E-7</v>
      </c>
      <c r="BI5031" s="184">
        <f t="shared" si="701"/>
        <v>7.5624944201378805E-7</v>
      </c>
      <c r="BJ5031" s="184" t="str">
        <f t="shared" si="697"/>
        <v/>
      </c>
    </row>
    <row r="5032" spans="57:62" ht="20.100000000000001" customHeight="1" x14ac:dyDescent="0.25">
      <c r="BE5032" s="156">
        <v>4280</v>
      </c>
      <c r="BF5032" s="181">
        <f t="shared" si="698"/>
        <v>27.385599999998028</v>
      </c>
      <c r="BG5032" s="182">
        <f t="shared" si="699"/>
        <v>2.839980408819494E-4</v>
      </c>
      <c r="BH5032" s="183">
        <f t="shared" si="700"/>
        <v>7.5427386648027487E-7</v>
      </c>
      <c r="BI5032" s="184">
        <f t="shared" si="701"/>
        <v>7.5427386648027487E-7</v>
      </c>
      <c r="BJ5032" s="184" t="str">
        <f t="shared" si="697"/>
        <v/>
      </c>
    </row>
    <row r="5033" spans="57:62" ht="20.100000000000001" customHeight="1" x14ac:dyDescent="0.25">
      <c r="BE5033" s="156">
        <v>4281</v>
      </c>
      <c r="BF5033" s="181">
        <f t="shared" si="698"/>
        <v>27.391999999998028</v>
      </c>
      <c r="BG5033" s="182">
        <f t="shared" si="699"/>
        <v>2.8324376701546912E-4</v>
      </c>
      <c r="BH5033" s="183">
        <f t="shared" si="700"/>
        <v>7.5230334911315826E-7</v>
      </c>
      <c r="BI5033" s="184">
        <f t="shared" si="701"/>
        <v>7.5230334911315826E-7</v>
      </c>
      <c r="BJ5033" s="184" t="str">
        <f t="shared" si="697"/>
        <v/>
      </c>
    </row>
    <row r="5034" spans="57:62" ht="20.100000000000001" customHeight="1" x14ac:dyDescent="0.25">
      <c r="BE5034" s="156">
        <v>4282</v>
      </c>
      <c r="BF5034" s="181">
        <f t="shared" si="698"/>
        <v>27.398399999998027</v>
      </c>
      <c r="BG5034" s="182">
        <f t="shared" si="699"/>
        <v>2.8249146366635596E-4</v>
      </c>
      <c r="BH5034" s="183">
        <f t="shared" si="700"/>
        <v>7.5033787728392238E-7</v>
      </c>
      <c r="BI5034" s="184">
        <f t="shared" si="701"/>
        <v>7.5033787728392238E-7</v>
      </c>
      <c r="BJ5034" s="184" t="str">
        <f t="shared" si="697"/>
        <v/>
      </c>
    </row>
    <row r="5035" spans="57:62" ht="20.100000000000001" customHeight="1" x14ac:dyDescent="0.25">
      <c r="BE5035" s="156">
        <v>4283</v>
      </c>
      <c r="BF5035" s="181">
        <f t="shared" si="698"/>
        <v>27.404799999998026</v>
      </c>
      <c r="BG5035" s="182">
        <f t="shared" si="699"/>
        <v>2.8174112578907204E-4</v>
      </c>
      <c r="BH5035" s="183">
        <f t="shared" si="700"/>
        <v>7.4837743839440904E-7</v>
      </c>
      <c r="BI5035" s="184">
        <f t="shared" si="701"/>
        <v>7.4837743839440904E-7</v>
      </c>
      <c r="BJ5035" s="184" t="str">
        <f t="shared" si="697"/>
        <v/>
      </c>
    </row>
    <row r="5036" spans="57:62" ht="20.100000000000001" customHeight="1" x14ac:dyDescent="0.25">
      <c r="BE5036" s="156">
        <v>4284</v>
      </c>
      <c r="BF5036" s="181">
        <f t="shared" si="698"/>
        <v>27.411199999998026</v>
      </c>
      <c r="BG5036" s="182">
        <f t="shared" si="699"/>
        <v>2.8099274835067763E-4</v>
      </c>
      <c r="BH5036" s="183">
        <f t="shared" si="700"/>
        <v>7.4642201987529981E-7</v>
      </c>
      <c r="BI5036" s="184">
        <f t="shared" si="701"/>
        <v>7.4642201987529981E-7</v>
      </c>
      <c r="BJ5036" s="184" t="str">
        <f t="shared" si="697"/>
        <v/>
      </c>
    </row>
    <row r="5037" spans="57:62" ht="20.100000000000001" customHeight="1" x14ac:dyDescent="0.25">
      <c r="BE5037" s="156">
        <v>4285</v>
      </c>
      <c r="BF5037" s="181">
        <f t="shared" si="698"/>
        <v>27.417599999998025</v>
      </c>
      <c r="BG5037" s="182">
        <f t="shared" si="699"/>
        <v>2.8024632633080233E-4</v>
      </c>
      <c r="BH5037" s="183">
        <f t="shared" si="700"/>
        <v>7.4447160919050709E-7</v>
      </c>
      <c r="BI5037" s="184">
        <f t="shared" si="701"/>
        <v>7.4447160919050709E-7</v>
      </c>
      <c r="BJ5037" s="184" t="str">
        <f t="shared" si="697"/>
        <v/>
      </c>
    </row>
    <row r="5038" spans="57:62" ht="20.100000000000001" customHeight="1" x14ac:dyDescent="0.25">
      <c r="BE5038" s="156">
        <v>4286</v>
      </c>
      <c r="BF5038" s="181">
        <f t="shared" si="698"/>
        <v>27.423999999998024</v>
      </c>
      <c r="BG5038" s="182">
        <f t="shared" si="699"/>
        <v>2.7950185472161183E-4</v>
      </c>
      <c r="BH5038" s="183">
        <f t="shared" si="700"/>
        <v>7.4252619383072304E-7</v>
      </c>
      <c r="BI5038" s="184">
        <f t="shared" si="701"/>
        <v>7.4252619383072304E-7</v>
      </c>
      <c r="BJ5038" s="184" t="str">
        <f t="shared" si="697"/>
        <v/>
      </c>
    </row>
    <row r="5039" spans="57:62" ht="20.100000000000001" customHeight="1" x14ac:dyDescent="0.25">
      <c r="BE5039" s="156">
        <v>4287</v>
      </c>
      <c r="BF5039" s="181">
        <f t="shared" si="698"/>
        <v>27.430399999998023</v>
      </c>
      <c r="BG5039" s="182">
        <f t="shared" si="699"/>
        <v>2.787593285277811E-4</v>
      </c>
      <c r="BH5039" s="183">
        <f t="shared" si="700"/>
        <v>7.4058576131894906E-7</v>
      </c>
      <c r="BI5039" s="184">
        <f t="shared" si="701"/>
        <v>7.4058576131894906E-7</v>
      </c>
      <c r="BJ5039" s="184" t="str">
        <f t="shared" si="697"/>
        <v/>
      </c>
    </row>
    <row r="5040" spans="57:62" ht="20.100000000000001" customHeight="1" x14ac:dyDescent="0.25">
      <c r="BE5040" s="156">
        <v>4288</v>
      </c>
      <c r="BF5040" s="181">
        <f t="shared" si="698"/>
        <v>27.436799999998023</v>
      </c>
      <c r="BG5040" s="182">
        <f t="shared" si="699"/>
        <v>2.7801874276646215E-4</v>
      </c>
      <c r="BH5040" s="183">
        <f t="shared" si="700"/>
        <v>7.3865029920941157E-7</v>
      </c>
      <c r="BI5040" s="184">
        <f t="shared" si="701"/>
        <v>7.3865029920941157E-7</v>
      </c>
      <c r="BJ5040" s="184" t="str">
        <f t="shared" si="697"/>
        <v/>
      </c>
    </row>
    <row r="5041" spans="57:62" ht="20.100000000000001" customHeight="1" x14ac:dyDescent="0.25">
      <c r="BE5041" s="156">
        <v>4289</v>
      </c>
      <c r="BF5041" s="181">
        <f t="shared" si="698"/>
        <v>27.443199999998022</v>
      </c>
      <c r="BG5041" s="182">
        <f t="shared" si="699"/>
        <v>2.7728009246725274E-4</v>
      </c>
      <c r="BH5041" s="183">
        <f t="shared" si="700"/>
        <v>7.36719795084201E-7</v>
      </c>
      <c r="BI5041" s="184">
        <f t="shared" si="701"/>
        <v>7.36719795084201E-7</v>
      </c>
      <c r="BJ5041" s="184" t="str">
        <f t="shared" ref="BJ5041:BJ5104" si="702">IF($BG5041&lt;(1-$BC$765),$BH5041,"")</f>
        <v/>
      </c>
    </row>
    <row r="5042" spans="57:62" ht="20.100000000000001" customHeight="1" x14ac:dyDescent="0.25">
      <c r="BE5042" s="156">
        <v>4290</v>
      </c>
      <c r="BF5042" s="181">
        <f t="shared" ref="BF5042:BF5105" si="703">BF5041+$BI$750</f>
        <v>27.449599999998021</v>
      </c>
      <c r="BG5042" s="182">
        <f t="shared" ref="BG5042:BG5105" si="704">_xlfn.CHISQ.DIST.RT(BF5042,7)</f>
        <v>2.7654337267216854E-4</v>
      </c>
      <c r="BH5042" s="183">
        <f t="shared" ref="BH5042:BH5105" si="705">BG5042-BG5043</f>
        <v>7.3479423655581962E-7</v>
      </c>
      <c r="BI5042" s="184">
        <f t="shared" ref="BI5042:BI5105" si="706">IF(BG5042&lt;(1-$BC$757),BH5042,"")</f>
        <v>7.3479423655581962E-7</v>
      </c>
      <c r="BJ5042" s="184" t="str">
        <f t="shared" si="702"/>
        <v/>
      </c>
    </row>
    <row r="5043" spans="57:62" ht="20.100000000000001" customHeight="1" x14ac:dyDescent="0.25">
      <c r="BE5043" s="156">
        <v>4291</v>
      </c>
      <c r="BF5043" s="181">
        <f t="shared" si="703"/>
        <v>27.455999999998021</v>
      </c>
      <c r="BG5043" s="182">
        <f t="shared" si="704"/>
        <v>2.7580857843561272E-4</v>
      </c>
      <c r="BH5043" s="183">
        <f t="shared" si="705"/>
        <v>7.3287361126815739E-7</v>
      </c>
      <c r="BI5043" s="184">
        <f t="shared" si="706"/>
        <v>7.3287361126815739E-7</v>
      </c>
      <c r="BJ5043" s="184" t="str">
        <f t="shared" si="702"/>
        <v/>
      </c>
    </row>
    <row r="5044" spans="57:62" ht="20.100000000000001" customHeight="1" x14ac:dyDescent="0.25">
      <c r="BE5044" s="156">
        <v>4292</v>
      </c>
      <c r="BF5044" s="181">
        <f t="shared" si="703"/>
        <v>27.46239999999802</v>
      </c>
      <c r="BG5044" s="182">
        <f t="shared" si="704"/>
        <v>2.7507570482434456E-4</v>
      </c>
      <c r="BH5044" s="183">
        <f t="shared" si="705"/>
        <v>7.3095790689367297E-7</v>
      </c>
      <c r="BI5044" s="184">
        <f t="shared" si="706"/>
        <v>7.3095790689367297E-7</v>
      </c>
      <c r="BJ5044" s="184" t="str">
        <f t="shared" si="702"/>
        <v/>
      </c>
    </row>
    <row r="5045" spans="57:62" ht="20.100000000000001" customHeight="1" x14ac:dyDescent="0.25">
      <c r="BE5045" s="156">
        <v>4293</v>
      </c>
      <c r="BF5045" s="181">
        <f t="shared" si="703"/>
        <v>27.468799999998019</v>
      </c>
      <c r="BG5045" s="182">
        <f t="shared" si="704"/>
        <v>2.7434474691745089E-4</v>
      </c>
      <c r="BH5045" s="183">
        <f t="shared" si="705"/>
        <v>7.2904711113491163E-7</v>
      </c>
      <c r="BI5045" s="184">
        <f t="shared" si="706"/>
        <v>7.2904711113491163E-7</v>
      </c>
      <c r="BJ5045" s="184" t="str">
        <f t="shared" si="702"/>
        <v/>
      </c>
    </row>
    <row r="5046" spans="57:62" ht="20.100000000000001" customHeight="1" x14ac:dyDescent="0.25">
      <c r="BE5046" s="156">
        <v>4294</v>
      </c>
      <c r="BF5046" s="181">
        <f t="shared" si="703"/>
        <v>27.475199999998019</v>
      </c>
      <c r="BG5046" s="182">
        <f t="shared" si="704"/>
        <v>2.7361569980631598E-4</v>
      </c>
      <c r="BH5046" s="183">
        <f t="shared" si="705"/>
        <v>7.2714121172499317E-7</v>
      </c>
      <c r="BI5046" s="184">
        <f t="shared" si="706"/>
        <v>7.2714121172499317E-7</v>
      </c>
      <c r="BJ5046" s="184" t="str">
        <f t="shared" si="702"/>
        <v/>
      </c>
    </row>
    <row r="5047" spans="57:62" ht="20.100000000000001" customHeight="1" x14ac:dyDescent="0.25">
      <c r="BE5047" s="156">
        <v>4295</v>
      </c>
      <c r="BF5047" s="181">
        <f t="shared" si="703"/>
        <v>27.481599999998018</v>
      </c>
      <c r="BG5047" s="182">
        <f t="shared" si="704"/>
        <v>2.7288855859459099E-4</v>
      </c>
      <c r="BH5047" s="183">
        <f t="shared" si="705"/>
        <v>7.2524019642549765E-7</v>
      </c>
      <c r="BI5047" s="184">
        <f t="shared" si="706"/>
        <v>7.2524019642549765E-7</v>
      </c>
      <c r="BJ5047" s="184" t="str">
        <f t="shared" si="702"/>
        <v/>
      </c>
    </row>
    <row r="5048" spans="57:62" ht="20.100000000000001" customHeight="1" x14ac:dyDescent="0.25">
      <c r="BE5048" s="156">
        <v>4296</v>
      </c>
      <c r="BF5048" s="181">
        <f t="shared" si="703"/>
        <v>27.487999999998017</v>
      </c>
      <c r="BG5048" s="182">
        <f t="shared" si="704"/>
        <v>2.7216331839816549E-4</v>
      </c>
      <c r="BH5048" s="183">
        <f t="shared" si="705"/>
        <v>7.2334405302830864E-7</v>
      </c>
      <c r="BI5048" s="184">
        <f t="shared" si="706"/>
        <v>7.2334405302830864E-7</v>
      </c>
      <c r="BJ5048" s="184" t="str">
        <f t="shared" si="702"/>
        <v/>
      </c>
    </row>
    <row r="5049" spans="57:62" ht="20.100000000000001" customHeight="1" x14ac:dyDescent="0.25">
      <c r="BE5049" s="156">
        <v>4297</v>
      </c>
      <c r="BF5049" s="181">
        <f t="shared" si="703"/>
        <v>27.494399999998016</v>
      </c>
      <c r="BG5049" s="182">
        <f t="shared" si="704"/>
        <v>2.7143997434513718E-4</v>
      </c>
      <c r="BH5049" s="183">
        <f t="shared" si="705"/>
        <v>7.2145276935485416E-7</v>
      </c>
      <c r="BI5049" s="184">
        <f t="shared" si="706"/>
        <v>7.2145276935485416E-7</v>
      </c>
      <c r="BJ5049" s="184" t="str">
        <f t="shared" si="702"/>
        <v/>
      </c>
    </row>
    <row r="5050" spans="57:62" ht="20.100000000000001" customHeight="1" x14ac:dyDescent="0.25">
      <c r="BE5050" s="156">
        <v>4298</v>
      </c>
      <c r="BF5050" s="181">
        <f t="shared" si="703"/>
        <v>27.500799999998016</v>
      </c>
      <c r="BG5050" s="182">
        <f t="shared" si="704"/>
        <v>2.7071852157578233E-4</v>
      </c>
      <c r="BH5050" s="183">
        <f t="shared" si="705"/>
        <v>7.1956633325578152E-7</v>
      </c>
      <c r="BI5050" s="184">
        <f t="shared" si="706"/>
        <v>7.1956633325578152E-7</v>
      </c>
      <c r="BJ5050" s="184" t="str">
        <f t="shared" si="702"/>
        <v/>
      </c>
    </row>
    <row r="5051" spans="57:62" ht="20.100000000000001" customHeight="1" x14ac:dyDescent="0.25">
      <c r="BE5051" s="156">
        <v>4299</v>
      </c>
      <c r="BF5051" s="181">
        <f t="shared" si="703"/>
        <v>27.507199999998015</v>
      </c>
      <c r="BG5051" s="182">
        <f t="shared" si="704"/>
        <v>2.6999895524252654E-4</v>
      </c>
      <c r="BH5051" s="183">
        <f t="shared" si="705"/>
        <v>7.1768473261139094E-7</v>
      </c>
      <c r="BI5051" s="184">
        <f t="shared" si="706"/>
        <v>7.1768473261139094E-7</v>
      </c>
      <c r="BJ5051" s="184" t="str">
        <f t="shared" si="702"/>
        <v/>
      </c>
    </row>
    <row r="5052" spans="57:62" ht="20.100000000000001" customHeight="1" x14ac:dyDescent="0.25">
      <c r="BE5052" s="156">
        <v>4300</v>
      </c>
      <c r="BF5052" s="181">
        <f t="shared" si="703"/>
        <v>27.513599999998014</v>
      </c>
      <c r="BG5052" s="182">
        <f t="shared" si="704"/>
        <v>2.6928127050991515E-4</v>
      </c>
      <c r="BH5052" s="183">
        <f t="shared" si="705"/>
        <v>7.1580795533114768E-7</v>
      </c>
      <c r="BI5052" s="184">
        <f t="shared" si="706"/>
        <v>7.1580795533114768E-7</v>
      </c>
      <c r="BJ5052" s="184" t="str">
        <f t="shared" si="702"/>
        <v/>
      </c>
    </row>
    <row r="5053" spans="57:62" ht="20.100000000000001" customHeight="1" x14ac:dyDescent="0.25">
      <c r="BE5053" s="156">
        <v>4301</v>
      </c>
      <c r="BF5053" s="181">
        <f t="shared" si="703"/>
        <v>27.519999999998014</v>
      </c>
      <c r="BG5053" s="182">
        <f t="shared" si="704"/>
        <v>2.6856546255458401E-4</v>
      </c>
      <c r="BH5053" s="183">
        <f t="shared" si="705"/>
        <v>7.1393598935373627E-7</v>
      </c>
      <c r="BI5053" s="184">
        <f t="shared" si="706"/>
        <v>7.1393598935373627E-7</v>
      </c>
      <c r="BJ5053" s="184" t="str">
        <f t="shared" si="702"/>
        <v/>
      </c>
    </row>
    <row r="5054" spans="57:62" ht="20.100000000000001" customHeight="1" x14ac:dyDescent="0.25">
      <c r="BE5054" s="156">
        <v>4302</v>
      </c>
      <c r="BF5054" s="181">
        <f t="shared" si="703"/>
        <v>27.526399999998013</v>
      </c>
      <c r="BG5054" s="182">
        <f t="shared" si="704"/>
        <v>2.6785152656523027E-4</v>
      </c>
      <c r="BH5054" s="183">
        <f t="shared" si="705"/>
        <v>7.1206882264781939E-7</v>
      </c>
      <c r="BI5054" s="184">
        <f t="shared" si="706"/>
        <v>7.1206882264781939E-7</v>
      </c>
      <c r="BJ5054" s="184" t="str">
        <f t="shared" si="702"/>
        <v/>
      </c>
    </row>
    <row r="5055" spans="57:62" ht="20.100000000000001" customHeight="1" x14ac:dyDescent="0.25">
      <c r="BE5055" s="156">
        <v>4303</v>
      </c>
      <c r="BF5055" s="181">
        <f t="shared" si="703"/>
        <v>27.532799999998012</v>
      </c>
      <c r="BG5055" s="182">
        <f t="shared" si="704"/>
        <v>2.6713945774258245E-4</v>
      </c>
      <c r="BH5055" s="183">
        <f t="shared" si="705"/>
        <v>7.102064432091648E-7</v>
      </c>
      <c r="BI5055" s="184">
        <f t="shared" si="706"/>
        <v>7.102064432091648E-7</v>
      </c>
      <c r="BJ5055" s="184" t="str">
        <f t="shared" si="702"/>
        <v/>
      </c>
    </row>
    <row r="5056" spans="57:62" ht="20.100000000000001" customHeight="1" x14ac:dyDescent="0.25">
      <c r="BE5056" s="156">
        <v>4304</v>
      </c>
      <c r="BF5056" s="181">
        <f t="shared" si="703"/>
        <v>27.539199999998011</v>
      </c>
      <c r="BG5056" s="182">
        <f t="shared" si="704"/>
        <v>2.6642925129937329E-4</v>
      </c>
      <c r="BH5056" s="183">
        <f t="shared" si="705"/>
        <v>7.0834883906633738E-7</v>
      </c>
      <c r="BI5056" s="184">
        <f t="shared" si="706"/>
        <v>7.0834883906633738E-7</v>
      </c>
      <c r="BJ5056" s="184" t="str">
        <f t="shared" si="702"/>
        <v/>
      </c>
    </row>
    <row r="5057" spans="57:62" ht="20.100000000000001" customHeight="1" x14ac:dyDescent="0.25">
      <c r="BE5057" s="156">
        <v>4305</v>
      </c>
      <c r="BF5057" s="181">
        <f t="shared" si="703"/>
        <v>27.545599999998011</v>
      </c>
      <c r="BG5057" s="182">
        <f t="shared" si="704"/>
        <v>2.6572090246030695E-4</v>
      </c>
      <c r="BH5057" s="183">
        <f t="shared" si="705"/>
        <v>7.064959982720255E-7</v>
      </c>
      <c r="BI5057" s="184">
        <f t="shared" si="706"/>
        <v>7.064959982720255E-7</v>
      </c>
      <c r="BJ5057" s="184" t="str">
        <f t="shared" si="702"/>
        <v/>
      </c>
    </row>
    <row r="5058" spans="57:62" ht="20.100000000000001" customHeight="1" x14ac:dyDescent="0.25">
      <c r="BE5058" s="156">
        <v>4306</v>
      </c>
      <c r="BF5058" s="181">
        <f t="shared" si="703"/>
        <v>27.55199999999801</v>
      </c>
      <c r="BG5058" s="182">
        <f t="shared" si="704"/>
        <v>2.6501440646203492E-4</v>
      </c>
      <c r="BH5058" s="183">
        <f t="shared" si="705"/>
        <v>7.0464790891236516E-7</v>
      </c>
      <c r="BI5058" s="184">
        <f t="shared" si="706"/>
        <v>7.0464790891236516E-7</v>
      </c>
      <c r="BJ5058" s="184" t="str">
        <f t="shared" si="702"/>
        <v/>
      </c>
    </row>
    <row r="5059" spans="57:62" ht="20.100000000000001" customHeight="1" x14ac:dyDescent="0.25">
      <c r="BE5059" s="156">
        <v>4307</v>
      </c>
      <c r="BF5059" s="181">
        <f t="shared" si="703"/>
        <v>27.558399999998009</v>
      </c>
      <c r="BG5059" s="182">
        <f t="shared" si="704"/>
        <v>2.6430975855312256E-4</v>
      </c>
      <c r="BH5059" s="183">
        <f t="shared" si="705"/>
        <v>7.0280455909902534E-7</v>
      </c>
      <c r="BI5059" s="184">
        <f t="shared" si="706"/>
        <v>7.0280455909902534E-7</v>
      </c>
      <c r="BJ5059" s="184" t="str">
        <f t="shared" si="702"/>
        <v/>
      </c>
    </row>
    <row r="5060" spans="57:62" ht="20.100000000000001" customHeight="1" x14ac:dyDescent="0.25">
      <c r="BE5060" s="156">
        <v>4308</v>
      </c>
      <c r="BF5060" s="181">
        <f t="shared" si="703"/>
        <v>27.564799999998009</v>
      </c>
      <c r="BG5060" s="182">
        <f t="shared" si="704"/>
        <v>2.6360695399402353E-4</v>
      </c>
      <c r="BH5060" s="183">
        <f t="shared" si="705"/>
        <v>7.009659369747916E-7</v>
      </c>
      <c r="BI5060" s="184">
        <f t="shared" si="706"/>
        <v>7.009659369747916E-7</v>
      </c>
      <c r="BJ5060" s="184" t="str">
        <f t="shared" si="702"/>
        <v/>
      </c>
    </row>
    <row r="5061" spans="57:62" ht="20.100000000000001" customHeight="1" x14ac:dyDescent="0.25">
      <c r="BE5061" s="156">
        <v>4309</v>
      </c>
      <c r="BF5061" s="181">
        <f t="shared" si="703"/>
        <v>27.571199999998008</v>
      </c>
      <c r="BG5061" s="182">
        <f t="shared" si="704"/>
        <v>2.6290598805704874E-4</v>
      </c>
      <c r="BH5061" s="183">
        <f t="shared" si="705"/>
        <v>6.9913203070987983E-7</v>
      </c>
      <c r="BI5061" s="184">
        <f t="shared" si="706"/>
        <v>6.9913203070987983E-7</v>
      </c>
      <c r="BJ5061" s="184" t="str">
        <f t="shared" si="702"/>
        <v/>
      </c>
    </row>
    <row r="5062" spans="57:62" ht="20.100000000000001" customHeight="1" x14ac:dyDescent="0.25">
      <c r="BE5062" s="156">
        <v>4310</v>
      </c>
      <c r="BF5062" s="181">
        <f t="shared" si="703"/>
        <v>27.577599999998007</v>
      </c>
      <c r="BG5062" s="182">
        <f t="shared" si="704"/>
        <v>2.6220685602633886E-4</v>
      </c>
      <c r="BH5062" s="183">
        <f t="shared" si="705"/>
        <v>6.973028285033999E-7</v>
      </c>
      <c r="BI5062" s="184">
        <f t="shared" si="706"/>
        <v>6.973028285033999E-7</v>
      </c>
      <c r="BJ5062" s="184" t="str">
        <f t="shared" si="702"/>
        <v/>
      </c>
    </row>
    <row r="5063" spans="57:62" ht="20.100000000000001" customHeight="1" x14ac:dyDescent="0.25">
      <c r="BE5063" s="156">
        <v>4311</v>
      </c>
      <c r="BF5063" s="181">
        <f t="shared" si="703"/>
        <v>27.583999999998007</v>
      </c>
      <c r="BG5063" s="182">
        <f t="shared" si="704"/>
        <v>2.6150955319783546E-4</v>
      </c>
      <c r="BH5063" s="183">
        <f t="shared" si="705"/>
        <v>6.9547831858400621E-7</v>
      </c>
      <c r="BI5063" s="184">
        <f t="shared" si="706"/>
        <v>6.9547831858400621E-7</v>
      </c>
      <c r="BJ5063" s="184" t="str">
        <f t="shared" si="702"/>
        <v/>
      </c>
    </row>
    <row r="5064" spans="57:62" ht="20.100000000000001" customHeight="1" x14ac:dyDescent="0.25">
      <c r="BE5064" s="156">
        <v>4312</v>
      </c>
      <c r="BF5064" s="181">
        <f t="shared" si="703"/>
        <v>27.590399999998006</v>
      </c>
      <c r="BG5064" s="182">
        <f t="shared" si="704"/>
        <v>2.6081407487925145E-4</v>
      </c>
      <c r="BH5064" s="183">
        <f t="shared" si="705"/>
        <v>6.9365848920648239E-7</v>
      </c>
      <c r="BI5064" s="184">
        <f t="shared" si="706"/>
        <v>6.9365848920648239E-7</v>
      </c>
      <c r="BJ5064" s="184" t="str">
        <f t="shared" si="702"/>
        <v/>
      </c>
    </row>
    <row r="5065" spans="57:62" ht="20.100000000000001" customHeight="1" x14ac:dyDescent="0.25">
      <c r="BE5065" s="156">
        <v>4313</v>
      </c>
      <c r="BF5065" s="181">
        <f t="shared" si="703"/>
        <v>27.596799999998005</v>
      </c>
      <c r="BG5065" s="182">
        <f t="shared" si="704"/>
        <v>2.6012041639004497E-4</v>
      </c>
      <c r="BH5065" s="183">
        <f t="shared" si="705"/>
        <v>6.9184332865737923E-7</v>
      </c>
      <c r="BI5065" s="184">
        <f t="shared" si="706"/>
        <v>6.9184332865737923E-7</v>
      </c>
      <c r="BJ5065" s="184" t="str">
        <f t="shared" si="702"/>
        <v/>
      </c>
    </row>
    <row r="5066" spans="57:62" ht="20.100000000000001" customHeight="1" x14ac:dyDescent="0.25">
      <c r="BE5066" s="156">
        <v>4314</v>
      </c>
      <c r="BF5066" s="181">
        <f t="shared" si="703"/>
        <v>27.603199999998004</v>
      </c>
      <c r="BG5066" s="182">
        <f t="shared" si="704"/>
        <v>2.5942857306138759E-4</v>
      </c>
      <c r="BH5066" s="183">
        <f t="shared" si="705"/>
        <v>6.9003282524937679E-7</v>
      </c>
      <c r="BI5066" s="184">
        <f t="shared" si="706"/>
        <v>6.9003282524937679E-7</v>
      </c>
      <c r="BJ5066" s="184" t="str">
        <f t="shared" si="702"/>
        <v/>
      </c>
    </row>
    <row r="5067" spans="57:62" ht="20.100000000000001" customHeight="1" x14ac:dyDescent="0.25">
      <c r="BE5067" s="156">
        <v>4315</v>
      </c>
      <c r="BF5067" s="181">
        <f t="shared" si="703"/>
        <v>27.609599999998004</v>
      </c>
      <c r="BG5067" s="182">
        <f t="shared" si="704"/>
        <v>2.5873854023613822E-4</v>
      </c>
      <c r="BH5067" s="183">
        <f t="shared" si="705"/>
        <v>6.8822696732388647E-7</v>
      </c>
      <c r="BI5067" s="184">
        <f t="shared" si="706"/>
        <v>6.8822696732388647E-7</v>
      </c>
      <c r="BJ5067" s="184" t="str">
        <f t="shared" si="702"/>
        <v/>
      </c>
    </row>
    <row r="5068" spans="57:62" ht="20.100000000000001" customHeight="1" x14ac:dyDescent="0.25">
      <c r="BE5068" s="156">
        <v>4316</v>
      </c>
      <c r="BF5068" s="181">
        <f t="shared" si="703"/>
        <v>27.615999999998003</v>
      </c>
      <c r="BG5068" s="182">
        <f t="shared" si="704"/>
        <v>2.5805031326881433E-4</v>
      </c>
      <c r="BH5068" s="183">
        <f t="shared" si="705"/>
        <v>6.8642574325088841E-7</v>
      </c>
      <c r="BI5068" s="184">
        <f t="shared" si="706"/>
        <v>6.8642574325088841E-7</v>
      </c>
      <c r="BJ5068" s="184" t="str">
        <f t="shared" si="702"/>
        <v/>
      </c>
    </row>
    <row r="5069" spans="57:62" ht="20.100000000000001" customHeight="1" x14ac:dyDescent="0.25">
      <c r="BE5069" s="156">
        <v>4317</v>
      </c>
      <c r="BF5069" s="181">
        <f t="shared" si="703"/>
        <v>27.622399999998002</v>
      </c>
      <c r="BG5069" s="182">
        <f t="shared" si="704"/>
        <v>2.5736388752556344E-4</v>
      </c>
      <c r="BH5069" s="183">
        <f t="shared" si="705"/>
        <v>6.8462914142833516E-7</v>
      </c>
      <c r="BI5069" s="184">
        <f t="shared" si="706"/>
        <v>6.8462914142833516E-7</v>
      </c>
      <c r="BJ5069" s="184" t="str">
        <f t="shared" si="702"/>
        <v/>
      </c>
    </row>
    <row r="5070" spans="57:62" ht="20.100000000000001" customHeight="1" x14ac:dyDescent="0.25">
      <c r="BE5070" s="156">
        <v>4318</v>
      </c>
      <c r="BF5070" s="181">
        <f t="shared" si="703"/>
        <v>27.628799999998002</v>
      </c>
      <c r="BG5070" s="182">
        <f t="shared" si="704"/>
        <v>2.5667925838413511E-4</v>
      </c>
      <c r="BH5070" s="183">
        <f t="shared" si="705"/>
        <v>6.8283715028285641E-7</v>
      </c>
      <c r="BI5070" s="184">
        <f t="shared" si="706"/>
        <v>6.8283715028285641E-7</v>
      </c>
      <c r="BJ5070" s="184" t="str">
        <f t="shared" si="702"/>
        <v/>
      </c>
    </row>
    <row r="5071" spans="57:62" ht="20.100000000000001" customHeight="1" x14ac:dyDescent="0.25">
      <c r="BE5071" s="156">
        <v>4319</v>
      </c>
      <c r="BF5071" s="181">
        <f t="shared" si="703"/>
        <v>27.635199999998001</v>
      </c>
      <c r="BG5071" s="182">
        <f t="shared" si="704"/>
        <v>2.5599642123385225E-4</v>
      </c>
      <c r="BH5071" s="183">
        <f t="shared" si="705"/>
        <v>6.8104975826807851E-7</v>
      </c>
      <c r="BI5071" s="184">
        <f t="shared" si="706"/>
        <v>6.8104975826807851E-7</v>
      </c>
      <c r="BJ5071" s="184" t="str">
        <f t="shared" si="702"/>
        <v/>
      </c>
    </row>
    <row r="5072" spans="57:62" ht="20.100000000000001" customHeight="1" x14ac:dyDescent="0.25">
      <c r="BE5072" s="156">
        <v>4320</v>
      </c>
      <c r="BF5072" s="181">
        <f t="shared" si="703"/>
        <v>27.641599999998</v>
      </c>
      <c r="BG5072" s="182">
        <f t="shared" si="704"/>
        <v>2.5531537147558417E-4</v>
      </c>
      <c r="BH5072" s="183">
        <f t="shared" si="705"/>
        <v>6.7926695386755177E-7</v>
      </c>
      <c r="BI5072" s="184">
        <f t="shared" si="706"/>
        <v>6.7926695386755177E-7</v>
      </c>
      <c r="BJ5072" s="184" t="str">
        <f t="shared" si="702"/>
        <v/>
      </c>
    </row>
    <row r="5073" spans="57:62" ht="20.100000000000001" customHeight="1" x14ac:dyDescent="0.25">
      <c r="BE5073" s="156">
        <v>4321</v>
      </c>
      <c r="BF5073" s="181">
        <f t="shared" si="703"/>
        <v>27.647999999998</v>
      </c>
      <c r="BG5073" s="182">
        <f t="shared" si="704"/>
        <v>2.5463610452171662E-4</v>
      </c>
      <c r="BH5073" s="183">
        <f t="shared" si="705"/>
        <v>6.7748872558997999E-7</v>
      </c>
      <c r="BI5073" s="184">
        <f t="shared" si="706"/>
        <v>6.7748872558997999E-7</v>
      </c>
      <c r="BJ5073" s="184" t="str">
        <f t="shared" si="702"/>
        <v/>
      </c>
    </row>
    <row r="5074" spans="57:62" ht="20.100000000000001" customHeight="1" x14ac:dyDescent="0.25">
      <c r="BE5074" s="156">
        <v>4322</v>
      </c>
      <c r="BF5074" s="181">
        <f t="shared" si="703"/>
        <v>27.654399999997999</v>
      </c>
      <c r="BG5074" s="182">
        <f t="shared" si="704"/>
        <v>2.5395861579612664E-4</v>
      </c>
      <c r="BH5074" s="183">
        <f t="shared" si="705"/>
        <v>6.7571506197512936E-7</v>
      </c>
      <c r="BI5074" s="184">
        <f t="shared" si="706"/>
        <v>6.7571506197512936E-7</v>
      </c>
      <c r="BJ5074" s="184" t="str">
        <f t="shared" si="702"/>
        <v/>
      </c>
    </row>
    <row r="5075" spans="57:62" ht="20.100000000000001" customHeight="1" x14ac:dyDescent="0.25">
      <c r="BE5075" s="156">
        <v>4323</v>
      </c>
      <c r="BF5075" s="181">
        <f t="shared" si="703"/>
        <v>27.660799999997998</v>
      </c>
      <c r="BG5075" s="182">
        <f t="shared" si="704"/>
        <v>2.5328290073415151E-4</v>
      </c>
      <c r="BH5075" s="183">
        <f t="shared" si="705"/>
        <v>6.7394595158726906E-7</v>
      </c>
      <c r="BI5075" s="184">
        <f t="shared" si="706"/>
        <v>6.7394595158726906E-7</v>
      </c>
      <c r="BJ5075" s="184" t="str">
        <f t="shared" si="702"/>
        <v/>
      </c>
    </row>
    <row r="5076" spans="57:62" ht="20.100000000000001" customHeight="1" x14ac:dyDescent="0.25">
      <c r="BE5076" s="156">
        <v>4324</v>
      </c>
      <c r="BF5076" s="181">
        <f t="shared" si="703"/>
        <v>27.667199999997997</v>
      </c>
      <c r="BG5076" s="182">
        <f t="shared" si="704"/>
        <v>2.5260895478256424E-4</v>
      </c>
      <c r="BH5076" s="183">
        <f t="shared" si="705"/>
        <v>6.721813830215138E-7</v>
      </c>
      <c r="BI5076" s="184">
        <f t="shared" si="706"/>
        <v>6.721813830215138E-7</v>
      </c>
      <c r="BJ5076" s="184" t="str">
        <f t="shared" si="702"/>
        <v/>
      </c>
    </row>
    <row r="5077" spans="57:62" ht="20.100000000000001" customHeight="1" x14ac:dyDescent="0.25">
      <c r="BE5077" s="156">
        <v>4325</v>
      </c>
      <c r="BF5077" s="181">
        <f t="shared" si="703"/>
        <v>27.673599999997997</v>
      </c>
      <c r="BG5077" s="182">
        <f t="shared" si="704"/>
        <v>2.5193677339954273E-4</v>
      </c>
      <c r="BH5077" s="183">
        <f t="shared" si="705"/>
        <v>6.7042134489834863E-7</v>
      </c>
      <c r="BI5077" s="184">
        <f t="shared" si="706"/>
        <v>6.7042134489834863E-7</v>
      </c>
      <c r="BJ5077" s="184" t="str">
        <f t="shared" si="702"/>
        <v/>
      </c>
    </row>
    <row r="5078" spans="57:62" ht="20.100000000000001" customHeight="1" x14ac:dyDescent="0.25">
      <c r="BE5078" s="156">
        <v>4326</v>
      </c>
      <c r="BF5078" s="181">
        <f t="shared" si="703"/>
        <v>27.679999999997996</v>
      </c>
      <c r="BG5078" s="182">
        <f t="shared" si="704"/>
        <v>2.5126635205464438E-4</v>
      </c>
      <c r="BH5078" s="183">
        <f t="shared" si="705"/>
        <v>6.6866582586769469E-7</v>
      </c>
      <c r="BI5078" s="184">
        <f t="shared" si="706"/>
        <v>6.6866582586769469E-7</v>
      </c>
      <c r="BJ5078" s="184" t="str">
        <f t="shared" si="702"/>
        <v/>
      </c>
    </row>
    <row r="5079" spans="57:62" ht="20.100000000000001" customHeight="1" x14ac:dyDescent="0.25">
      <c r="BE5079" s="156">
        <v>4327</v>
      </c>
      <c r="BF5079" s="181">
        <f t="shared" si="703"/>
        <v>27.686399999997995</v>
      </c>
      <c r="BG5079" s="182">
        <f t="shared" si="704"/>
        <v>2.5059768622877668E-4</v>
      </c>
      <c r="BH5079" s="183">
        <f t="shared" si="705"/>
        <v>6.6691481460533133E-7</v>
      </c>
      <c r="BI5079" s="184">
        <f t="shared" si="706"/>
        <v>6.6691481460533133E-7</v>
      </c>
      <c r="BJ5079" s="184" t="str">
        <f t="shared" si="702"/>
        <v/>
      </c>
    </row>
    <row r="5080" spans="57:62" ht="20.100000000000001" customHeight="1" x14ac:dyDescent="0.25">
      <c r="BE5080" s="156">
        <v>4328</v>
      </c>
      <c r="BF5080" s="181">
        <f t="shared" si="703"/>
        <v>27.692799999997995</v>
      </c>
      <c r="BG5080" s="182">
        <f t="shared" si="704"/>
        <v>2.4993077141417135E-4</v>
      </c>
      <c r="BH5080" s="183">
        <f t="shared" si="705"/>
        <v>6.6516829981528138E-7</v>
      </c>
      <c r="BI5080" s="184">
        <f t="shared" si="706"/>
        <v>6.6516829981528138E-7</v>
      </c>
      <c r="BJ5080" s="184" t="str">
        <f t="shared" si="702"/>
        <v/>
      </c>
    </row>
    <row r="5081" spans="57:62" ht="20.100000000000001" customHeight="1" x14ac:dyDescent="0.25">
      <c r="BE5081" s="156">
        <v>4329</v>
      </c>
      <c r="BF5081" s="181">
        <f t="shared" si="703"/>
        <v>27.699199999997994</v>
      </c>
      <c r="BG5081" s="182">
        <f t="shared" si="704"/>
        <v>2.4926560311435607E-4</v>
      </c>
      <c r="BH5081" s="183">
        <f t="shared" si="705"/>
        <v>6.6342627022932324E-7</v>
      </c>
      <c r="BI5081" s="184">
        <f t="shared" si="706"/>
        <v>6.6342627022932324E-7</v>
      </c>
      <c r="BJ5081" s="184" t="str">
        <f t="shared" si="702"/>
        <v/>
      </c>
    </row>
    <row r="5082" spans="57:62" ht="20.100000000000001" customHeight="1" x14ac:dyDescent="0.25">
      <c r="BE5082" s="156">
        <v>4330</v>
      </c>
      <c r="BF5082" s="181">
        <f t="shared" si="703"/>
        <v>27.705599999997993</v>
      </c>
      <c r="BG5082" s="182">
        <f t="shared" si="704"/>
        <v>2.4860217684412675E-4</v>
      </c>
      <c r="BH5082" s="183">
        <f t="shared" si="705"/>
        <v>6.6168871460688247E-7</v>
      </c>
      <c r="BI5082" s="184">
        <f t="shared" si="706"/>
        <v>6.6168871460688247E-7</v>
      </c>
      <c r="BJ5082" s="184" t="str">
        <f t="shared" si="702"/>
        <v/>
      </c>
    </row>
    <row r="5083" spans="57:62" ht="20.100000000000001" customHeight="1" x14ac:dyDescent="0.25">
      <c r="BE5083" s="156">
        <v>4331</v>
      </c>
      <c r="BF5083" s="181">
        <f t="shared" si="703"/>
        <v>27.711999999997992</v>
      </c>
      <c r="BG5083" s="182">
        <f t="shared" si="704"/>
        <v>2.4794048812951986E-4</v>
      </c>
      <c r="BH5083" s="183">
        <f t="shared" si="705"/>
        <v>6.5995562173378495E-7</v>
      </c>
      <c r="BI5083" s="184">
        <f t="shared" si="706"/>
        <v>6.5995562173378495E-7</v>
      </c>
      <c r="BJ5083" s="184" t="str">
        <f t="shared" si="702"/>
        <v/>
      </c>
    </row>
    <row r="5084" spans="57:62" ht="20.100000000000001" customHeight="1" x14ac:dyDescent="0.25">
      <c r="BE5084" s="156">
        <v>4332</v>
      </c>
      <c r="BF5084" s="181">
        <f t="shared" si="703"/>
        <v>27.718399999997992</v>
      </c>
      <c r="BG5084" s="182">
        <f t="shared" si="704"/>
        <v>2.4728053250778608E-4</v>
      </c>
      <c r="BH5084" s="183">
        <f t="shared" si="705"/>
        <v>6.5822698042231108E-7</v>
      </c>
      <c r="BI5084" s="184">
        <f t="shared" si="706"/>
        <v>6.5822698042231108E-7</v>
      </c>
      <c r="BJ5084" s="184" t="str">
        <f t="shared" si="702"/>
        <v/>
      </c>
    </row>
    <row r="5085" spans="57:62" ht="20.100000000000001" customHeight="1" x14ac:dyDescent="0.25">
      <c r="BE5085" s="156">
        <v>4333</v>
      </c>
      <c r="BF5085" s="181">
        <f t="shared" si="703"/>
        <v>27.724799999997991</v>
      </c>
      <c r="BG5085" s="182">
        <f t="shared" si="704"/>
        <v>2.4662230552736377E-4</v>
      </c>
      <c r="BH5085" s="183">
        <f t="shared" si="705"/>
        <v>6.5650277951444843E-7</v>
      </c>
      <c r="BI5085" s="184">
        <f t="shared" si="706"/>
        <v>6.5650277951444843E-7</v>
      </c>
      <c r="BJ5085" s="184" t="str">
        <f t="shared" si="702"/>
        <v/>
      </c>
    </row>
    <row r="5086" spans="57:62" ht="20.100000000000001" customHeight="1" x14ac:dyDescent="0.25">
      <c r="BE5086" s="156">
        <v>4334</v>
      </c>
      <c r="BF5086" s="181">
        <f t="shared" si="703"/>
        <v>27.73119999999799</v>
      </c>
      <c r="BG5086" s="182">
        <f t="shared" si="704"/>
        <v>2.4596580274784932E-4</v>
      </c>
      <c r="BH5086" s="183">
        <f t="shared" si="705"/>
        <v>6.5478300787777171E-7</v>
      </c>
      <c r="BI5086" s="184">
        <f t="shared" si="706"/>
        <v>6.5478300787777171E-7</v>
      </c>
      <c r="BJ5086" s="184" t="str">
        <f t="shared" si="702"/>
        <v/>
      </c>
    </row>
    <row r="5087" spans="57:62" ht="20.100000000000001" customHeight="1" x14ac:dyDescent="0.25">
      <c r="BE5087" s="156">
        <v>4335</v>
      </c>
      <c r="BF5087" s="181">
        <f t="shared" si="703"/>
        <v>27.73759999999799</v>
      </c>
      <c r="BG5087" s="182">
        <f t="shared" si="704"/>
        <v>2.4531101973997155E-4</v>
      </c>
      <c r="BH5087" s="183">
        <f t="shared" si="705"/>
        <v>6.5306765440647282E-7</v>
      </c>
      <c r="BI5087" s="184">
        <f t="shared" si="706"/>
        <v>6.5306765440647282E-7</v>
      </c>
      <c r="BJ5087" s="184" t="str">
        <f t="shared" si="702"/>
        <v/>
      </c>
    </row>
    <row r="5088" spans="57:62" ht="20.100000000000001" customHeight="1" x14ac:dyDescent="0.25">
      <c r="BE5088" s="156">
        <v>4336</v>
      </c>
      <c r="BF5088" s="181">
        <f t="shared" si="703"/>
        <v>27.743999999997989</v>
      </c>
      <c r="BG5088" s="182">
        <f t="shared" si="704"/>
        <v>2.4465795208556508E-4</v>
      </c>
      <c r="BH5088" s="183">
        <f t="shared" si="705"/>
        <v>6.5135670802282447E-7</v>
      </c>
      <c r="BI5088" s="184">
        <f t="shared" si="706"/>
        <v>6.5135670802282447E-7</v>
      </c>
      <c r="BJ5088" s="184" t="str">
        <f t="shared" si="702"/>
        <v/>
      </c>
    </row>
    <row r="5089" spans="57:62" ht="20.100000000000001" customHeight="1" x14ac:dyDescent="0.25">
      <c r="BE5089" s="156">
        <v>4337</v>
      </c>
      <c r="BF5089" s="181">
        <f t="shared" si="703"/>
        <v>27.750399999997988</v>
      </c>
      <c r="BG5089" s="182">
        <f t="shared" si="704"/>
        <v>2.4400659537754225E-4</v>
      </c>
      <c r="BH5089" s="183">
        <f t="shared" si="705"/>
        <v>6.4965015767398182E-7</v>
      </c>
      <c r="BI5089" s="184">
        <f t="shared" si="706"/>
        <v>6.4965015767398182E-7</v>
      </c>
      <c r="BJ5089" s="184" t="str">
        <f t="shared" si="702"/>
        <v/>
      </c>
    </row>
    <row r="5090" spans="57:62" ht="20.100000000000001" customHeight="1" x14ac:dyDescent="0.25">
      <c r="BE5090" s="156">
        <v>4338</v>
      </c>
      <c r="BF5090" s="181">
        <f t="shared" si="703"/>
        <v>27.756799999997988</v>
      </c>
      <c r="BG5090" s="182">
        <f t="shared" si="704"/>
        <v>2.4335694521986827E-4</v>
      </c>
      <c r="BH5090" s="183">
        <f t="shared" si="705"/>
        <v>6.4794799233827086E-7</v>
      </c>
      <c r="BI5090" s="184">
        <f t="shared" si="706"/>
        <v>6.4794799233827086E-7</v>
      </c>
      <c r="BJ5090" s="184" t="str">
        <f t="shared" si="702"/>
        <v/>
      </c>
    </row>
    <row r="5091" spans="57:62" ht="20.100000000000001" customHeight="1" x14ac:dyDescent="0.25">
      <c r="BE5091" s="156">
        <v>4339</v>
      </c>
      <c r="BF5091" s="181">
        <f t="shared" si="703"/>
        <v>27.763199999997987</v>
      </c>
      <c r="BG5091" s="182">
        <f t="shared" si="704"/>
        <v>2.4270899722753E-4</v>
      </c>
      <c r="BH5091" s="183">
        <f t="shared" si="705"/>
        <v>6.4625020101494266E-7</v>
      </c>
      <c r="BI5091" s="184">
        <f t="shared" si="706"/>
        <v>6.4625020101494266E-7</v>
      </c>
      <c r="BJ5091" s="184" t="str">
        <f t="shared" si="702"/>
        <v/>
      </c>
    </row>
    <row r="5092" spans="57:62" ht="20.100000000000001" customHeight="1" x14ac:dyDescent="0.25">
      <c r="BE5092" s="156">
        <v>4340</v>
      </c>
      <c r="BF5092" s="181">
        <f t="shared" si="703"/>
        <v>27.769599999997986</v>
      </c>
      <c r="BG5092" s="182">
        <f t="shared" si="704"/>
        <v>2.4206274702651506E-4</v>
      </c>
      <c r="BH5092" s="183">
        <f t="shared" si="705"/>
        <v>6.4455677273539489E-7</v>
      </c>
      <c r="BI5092" s="184">
        <f t="shared" si="706"/>
        <v>6.4455677273539489E-7</v>
      </c>
      <c r="BJ5092" s="184" t="str">
        <f t="shared" si="702"/>
        <v/>
      </c>
    </row>
    <row r="5093" spans="57:62" ht="20.100000000000001" customHeight="1" x14ac:dyDescent="0.25">
      <c r="BE5093" s="156">
        <v>4341</v>
      </c>
      <c r="BF5093" s="181">
        <f t="shared" si="703"/>
        <v>27.775999999997985</v>
      </c>
      <c r="BG5093" s="182">
        <f t="shared" si="704"/>
        <v>2.4141819025377966E-4</v>
      </c>
      <c r="BH5093" s="183">
        <f t="shared" si="705"/>
        <v>6.428676965539832E-7</v>
      </c>
      <c r="BI5093" s="184">
        <f t="shared" si="706"/>
        <v>6.428676965539832E-7</v>
      </c>
      <c r="BJ5093" s="184" t="str">
        <f t="shared" si="702"/>
        <v/>
      </c>
    </row>
    <row r="5094" spans="57:62" ht="20.100000000000001" customHeight="1" x14ac:dyDescent="0.25">
      <c r="BE5094" s="156">
        <v>4342</v>
      </c>
      <c r="BF5094" s="181">
        <f t="shared" si="703"/>
        <v>27.782399999997985</v>
      </c>
      <c r="BG5094" s="182">
        <f t="shared" si="704"/>
        <v>2.4077532255722568E-4</v>
      </c>
      <c r="BH5094" s="183">
        <f t="shared" si="705"/>
        <v>6.4118296155393014E-7</v>
      </c>
      <c r="BI5094" s="184">
        <f t="shared" si="706"/>
        <v>6.4118296155393014E-7</v>
      </c>
      <c r="BJ5094" s="184" t="str">
        <f t="shared" si="702"/>
        <v/>
      </c>
    </row>
    <row r="5095" spans="57:62" ht="20.100000000000001" customHeight="1" x14ac:dyDescent="0.25">
      <c r="BE5095" s="156">
        <v>4343</v>
      </c>
      <c r="BF5095" s="181">
        <f t="shared" si="703"/>
        <v>27.788799999997984</v>
      </c>
      <c r="BG5095" s="182">
        <f t="shared" si="704"/>
        <v>2.4013413959567175E-4</v>
      </c>
      <c r="BH5095" s="183">
        <f t="shared" si="705"/>
        <v>6.3950255684260882E-7</v>
      </c>
      <c r="BI5095" s="184">
        <f t="shared" si="706"/>
        <v>6.3950255684260882E-7</v>
      </c>
      <c r="BJ5095" s="184" t="str">
        <f t="shared" si="702"/>
        <v/>
      </c>
    </row>
    <row r="5096" spans="57:62" ht="20.100000000000001" customHeight="1" x14ac:dyDescent="0.25">
      <c r="BE5096" s="156">
        <v>4344</v>
      </c>
      <c r="BF5096" s="181">
        <f t="shared" si="703"/>
        <v>27.795199999997983</v>
      </c>
      <c r="BG5096" s="182">
        <f t="shared" si="704"/>
        <v>2.3949463703882914E-4</v>
      </c>
      <c r="BH5096" s="183">
        <f t="shared" si="705"/>
        <v>6.378264715579127E-7</v>
      </c>
      <c r="BI5096" s="184">
        <f t="shared" si="706"/>
        <v>6.378264715579127E-7</v>
      </c>
      <c r="BJ5096" s="184" t="str">
        <f t="shared" si="702"/>
        <v/>
      </c>
    </row>
    <row r="5097" spans="57:62" ht="20.100000000000001" customHeight="1" x14ac:dyDescent="0.25">
      <c r="BE5097" s="156">
        <v>4345</v>
      </c>
      <c r="BF5097" s="181">
        <f t="shared" si="703"/>
        <v>27.801599999997983</v>
      </c>
      <c r="BG5097" s="182">
        <f t="shared" si="704"/>
        <v>2.3885681056727123E-4</v>
      </c>
      <c r="BH5097" s="183">
        <f t="shared" si="705"/>
        <v>6.361546948592295E-7</v>
      </c>
      <c r="BI5097" s="184">
        <f t="shared" si="706"/>
        <v>6.361546948592295E-7</v>
      </c>
      <c r="BJ5097" s="184" t="str">
        <f t="shared" si="702"/>
        <v/>
      </c>
    </row>
    <row r="5098" spans="57:62" ht="20.100000000000001" customHeight="1" x14ac:dyDescent="0.25">
      <c r="BE5098" s="156">
        <v>4346</v>
      </c>
      <c r="BF5098" s="181">
        <f t="shared" si="703"/>
        <v>27.807999999997982</v>
      </c>
      <c r="BG5098" s="182">
        <f t="shared" si="704"/>
        <v>2.38220655872412E-4</v>
      </c>
      <c r="BH5098" s="183">
        <f t="shared" si="705"/>
        <v>6.3448721593565411E-7</v>
      </c>
      <c r="BI5098" s="184">
        <f t="shared" si="706"/>
        <v>6.3448721593565411E-7</v>
      </c>
      <c r="BJ5098" s="184" t="str">
        <f t="shared" si="702"/>
        <v/>
      </c>
    </row>
    <row r="5099" spans="57:62" ht="20.100000000000001" customHeight="1" x14ac:dyDescent="0.25">
      <c r="BE5099" s="156">
        <v>4347</v>
      </c>
      <c r="BF5099" s="181">
        <f t="shared" si="703"/>
        <v>27.814399999997981</v>
      </c>
      <c r="BG5099" s="182">
        <f t="shared" si="704"/>
        <v>2.3758616865647634E-4</v>
      </c>
      <c r="BH5099" s="183">
        <f t="shared" si="705"/>
        <v>6.3282402400181435E-7</v>
      </c>
      <c r="BI5099" s="184">
        <f t="shared" si="706"/>
        <v>6.3282402400181435E-7</v>
      </c>
      <c r="BJ5099" s="184" t="str">
        <f t="shared" si="702"/>
        <v/>
      </c>
    </row>
    <row r="5100" spans="57:62" ht="20.100000000000001" customHeight="1" x14ac:dyDescent="0.25">
      <c r="BE5100" s="156">
        <v>4348</v>
      </c>
      <c r="BF5100" s="181">
        <f t="shared" si="703"/>
        <v>27.82079999999798</v>
      </c>
      <c r="BG5100" s="182">
        <f t="shared" si="704"/>
        <v>2.3695334463247453E-4</v>
      </c>
      <c r="BH5100" s="183">
        <f t="shared" si="705"/>
        <v>6.3116510829803367E-7</v>
      </c>
      <c r="BI5100" s="184">
        <f t="shared" si="706"/>
        <v>6.3116510829803367E-7</v>
      </c>
      <c r="BJ5100" s="184" t="str">
        <f t="shared" si="702"/>
        <v/>
      </c>
    </row>
    <row r="5101" spans="57:62" ht="20.100000000000001" customHeight="1" x14ac:dyDescent="0.25">
      <c r="BE5101" s="156">
        <v>4349</v>
      </c>
      <c r="BF5101" s="181">
        <f t="shared" si="703"/>
        <v>27.82719999999798</v>
      </c>
      <c r="BG5101" s="182">
        <f t="shared" si="704"/>
        <v>2.3632217952417649E-4</v>
      </c>
      <c r="BH5101" s="183">
        <f t="shared" si="705"/>
        <v>6.2951045809176765E-7</v>
      </c>
      <c r="BI5101" s="184">
        <f t="shared" si="706"/>
        <v>6.2951045809176765E-7</v>
      </c>
      <c r="BJ5101" s="184" t="str">
        <f t="shared" si="702"/>
        <v/>
      </c>
    </row>
    <row r="5102" spans="57:62" ht="20.100000000000001" customHeight="1" x14ac:dyDescent="0.25">
      <c r="BE5102" s="156">
        <v>4350</v>
      </c>
      <c r="BF5102" s="181">
        <f t="shared" si="703"/>
        <v>27.833599999997979</v>
      </c>
      <c r="BG5102" s="182">
        <f t="shared" si="704"/>
        <v>2.3569266906608473E-4</v>
      </c>
      <c r="BH5102" s="183">
        <f t="shared" si="705"/>
        <v>6.2786006267551695E-7</v>
      </c>
      <c r="BI5102" s="184">
        <f t="shared" si="706"/>
        <v>6.2786006267551695E-7</v>
      </c>
      <c r="BJ5102" s="184" t="str">
        <f t="shared" si="702"/>
        <v/>
      </c>
    </row>
    <row r="5103" spans="57:62" ht="20.100000000000001" customHeight="1" x14ac:dyDescent="0.25">
      <c r="BE5103" s="156">
        <v>4351</v>
      </c>
      <c r="BF5103" s="181">
        <f t="shared" si="703"/>
        <v>27.839999999997978</v>
      </c>
      <c r="BG5103" s="182">
        <f t="shared" si="704"/>
        <v>2.3506480900340921E-4</v>
      </c>
      <c r="BH5103" s="183">
        <f t="shared" si="705"/>
        <v>6.2621391136774888E-7</v>
      </c>
      <c r="BI5103" s="184">
        <f t="shared" si="706"/>
        <v>6.2621391136774888E-7</v>
      </c>
      <c r="BJ5103" s="184" t="str">
        <f t="shared" si="702"/>
        <v/>
      </c>
    </row>
    <row r="5104" spans="57:62" ht="20.100000000000001" customHeight="1" x14ac:dyDescent="0.25">
      <c r="BE5104" s="156">
        <v>4352</v>
      </c>
      <c r="BF5104" s="181">
        <f t="shared" si="703"/>
        <v>27.846399999997978</v>
      </c>
      <c r="BG5104" s="182">
        <f t="shared" si="704"/>
        <v>2.3443859509204146E-4</v>
      </c>
      <c r="BH5104" s="183">
        <f t="shared" si="705"/>
        <v>6.2457199351511998E-7</v>
      </c>
      <c r="BI5104" s="184">
        <f t="shared" si="706"/>
        <v>6.2457199351511998E-7</v>
      </c>
      <c r="BJ5104" s="184" t="str">
        <f t="shared" si="702"/>
        <v/>
      </c>
    </row>
    <row r="5105" spans="57:62" ht="20.100000000000001" customHeight="1" x14ac:dyDescent="0.25">
      <c r="BE5105" s="156">
        <v>4353</v>
      </c>
      <c r="BF5105" s="181">
        <f t="shared" si="703"/>
        <v>27.852799999997977</v>
      </c>
      <c r="BG5105" s="182">
        <f t="shared" si="704"/>
        <v>2.3381402309852634E-4</v>
      </c>
      <c r="BH5105" s="183">
        <f t="shared" si="705"/>
        <v>6.2293429848738033E-7</v>
      </c>
      <c r="BI5105" s="184">
        <f t="shared" si="706"/>
        <v>6.2293429848738033E-7</v>
      </c>
      <c r="BJ5105" s="184" t="str">
        <f t="shared" ref="BJ5105:BJ5168" si="707">IF($BG5105&lt;(1-$BC$765),$BH5105,"")</f>
        <v/>
      </c>
    </row>
    <row r="5106" spans="57:62" ht="20.100000000000001" customHeight="1" x14ac:dyDescent="0.25">
      <c r="BE5106" s="156">
        <v>4354</v>
      </c>
      <c r="BF5106" s="181">
        <f t="shared" ref="BF5106:BF5169" si="708">BF5105+$BI$750</f>
        <v>27.859199999997976</v>
      </c>
      <c r="BG5106" s="182">
        <f t="shared" ref="BG5106:BG5169" si="709">_xlfn.CHISQ.DIST.RT(BF5106,7)</f>
        <v>2.3319108880003896E-4</v>
      </c>
      <c r="BH5106" s="183">
        <f t="shared" ref="BH5106:BH5169" si="710">BG5106-BG5107</f>
        <v>6.2130081568138504E-7</v>
      </c>
      <c r="BI5106" s="184">
        <f t="shared" ref="BI5106:BI5169" si="711">IF(BG5106&lt;(1-$BC$757),BH5106,"")</f>
        <v>6.2130081568138504E-7</v>
      </c>
      <c r="BJ5106" s="184" t="str">
        <f t="shared" si="707"/>
        <v/>
      </c>
    </row>
    <row r="5107" spans="57:62" ht="20.100000000000001" customHeight="1" x14ac:dyDescent="0.25">
      <c r="BE5107" s="156">
        <v>4355</v>
      </c>
      <c r="BF5107" s="181">
        <f t="shared" si="708"/>
        <v>27.865599999997976</v>
      </c>
      <c r="BG5107" s="182">
        <f t="shared" si="709"/>
        <v>2.3256978798435758E-4</v>
      </c>
      <c r="BH5107" s="183">
        <f t="shared" si="710"/>
        <v>6.1967153452071482E-7</v>
      </c>
      <c r="BI5107" s="184">
        <f t="shared" si="711"/>
        <v>6.1967153452071482E-7</v>
      </c>
      <c r="BJ5107" s="184" t="str">
        <f t="shared" si="707"/>
        <v/>
      </c>
    </row>
    <row r="5108" spans="57:62" ht="20.100000000000001" customHeight="1" x14ac:dyDescent="0.25">
      <c r="BE5108" s="156">
        <v>4356</v>
      </c>
      <c r="BF5108" s="181">
        <f t="shared" si="708"/>
        <v>27.871999999997975</v>
      </c>
      <c r="BG5108" s="182">
        <f t="shared" si="709"/>
        <v>2.3195011644983686E-4</v>
      </c>
      <c r="BH5108" s="183">
        <f t="shared" si="710"/>
        <v>6.1804644445242335E-7</v>
      </c>
      <c r="BI5108" s="184">
        <f t="shared" si="711"/>
        <v>6.1804644445242335E-7</v>
      </c>
      <c r="BJ5108" s="184" t="str">
        <f t="shared" si="707"/>
        <v/>
      </c>
    </row>
    <row r="5109" spans="57:62" ht="20.100000000000001" customHeight="1" x14ac:dyDescent="0.25">
      <c r="BE5109" s="156">
        <v>4357</v>
      </c>
      <c r="BF5109" s="181">
        <f t="shared" si="708"/>
        <v>27.878399999997974</v>
      </c>
      <c r="BG5109" s="182">
        <f t="shared" si="709"/>
        <v>2.3133207000538444E-4</v>
      </c>
      <c r="BH5109" s="183">
        <f t="shared" si="710"/>
        <v>6.1642553495207882E-7</v>
      </c>
      <c r="BI5109" s="184">
        <f t="shared" si="711"/>
        <v>6.1642553495207882E-7</v>
      </c>
      <c r="BJ5109" s="184" t="str">
        <f t="shared" si="707"/>
        <v/>
      </c>
    </row>
    <row r="5110" spans="57:62" ht="20.100000000000001" customHeight="1" x14ac:dyDescent="0.25">
      <c r="BE5110" s="156">
        <v>4358</v>
      </c>
      <c r="BF5110" s="181">
        <f t="shared" si="708"/>
        <v>27.884799999997973</v>
      </c>
      <c r="BG5110" s="182">
        <f t="shared" si="709"/>
        <v>2.3071564447043236E-4</v>
      </c>
      <c r="BH5110" s="183">
        <f t="shared" si="710"/>
        <v>6.1480879551853267E-7</v>
      </c>
      <c r="BI5110" s="184">
        <f t="shared" si="711"/>
        <v>6.1480879551853267E-7</v>
      </c>
      <c r="BJ5110" s="184" t="str">
        <f t="shared" si="707"/>
        <v/>
      </c>
    </row>
    <row r="5111" spans="57:62" ht="20.100000000000001" customHeight="1" x14ac:dyDescent="0.25">
      <c r="BE5111" s="156">
        <v>4359</v>
      </c>
      <c r="BF5111" s="181">
        <f t="shared" si="708"/>
        <v>27.891199999997973</v>
      </c>
      <c r="BG5111" s="182">
        <f t="shared" si="709"/>
        <v>2.3010083567491383E-4</v>
      </c>
      <c r="BH5111" s="183">
        <f t="shared" si="710"/>
        <v>6.1319621567738902E-7</v>
      </c>
      <c r="BI5111" s="184">
        <f t="shared" si="711"/>
        <v>6.1319621567738902E-7</v>
      </c>
      <c r="BJ5111" s="184" t="str">
        <f t="shared" si="707"/>
        <v/>
      </c>
    </row>
    <row r="5112" spans="57:62" ht="20.100000000000001" customHeight="1" x14ac:dyDescent="0.25">
      <c r="BE5112" s="156">
        <v>4360</v>
      </c>
      <c r="BF5112" s="181">
        <f t="shared" si="708"/>
        <v>27.897599999997972</v>
      </c>
      <c r="BG5112" s="182">
        <f t="shared" si="709"/>
        <v>2.2948763945923644E-4</v>
      </c>
      <c r="BH5112" s="183">
        <f t="shared" si="710"/>
        <v>6.1158778497894472E-7</v>
      </c>
      <c r="BI5112" s="184">
        <f t="shared" si="711"/>
        <v>6.1158778497894472E-7</v>
      </c>
      <c r="BJ5112" s="184" t="str">
        <f t="shared" si="707"/>
        <v/>
      </c>
    </row>
    <row r="5113" spans="57:62" ht="20.100000000000001" customHeight="1" x14ac:dyDescent="0.25">
      <c r="BE5113" s="156">
        <v>4361</v>
      </c>
      <c r="BF5113" s="181">
        <f t="shared" si="708"/>
        <v>27.903999999997971</v>
      </c>
      <c r="BG5113" s="182">
        <f t="shared" si="709"/>
        <v>2.2887605167425749E-4</v>
      </c>
      <c r="BH5113" s="183">
        <f t="shared" si="710"/>
        <v>6.0998349300108953E-7</v>
      </c>
      <c r="BI5113" s="184">
        <f t="shared" si="711"/>
        <v>6.0998349300108953E-7</v>
      </c>
      <c r="BJ5113" s="184" t="str">
        <f t="shared" si="707"/>
        <v/>
      </c>
    </row>
    <row r="5114" spans="57:62" ht="20.100000000000001" customHeight="1" x14ac:dyDescent="0.25">
      <c r="BE5114" s="156">
        <v>4362</v>
      </c>
      <c r="BF5114" s="181">
        <f t="shared" si="708"/>
        <v>27.910399999997971</v>
      </c>
      <c r="BG5114" s="182">
        <f t="shared" si="709"/>
        <v>2.282660681812564E-4</v>
      </c>
      <c r="BH5114" s="183">
        <f t="shared" si="710"/>
        <v>6.0838332934315333E-7</v>
      </c>
      <c r="BI5114" s="184">
        <f t="shared" si="711"/>
        <v>6.0838332934315333E-7</v>
      </c>
      <c r="BJ5114" s="184" t="str">
        <f t="shared" si="707"/>
        <v/>
      </c>
    </row>
    <row r="5115" spans="57:62" ht="20.100000000000001" customHeight="1" x14ac:dyDescent="0.25">
      <c r="BE5115" s="156">
        <v>4363</v>
      </c>
      <c r="BF5115" s="181">
        <f t="shared" si="708"/>
        <v>27.91679999999797</v>
      </c>
      <c r="BG5115" s="182">
        <f t="shared" si="709"/>
        <v>2.2765768485191325E-4</v>
      </c>
      <c r="BH5115" s="183">
        <f t="shared" si="710"/>
        <v>6.0678728363460681E-7</v>
      </c>
      <c r="BI5115" s="184">
        <f t="shared" si="711"/>
        <v>6.0678728363460681E-7</v>
      </c>
      <c r="BJ5115" s="184" t="str">
        <f t="shared" si="707"/>
        <v/>
      </c>
    </row>
    <row r="5116" spans="57:62" ht="20.100000000000001" customHeight="1" x14ac:dyDescent="0.25">
      <c r="BE5116" s="156">
        <v>4364</v>
      </c>
      <c r="BF5116" s="181">
        <f t="shared" si="708"/>
        <v>27.923199999997969</v>
      </c>
      <c r="BG5116" s="182">
        <f t="shared" si="709"/>
        <v>2.2705089756827864E-4</v>
      </c>
      <c r="BH5116" s="183">
        <f t="shared" si="710"/>
        <v>6.0519534552565604E-7</v>
      </c>
      <c r="BI5116" s="184">
        <f t="shared" si="711"/>
        <v>6.0519534552565604E-7</v>
      </c>
      <c r="BJ5116" s="184" t="str">
        <f t="shared" si="707"/>
        <v/>
      </c>
    </row>
    <row r="5117" spans="57:62" ht="20.100000000000001" customHeight="1" x14ac:dyDescent="0.25">
      <c r="BE5117" s="156">
        <v>4365</v>
      </c>
      <c r="BF5117" s="181">
        <f t="shared" si="708"/>
        <v>27.929599999997968</v>
      </c>
      <c r="BG5117" s="182">
        <f t="shared" si="709"/>
        <v>2.2644570222275299E-4</v>
      </c>
      <c r="BH5117" s="183">
        <f t="shared" si="710"/>
        <v>6.036075046955908E-7</v>
      </c>
      <c r="BI5117" s="184">
        <f t="shared" si="711"/>
        <v>6.036075046955908E-7</v>
      </c>
      <c r="BJ5117" s="184" t="str">
        <f t="shared" si="707"/>
        <v/>
      </c>
    </row>
    <row r="5118" spans="57:62" ht="20.100000000000001" customHeight="1" x14ac:dyDescent="0.25">
      <c r="BE5118" s="156">
        <v>4366</v>
      </c>
      <c r="BF5118" s="181">
        <f t="shared" si="708"/>
        <v>27.935999999997968</v>
      </c>
      <c r="BG5118" s="182">
        <f t="shared" si="709"/>
        <v>2.258420947180574E-4</v>
      </c>
      <c r="BH5118" s="183">
        <f t="shared" si="710"/>
        <v>6.0202375084573729E-7</v>
      </c>
      <c r="BI5118" s="184">
        <f t="shared" si="711"/>
        <v>6.0202375084573729E-7</v>
      </c>
      <c r="BJ5118" s="184" t="str">
        <f t="shared" si="707"/>
        <v/>
      </c>
    </row>
    <row r="5119" spans="57:62" ht="20.100000000000001" customHeight="1" x14ac:dyDescent="0.25">
      <c r="BE5119" s="156">
        <v>4367</v>
      </c>
      <c r="BF5119" s="181">
        <f t="shared" si="708"/>
        <v>27.942399999997967</v>
      </c>
      <c r="BG5119" s="182">
        <f t="shared" si="709"/>
        <v>2.2524007096721166E-4</v>
      </c>
      <c r="BH5119" s="183">
        <f t="shared" si="710"/>
        <v>6.0044407370422859E-7</v>
      </c>
      <c r="BI5119" s="184">
        <f t="shared" si="711"/>
        <v>6.0044407370422859E-7</v>
      </c>
      <c r="BJ5119" s="184" t="str">
        <f t="shared" si="707"/>
        <v/>
      </c>
    </row>
    <row r="5120" spans="57:62" ht="20.100000000000001" customHeight="1" x14ac:dyDescent="0.25">
      <c r="BE5120" s="156">
        <v>4368</v>
      </c>
      <c r="BF5120" s="181">
        <f t="shared" si="708"/>
        <v>27.948799999997966</v>
      </c>
      <c r="BG5120" s="182">
        <f t="shared" si="709"/>
        <v>2.2463962689350743E-4</v>
      </c>
      <c r="BH5120" s="183">
        <f t="shared" si="710"/>
        <v>5.9886846302454103E-7</v>
      </c>
      <c r="BI5120" s="184">
        <f t="shared" si="711"/>
        <v>5.9886846302454103E-7</v>
      </c>
      <c r="BJ5120" s="184" t="str">
        <f t="shared" si="707"/>
        <v/>
      </c>
    </row>
    <row r="5121" spans="57:62" ht="20.100000000000001" customHeight="1" x14ac:dyDescent="0.25">
      <c r="BE5121" s="156">
        <v>4369</v>
      </c>
      <c r="BF5121" s="181">
        <f t="shared" si="708"/>
        <v>27.955199999997966</v>
      </c>
      <c r="BG5121" s="182">
        <f t="shared" si="709"/>
        <v>2.2404075843048289E-4</v>
      </c>
      <c r="BH5121" s="183">
        <f t="shared" si="710"/>
        <v>5.9729690858427442E-7</v>
      </c>
      <c r="BI5121" s="184">
        <f t="shared" si="711"/>
        <v>5.9729690858427442E-7</v>
      </c>
      <c r="BJ5121" s="184" t="str">
        <f t="shared" si="707"/>
        <v/>
      </c>
    </row>
    <row r="5122" spans="57:62" ht="20.100000000000001" customHeight="1" x14ac:dyDescent="0.25">
      <c r="BE5122" s="156">
        <v>4370</v>
      </c>
      <c r="BF5122" s="181">
        <f t="shared" si="708"/>
        <v>27.961599999997965</v>
      </c>
      <c r="BG5122" s="182">
        <f t="shared" si="709"/>
        <v>2.2344346152189861E-4</v>
      </c>
      <c r="BH5122" s="183">
        <f t="shared" si="710"/>
        <v>5.9572940018488103E-7</v>
      </c>
      <c r="BI5122" s="184">
        <f t="shared" si="711"/>
        <v>5.9572940018488103E-7</v>
      </c>
      <c r="BJ5122" s="184" t="str">
        <f t="shared" si="707"/>
        <v/>
      </c>
    </row>
    <row r="5123" spans="57:62" ht="20.100000000000001" customHeight="1" x14ac:dyDescent="0.25">
      <c r="BE5123" s="156">
        <v>4371</v>
      </c>
      <c r="BF5123" s="181">
        <f t="shared" si="708"/>
        <v>27.967999999997964</v>
      </c>
      <c r="BG5123" s="182">
        <f t="shared" si="709"/>
        <v>2.2284773212171373E-4</v>
      </c>
      <c r="BH5123" s="183">
        <f t="shared" si="710"/>
        <v>5.941659276561108E-7</v>
      </c>
      <c r="BI5123" s="184">
        <f t="shared" si="711"/>
        <v>5.941659276561108E-7</v>
      </c>
      <c r="BJ5123" s="184" t="str">
        <f t="shared" si="707"/>
        <v/>
      </c>
    </row>
    <row r="5124" spans="57:62" ht="20.100000000000001" customHeight="1" x14ac:dyDescent="0.25">
      <c r="BE5124" s="156">
        <v>4372</v>
      </c>
      <c r="BF5124" s="181">
        <f t="shared" si="708"/>
        <v>27.974399999997964</v>
      </c>
      <c r="BG5124" s="182">
        <f t="shared" si="709"/>
        <v>2.2225356619405762E-4</v>
      </c>
      <c r="BH5124" s="183">
        <f t="shared" si="710"/>
        <v>5.926064808483135E-7</v>
      </c>
      <c r="BI5124" s="184">
        <f t="shared" si="711"/>
        <v>5.926064808483135E-7</v>
      </c>
      <c r="BJ5124" s="184" t="str">
        <f t="shared" si="707"/>
        <v/>
      </c>
    </row>
    <row r="5125" spans="57:62" ht="20.100000000000001" customHeight="1" x14ac:dyDescent="0.25">
      <c r="BE5125" s="156">
        <v>4373</v>
      </c>
      <c r="BF5125" s="181">
        <f t="shared" si="708"/>
        <v>27.980799999997963</v>
      </c>
      <c r="BG5125" s="182">
        <f t="shared" si="709"/>
        <v>2.2166095971320931E-4</v>
      </c>
      <c r="BH5125" s="183">
        <f t="shared" si="710"/>
        <v>5.9105104964024503E-7</v>
      </c>
      <c r="BI5125" s="184">
        <f t="shared" si="711"/>
        <v>5.9105104964024503E-7</v>
      </c>
      <c r="BJ5125" s="184" t="str">
        <f t="shared" si="707"/>
        <v/>
      </c>
    </row>
    <row r="5126" spans="57:62" ht="20.100000000000001" customHeight="1" x14ac:dyDescent="0.25">
      <c r="BE5126" s="156">
        <v>4374</v>
      </c>
      <c r="BF5126" s="181">
        <f t="shared" si="708"/>
        <v>27.987199999997962</v>
      </c>
      <c r="BG5126" s="182">
        <f t="shared" si="709"/>
        <v>2.2106990866356906E-4</v>
      </c>
      <c r="BH5126" s="183">
        <f t="shared" si="710"/>
        <v>5.8949962393277898E-7</v>
      </c>
      <c r="BI5126" s="184">
        <f t="shared" si="711"/>
        <v>5.8949962393277898E-7</v>
      </c>
      <c r="BJ5126" s="184" t="str">
        <f t="shared" si="707"/>
        <v/>
      </c>
    </row>
    <row r="5127" spans="57:62" ht="20.100000000000001" customHeight="1" x14ac:dyDescent="0.25">
      <c r="BE5127" s="156">
        <v>4375</v>
      </c>
      <c r="BF5127" s="181">
        <f t="shared" si="708"/>
        <v>27.993599999997961</v>
      </c>
      <c r="BG5127" s="182">
        <f t="shared" si="709"/>
        <v>2.2048040903963629E-4</v>
      </c>
      <c r="BH5127" s="183">
        <f t="shared" si="710"/>
        <v>5.8795219365270139E-7</v>
      </c>
      <c r="BI5127" s="184">
        <f t="shared" si="711"/>
        <v>5.8795219365270139E-7</v>
      </c>
      <c r="BJ5127" s="184" t="str">
        <f t="shared" si="707"/>
        <v/>
      </c>
    </row>
    <row r="5128" spans="57:62" ht="20.100000000000001" customHeight="1" x14ac:dyDescent="0.25">
      <c r="BE5128" s="156">
        <v>4376</v>
      </c>
      <c r="BF5128" s="181">
        <f t="shared" si="708"/>
        <v>27.999999999997961</v>
      </c>
      <c r="BG5128" s="182">
        <f t="shared" si="709"/>
        <v>2.1989245684598358E-4</v>
      </c>
      <c r="BH5128" s="183">
        <f t="shared" si="710"/>
        <v>5.8640874875138258E-7</v>
      </c>
      <c r="BI5128" s="184">
        <f t="shared" si="711"/>
        <v>5.8640874875138258E-7</v>
      </c>
      <c r="BJ5128" s="184" t="str">
        <f t="shared" si="707"/>
        <v/>
      </c>
    </row>
    <row r="5129" spans="57:62" ht="20.100000000000001" customHeight="1" x14ac:dyDescent="0.25">
      <c r="BE5129" s="156">
        <v>4377</v>
      </c>
      <c r="BF5129" s="181">
        <f t="shared" si="708"/>
        <v>28.00639999999796</v>
      </c>
      <c r="BG5129" s="182">
        <f t="shared" si="709"/>
        <v>2.193060480972322E-4</v>
      </c>
      <c r="BH5129" s="183">
        <f t="shared" si="710"/>
        <v>5.8486927920353032E-7</v>
      </c>
      <c r="BI5129" s="184">
        <f t="shared" si="711"/>
        <v>5.8486927920353032E-7</v>
      </c>
      <c r="BJ5129" s="184" t="str">
        <f t="shared" si="707"/>
        <v/>
      </c>
    </row>
    <row r="5130" spans="57:62" ht="20.100000000000001" customHeight="1" x14ac:dyDescent="0.25">
      <c r="BE5130" s="156">
        <v>4378</v>
      </c>
      <c r="BF5130" s="181">
        <f t="shared" si="708"/>
        <v>28.012799999997959</v>
      </c>
      <c r="BG5130" s="182">
        <f t="shared" si="709"/>
        <v>2.1872117881802867E-4</v>
      </c>
      <c r="BH5130" s="183">
        <f t="shared" si="710"/>
        <v>5.8333377501009007E-7</v>
      </c>
      <c r="BI5130" s="184">
        <f t="shared" si="711"/>
        <v>5.8333377501009007E-7</v>
      </c>
      <c r="BJ5130" s="184" t="str">
        <f t="shared" si="707"/>
        <v/>
      </c>
    </row>
    <row r="5131" spans="57:62" ht="20.100000000000001" customHeight="1" x14ac:dyDescent="0.25">
      <c r="BE5131" s="156">
        <v>4379</v>
      </c>
      <c r="BF5131" s="181">
        <f t="shared" si="708"/>
        <v>28.019199999997959</v>
      </c>
      <c r="BG5131" s="182">
        <f t="shared" si="709"/>
        <v>2.1813784504301858E-4</v>
      </c>
      <c r="BH5131" s="183">
        <f t="shared" si="710"/>
        <v>5.8180222619482976E-7</v>
      </c>
      <c r="BI5131" s="184">
        <f t="shared" si="711"/>
        <v>5.8180222619482976E-7</v>
      </c>
      <c r="BJ5131" s="184" t="str">
        <f t="shared" si="707"/>
        <v/>
      </c>
    </row>
    <row r="5132" spans="57:62" ht="20.100000000000001" customHeight="1" x14ac:dyDescent="0.25">
      <c r="BE5132" s="156">
        <v>4380</v>
      </c>
      <c r="BF5132" s="181">
        <f t="shared" si="708"/>
        <v>28.025599999997958</v>
      </c>
      <c r="BG5132" s="182">
        <f t="shared" si="709"/>
        <v>2.1755604281682375E-4</v>
      </c>
      <c r="BH5132" s="183">
        <f t="shared" si="710"/>
        <v>5.8027462280688764E-7</v>
      </c>
      <c r="BI5132" s="184">
        <f t="shared" si="711"/>
        <v>5.8027462280688764E-7</v>
      </c>
      <c r="BJ5132" s="184" t="str">
        <f t="shared" si="707"/>
        <v/>
      </c>
    </row>
    <row r="5133" spans="57:62" ht="20.100000000000001" customHeight="1" x14ac:dyDescent="0.25">
      <c r="BE5133" s="156">
        <v>4381</v>
      </c>
      <c r="BF5133" s="181">
        <f t="shared" si="708"/>
        <v>28.031999999997957</v>
      </c>
      <c r="BG5133" s="182">
        <f t="shared" si="709"/>
        <v>2.1697576819401686E-4</v>
      </c>
      <c r="BH5133" s="183">
        <f t="shared" si="710"/>
        <v>5.7875095491998624E-7</v>
      </c>
      <c r="BI5133" s="184">
        <f t="shared" si="711"/>
        <v>5.7875095491998624E-7</v>
      </c>
      <c r="BJ5133" s="184" t="str">
        <f t="shared" si="707"/>
        <v/>
      </c>
    </row>
    <row r="5134" spans="57:62" ht="20.100000000000001" customHeight="1" x14ac:dyDescent="0.25">
      <c r="BE5134" s="156">
        <v>4382</v>
      </c>
      <c r="BF5134" s="181">
        <f t="shared" si="708"/>
        <v>28.038399999997957</v>
      </c>
      <c r="BG5134" s="182">
        <f t="shared" si="709"/>
        <v>2.1639701723909688E-4</v>
      </c>
      <c r="BH5134" s="183">
        <f t="shared" si="710"/>
        <v>5.7723121262980319E-7</v>
      </c>
      <c r="BI5134" s="184">
        <f t="shared" si="711"/>
        <v>5.7723121262980319E-7</v>
      </c>
      <c r="BJ5134" s="184" t="str">
        <f t="shared" si="707"/>
        <v/>
      </c>
    </row>
    <row r="5135" spans="57:62" ht="20.100000000000001" customHeight="1" x14ac:dyDescent="0.25">
      <c r="BE5135" s="156">
        <v>4383</v>
      </c>
      <c r="BF5135" s="181">
        <f t="shared" si="708"/>
        <v>28.044799999997956</v>
      </c>
      <c r="BG5135" s="182">
        <f t="shared" si="709"/>
        <v>2.1581978602646707E-4</v>
      </c>
      <c r="BH5135" s="183">
        <f t="shared" si="710"/>
        <v>5.7571538605947353E-7</v>
      </c>
      <c r="BI5135" s="184">
        <f t="shared" si="711"/>
        <v>5.7571538605947353E-7</v>
      </c>
      <c r="BJ5135" s="184" t="str">
        <f t="shared" si="707"/>
        <v/>
      </c>
    </row>
    <row r="5136" spans="57:62" ht="20.100000000000001" customHeight="1" x14ac:dyDescent="0.25">
      <c r="BE5136" s="156">
        <v>4384</v>
      </c>
      <c r="BF5136" s="181">
        <f t="shared" si="708"/>
        <v>28.051199999997955</v>
      </c>
      <c r="BG5136" s="182">
        <f t="shared" si="709"/>
        <v>2.152440706404076E-4</v>
      </c>
      <c r="BH5136" s="183">
        <f t="shared" si="710"/>
        <v>5.7420346535324717E-7</v>
      </c>
      <c r="BI5136" s="184">
        <f t="shared" si="711"/>
        <v>5.7420346535324717E-7</v>
      </c>
      <c r="BJ5136" s="184" t="str">
        <f t="shared" si="707"/>
        <v/>
      </c>
    </row>
    <row r="5137" spans="57:62" ht="20.100000000000001" customHeight="1" x14ac:dyDescent="0.25">
      <c r="BE5137" s="156">
        <v>4385</v>
      </c>
      <c r="BF5137" s="181">
        <f t="shared" si="708"/>
        <v>28.057599999997954</v>
      </c>
      <c r="BG5137" s="182">
        <f t="shared" si="709"/>
        <v>2.1466986717505435E-4</v>
      </c>
      <c r="BH5137" s="183">
        <f t="shared" si="710"/>
        <v>5.7269544068166587E-7</v>
      </c>
      <c r="BI5137" s="184">
        <f t="shared" si="711"/>
        <v>5.7269544068166587E-7</v>
      </c>
      <c r="BJ5137" s="184" t="str">
        <f t="shared" si="707"/>
        <v/>
      </c>
    </row>
    <row r="5138" spans="57:62" ht="20.100000000000001" customHeight="1" x14ac:dyDescent="0.25">
      <c r="BE5138" s="156">
        <v>4386</v>
      </c>
      <c r="BF5138" s="181">
        <f t="shared" si="708"/>
        <v>28.063999999997954</v>
      </c>
      <c r="BG5138" s="182">
        <f t="shared" si="709"/>
        <v>2.1409717173437269E-4</v>
      </c>
      <c r="BH5138" s="183">
        <f t="shared" si="710"/>
        <v>5.71191302238636E-7</v>
      </c>
      <c r="BI5138" s="184">
        <f t="shared" si="711"/>
        <v>5.71191302238636E-7</v>
      </c>
      <c r="BJ5138" s="184" t="str">
        <f t="shared" si="707"/>
        <v/>
      </c>
    </row>
    <row r="5139" spans="57:62" ht="20.100000000000001" customHeight="1" x14ac:dyDescent="0.25">
      <c r="BE5139" s="156">
        <v>4387</v>
      </c>
      <c r="BF5139" s="181">
        <f t="shared" si="708"/>
        <v>28.070399999997953</v>
      </c>
      <c r="BG5139" s="182">
        <f t="shared" si="709"/>
        <v>2.1352598043213405E-4</v>
      </c>
      <c r="BH5139" s="183">
        <f t="shared" si="710"/>
        <v>5.6969104024066951E-7</v>
      </c>
      <c r="BI5139" s="184">
        <f t="shared" si="711"/>
        <v>5.6969104024066951E-7</v>
      </c>
      <c r="BJ5139" s="184" t="str">
        <f t="shared" si="707"/>
        <v/>
      </c>
    </row>
    <row r="5140" spans="57:62" ht="20.100000000000001" customHeight="1" x14ac:dyDescent="0.25">
      <c r="BE5140" s="156">
        <v>4388</v>
      </c>
      <c r="BF5140" s="181">
        <f t="shared" si="708"/>
        <v>28.076799999997952</v>
      </c>
      <c r="BG5140" s="182">
        <f t="shared" si="709"/>
        <v>2.1295628939189338E-4</v>
      </c>
      <c r="BH5140" s="183">
        <f t="shared" si="710"/>
        <v>5.6819464493005527E-7</v>
      </c>
      <c r="BI5140" s="184">
        <f t="shared" si="711"/>
        <v>5.6819464493005527E-7</v>
      </c>
      <c r="BJ5140" s="184" t="str">
        <f t="shared" si="707"/>
        <v/>
      </c>
    </row>
    <row r="5141" spans="57:62" ht="20.100000000000001" customHeight="1" x14ac:dyDescent="0.25">
      <c r="BE5141" s="156">
        <v>4389</v>
      </c>
      <c r="BF5141" s="181">
        <f t="shared" si="708"/>
        <v>28.083199999997952</v>
      </c>
      <c r="BG5141" s="182">
        <f t="shared" si="709"/>
        <v>2.1238809474696333E-4</v>
      </c>
      <c r="BH5141" s="183">
        <f t="shared" si="710"/>
        <v>5.6670210657222986E-7</v>
      </c>
      <c r="BI5141" s="184">
        <f t="shared" si="711"/>
        <v>5.6670210657222986E-7</v>
      </c>
      <c r="BJ5141" s="184" t="str">
        <f t="shared" si="707"/>
        <v/>
      </c>
    </row>
    <row r="5142" spans="57:62" ht="20.100000000000001" customHeight="1" x14ac:dyDescent="0.25">
      <c r="BE5142" s="156">
        <v>4390</v>
      </c>
      <c r="BF5142" s="181">
        <f t="shared" si="708"/>
        <v>28.089599999997951</v>
      </c>
      <c r="BG5142" s="182">
        <f t="shared" si="709"/>
        <v>2.118213926403911E-4</v>
      </c>
      <c r="BH5142" s="183">
        <f t="shared" si="710"/>
        <v>5.6521341545623838E-7</v>
      </c>
      <c r="BI5142" s="184">
        <f t="shared" si="711"/>
        <v>5.6521341545623838E-7</v>
      </c>
      <c r="BJ5142" s="184" t="str">
        <f t="shared" si="707"/>
        <v/>
      </c>
    </row>
    <row r="5143" spans="57:62" ht="20.100000000000001" customHeight="1" x14ac:dyDescent="0.25">
      <c r="BE5143" s="156">
        <v>4391</v>
      </c>
      <c r="BF5143" s="181">
        <f t="shared" si="708"/>
        <v>28.09599999999795</v>
      </c>
      <c r="BG5143" s="182">
        <f t="shared" si="709"/>
        <v>2.1125617922493486E-4</v>
      </c>
      <c r="BH5143" s="183">
        <f t="shared" si="710"/>
        <v>5.6372856189430072E-7</v>
      </c>
      <c r="BI5143" s="184">
        <f t="shared" si="711"/>
        <v>5.6372856189430072E-7</v>
      </c>
      <c r="BJ5143" s="184" t="str">
        <f t="shared" si="707"/>
        <v/>
      </c>
    </row>
    <row r="5144" spans="57:62" ht="20.100000000000001" customHeight="1" x14ac:dyDescent="0.25">
      <c r="BE5144" s="156">
        <v>4392</v>
      </c>
      <c r="BF5144" s="181">
        <f t="shared" si="708"/>
        <v>28.102399999997949</v>
      </c>
      <c r="BG5144" s="182">
        <f t="shared" si="709"/>
        <v>2.1069245066304056E-4</v>
      </c>
      <c r="BH5144" s="183">
        <f t="shared" si="710"/>
        <v>5.6224753622368187E-7</v>
      </c>
      <c r="BI5144" s="184">
        <f t="shared" si="711"/>
        <v>5.6224753622368187E-7</v>
      </c>
      <c r="BJ5144" s="184" t="str">
        <f t="shared" si="707"/>
        <v/>
      </c>
    </row>
    <row r="5145" spans="57:62" ht="20.100000000000001" customHeight="1" x14ac:dyDescent="0.25">
      <c r="BE5145" s="156">
        <v>4393</v>
      </c>
      <c r="BF5145" s="181">
        <f t="shared" si="708"/>
        <v>28.108799999997949</v>
      </c>
      <c r="BG5145" s="182">
        <f t="shared" si="709"/>
        <v>2.1013020312681688E-4</v>
      </c>
      <c r="BH5145" s="183">
        <f t="shared" si="710"/>
        <v>5.60770328804659E-7</v>
      </c>
      <c r="BI5145" s="184">
        <f t="shared" si="711"/>
        <v>5.60770328804659E-7</v>
      </c>
      <c r="BJ5145" s="184" t="str">
        <f t="shared" si="707"/>
        <v/>
      </c>
    </row>
    <row r="5146" spans="57:62" ht="20.100000000000001" customHeight="1" x14ac:dyDescent="0.25">
      <c r="BE5146" s="156">
        <v>4394</v>
      </c>
      <c r="BF5146" s="181">
        <f t="shared" si="708"/>
        <v>28.115199999997948</v>
      </c>
      <c r="BG5146" s="182">
        <f t="shared" si="709"/>
        <v>2.0956943279801222E-4</v>
      </c>
      <c r="BH5146" s="183">
        <f t="shared" si="710"/>
        <v>5.5929693001987094E-7</v>
      </c>
      <c r="BI5146" s="184">
        <f t="shared" si="711"/>
        <v>5.5929693001987094E-7</v>
      </c>
      <c r="BJ5146" s="184" t="str">
        <f t="shared" si="707"/>
        <v/>
      </c>
    </row>
    <row r="5147" spans="57:62" ht="20.100000000000001" customHeight="1" x14ac:dyDescent="0.25">
      <c r="BE5147" s="156">
        <v>4395</v>
      </c>
      <c r="BF5147" s="181">
        <f t="shared" si="708"/>
        <v>28.121599999997947</v>
      </c>
      <c r="BG5147" s="182">
        <f t="shared" si="709"/>
        <v>2.0901013586799235E-4</v>
      </c>
      <c r="BH5147" s="183">
        <f t="shared" si="710"/>
        <v>5.5782733027776054E-7</v>
      </c>
      <c r="BI5147" s="184">
        <f t="shared" si="711"/>
        <v>5.5782733027776054E-7</v>
      </c>
      <c r="BJ5147" s="184" t="str">
        <f t="shared" si="707"/>
        <v/>
      </c>
    </row>
    <row r="5148" spans="57:62" ht="20.100000000000001" customHeight="1" x14ac:dyDescent="0.25">
      <c r="BE5148" s="156">
        <v>4396</v>
      </c>
      <c r="BF5148" s="181">
        <f t="shared" si="708"/>
        <v>28.127999999997947</v>
      </c>
      <c r="BG5148" s="182">
        <f t="shared" si="709"/>
        <v>2.0845230853771459E-4</v>
      </c>
      <c r="BH5148" s="183">
        <f t="shared" si="710"/>
        <v>5.5636152000861734E-7</v>
      </c>
      <c r="BI5148" s="184">
        <f t="shared" si="711"/>
        <v>5.5636152000861734E-7</v>
      </c>
      <c r="BJ5148" s="184" t="str">
        <f t="shared" si="707"/>
        <v/>
      </c>
    </row>
    <row r="5149" spans="57:62" ht="20.100000000000001" customHeight="1" x14ac:dyDescent="0.25">
      <c r="BE5149" s="156">
        <v>4397</v>
      </c>
      <c r="BF5149" s="181">
        <f t="shared" si="708"/>
        <v>28.134399999997946</v>
      </c>
      <c r="BG5149" s="182">
        <f t="shared" si="709"/>
        <v>2.0789594701770597E-4</v>
      </c>
      <c r="BH5149" s="183">
        <f t="shared" si="710"/>
        <v>5.5489948966544488E-7</v>
      </c>
      <c r="BI5149" s="184">
        <f t="shared" si="711"/>
        <v>5.5489948966544488E-7</v>
      </c>
      <c r="BJ5149" s="184" t="str">
        <f t="shared" si="707"/>
        <v/>
      </c>
    </row>
    <row r="5150" spans="57:62" ht="20.100000000000001" customHeight="1" x14ac:dyDescent="0.25">
      <c r="BE5150" s="156">
        <v>4398</v>
      </c>
      <c r="BF5150" s="181">
        <f t="shared" si="708"/>
        <v>28.140799999997945</v>
      </c>
      <c r="BG5150" s="182">
        <f t="shared" si="709"/>
        <v>2.0734104752804052E-4</v>
      </c>
      <c r="BH5150" s="183">
        <f t="shared" si="710"/>
        <v>5.5344122972770127E-7</v>
      </c>
      <c r="BI5150" s="184">
        <f t="shared" si="711"/>
        <v>5.5344122972770127E-7</v>
      </c>
      <c r="BJ5150" s="184" t="str">
        <f t="shared" si="707"/>
        <v/>
      </c>
    </row>
    <row r="5151" spans="57:62" ht="20.100000000000001" customHeight="1" x14ac:dyDescent="0.25">
      <c r="BE5151" s="156">
        <v>4399</v>
      </c>
      <c r="BF5151" s="181">
        <f t="shared" si="708"/>
        <v>28.147199999997945</v>
      </c>
      <c r="BG5151" s="182">
        <f t="shared" si="709"/>
        <v>2.0678760629831282E-4</v>
      </c>
      <c r="BH5151" s="183">
        <f t="shared" si="710"/>
        <v>5.5198673069398077E-7</v>
      </c>
      <c r="BI5151" s="184">
        <f t="shared" si="711"/>
        <v>5.5198673069398077E-7</v>
      </c>
      <c r="BJ5151" s="184" t="str">
        <f t="shared" si="707"/>
        <v/>
      </c>
    </row>
    <row r="5152" spans="57:62" ht="20.100000000000001" customHeight="1" x14ac:dyDescent="0.25">
      <c r="BE5152" s="156">
        <v>4400</v>
      </c>
      <c r="BF5152" s="181">
        <f t="shared" si="708"/>
        <v>28.153599999997944</v>
      </c>
      <c r="BG5152" s="182">
        <f t="shared" si="709"/>
        <v>2.0623561956761884E-4</v>
      </c>
      <c r="BH5152" s="183">
        <f t="shared" si="710"/>
        <v>5.5053598308941348E-7</v>
      </c>
      <c r="BI5152" s="184">
        <f t="shared" si="711"/>
        <v>5.5053598308941348E-7</v>
      </c>
      <c r="BJ5152" s="184" t="str">
        <f t="shared" si="707"/>
        <v/>
      </c>
    </row>
    <row r="5153" spans="57:62" ht="20.100000000000001" customHeight="1" x14ac:dyDescent="0.25">
      <c r="BE5153" s="156">
        <v>4401</v>
      </c>
      <c r="BF5153" s="181">
        <f t="shared" si="708"/>
        <v>28.159999999997943</v>
      </c>
      <c r="BG5153" s="182">
        <f t="shared" si="709"/>
        <v>2.0568508358452943E-4</v>
      </c>
      <c r="BH5153" s="183">
        <f t="shared" si="710"/>
        <v>5.4908897746078645E-7</v>
      </c>
      <c r="BI5153" s="184">
        <f t="shared" si="711"/>
        <v>5.4908897746078645E-7</v>
      </c>
      <c r="BJ5153" s="184" t="str">
        <f t="shared" si="707"/>
        <v/>
      </c>
    </row>
    <row r="5154" spans="57:62" ht="20.100000000000001" customHeight="1" x14ac:dyDescent="0.25">
      <c r="BE5154" s="156">
        <v>4402</v>
      </c>
      <c r="BF5154" s="181">
        <f t="shared" si="708"/>
        <v>28.166399999997942</v>
      </c>
      <c r="BG5154" s="182">
        <f t="shared" si="709"/>
        <v>2.0513599460706864E-4</v>
      </c>
      <c r="BH5154" s="183">
        <f t="shared" si="710"/>
        <v>5.4764570437803445E-7</v>
      </c>
      <c r="BI5154" s="184">
        <f t="shared" si="711"/>
        <v>5.4764570437803445E-7</v>
      </c>
      <c r="BJ5154" s="184" t="str">
        <f t="shared" si="707"/>
        <v/>
      </c>
    </row>
    <row r="5155" spans="57:62" ht="20.100000000000001" customHeight="1" x14ac:dyDescent="0.25">
      <c r="BE5155" s="156">
        <v>4403</v>
      </c>
      <c r="BF5155" s="181">
        <f t="shared" si="708"/>
        <v>28.172799999997942</v>
      </c>
      <c r="BG5155" s="182">
        <f t="shared" si="709"/>
        <v>2.0458834890269061E-4</v>
      </c>
      <c r="BH5155" s="183">
        <f t="shared" si="710"/>
        <v>5.4620615443478206E-7</v>
      </c>
      <c r="BI5155" s="184">
        <f t="shared" si="711"/>
        <v>5.4620615443478206E-7</v>
      </c>
      <c r="BJ5155" s="184" t="str">
        <f t="shared" si="707"/>
        <v/>
      </c>
    </row>
    <row r="5156" spans="57:62" ht="20.100000000000001" customHeight="1" x14ac:dyDescent="0.25">
      <c r="BE5156" s="156">
        <v>4404</v>
      </c>
      <c r="BF5156" s="181">
        <f t="shared" si="708"/>
        <v>28.179199999997941</v>
      </c>
      <c r="BG5156" s="182">
        <f t="shared" si="709"/>
        <v>2.0404214274825582E-4</v>
      </c>
      <c r="BH5156" s="183">
        <f t="shared" si="710"/>
        <v>5.4477031824728657E-7</v>
      </c>
      <c r="BI5156" s="184">
        <f t="shared" si="711"/>
        <v>5.4477031824728657E-7</v>
      </c>
      <c r="BJ5156" s="184" t="str">
        <f t="shared" si="707"/>
        <v/>
      </c>
    </row>
    <row r="5157" spans="57:62" ht="20.100000000000001" customHeight="1" x14ac:dyDescent="0.25">
      <c r="BE5157" s="156">
        <v>4405</v>
      </c>
      <c r="BF5157" s="181">
        <f t="shared" si="708"/>
        <v>28.18559999999794</v>
      </c>
      <c r="BG5157" s="182">
        <f t="shared" si="709"/>
        <v>2.0349737243000854E-4</v>
      </c>
      <c r="BH5157" s="183">
        <f t="shared" si="710"/>
        <v>5.4333818645476329E-7</v>
      </c>
      <c r="BI5157" s="184">
        <f t="shared" si="711"/>
        <v>5.4333818645476329E-7</v>
      </c>
      <c r="BJ5157" s="184" t="str">
        <f t="shared" si="707"/>
        <v/>
      </c>
    </row>
    <row r="5158" spans="57:62" ht="20.100000000000001" customHeight="1" x14ac:dyDescent="0.25">
      <c r="BE5158" s="156">
        <v>4406</v>
      </c>
      <c r="BF5158" s="181">
        <f t="shared" si="708"/>
        <v>28.19199999999794</v>
      </c>
      <c r="BG5158" s="182">
        <f t="shared" si="709"/>
        <v>2.0295403424355377E-4</v>
      </c>
      <c r="BH5158" s="183">
        <f t="shared" si="710"/>
        <v>5.4190974971868072E-7</v>
      </c>
      <c r="BI5158" s="184">
        <f t="shared" si="711"/>
        <v>5.4190974971868072E-7</v>
      </c>
      <c r="BJ5158" s="184" t="str">
        <f t="shared" si="707"/>
        <v/>
      </c>
    </row>
    <row r="5159" spans="57:62" ht="20.100000000000001" customHeight="1" x14ac:dyDescent="0.25">
      <c r="BE5159" s="156">
        <v>4407</v>
      </c>
      <c r="BF5159" s="181">
        <f t="shared" si="708"/>
        <v>28.198399999997939</v>
      </c>
      <c r="BG5159" s="182">
        <f t="shared" si="709"/>
        <v>2.0241212449383509E-4</v>
      </c>
      <c r="BH5159" s="183">
        <f t="shared" si="710"/>
        <v>5.4048499872495618E-7</v>
      </c>
      <c r="BI5159" s="184">
        <f t="shared" si="711"/>
        <v>5.4048499872495618E-7</v>
      </c>
      <c r="BJ5159" s="184" t="str">
        <f t="shared" si="707"/>
        <v/>
      </c>
    </row>
    <row r="5160" spans="57:62" ht="20.100000000000001" customHeight="1" x14ac:dyDescent="0.25">
      <c r="BE5160" s="156">
        <v>4408</v>
      </c>
      <c r="BF5160" s="181">
        <f t="shared" si="708"/>
        <v>28.204799999997938</v>
      </c>
      <c r="BG5160" s="182">
        <f t="shared" si="709"/>
        <v>2.0187163949511014E-4</v>
      </c>
      <c r="BH5160" s="183">
        <f t="shared" si="710"/>
        <v>5.3906392418100126E-7</v>
      </c>
      <c r="BI5160" s="184">
        <f t="shared" si="711"/>
        <v>5.3906392418100126E-7</v>
      </c>
      <c r="BJ5160" s="184" t="str">
        <f t="shared" si="707"/>
        <v/>
      </c>
    </row>
    <row r="5161" spans="57:62" ht="20.100000000000001" customHeight="1" x14ac:dyDescent="0.25">
      <c r="BE5161" s="156">
        <v>4409</v>
      </c>
      <c r="BF5161" s="181">
        <f t="shared" si="708"/>
        <v>28.211199999997937</v>
      </c>
      <c r="BG5161" s="182">
        <f t="shared" si="709"/>
        <v>2.0133257557092914E-4</v>
      </c>
      <c r="BH5161" s="183">
        <f t="shared" si="710"/>
        <v>5.3764651681710422E-7</v>
      </c>
      <c r="BI5161" s="184">
        <f t="shared" si="711"/>
        <v>5.3764651681710422E-7</v>
      </c>
      <c r="BJ5161" s="184" t="str">
        <f t="shared" si="707"/>
        <v/>
      </c>
    </row>
    <row r="5162" spans="57:62" ht="20.100000000000001" customHeight="1" x14ac:dyDescent="0.25">
      <c r="BE5162" s="156">
        <v>4410</v>
      </c>
      <c r="BF5162" s="181">
        <f t="shared" si="708"/>
        <v>28.217599999997937</v>
      </c>
      <c r="BG5162" s="182">
        <f t="shared" si="709"/>
        <v>2.0079492905411203E-4</v>
      </c>
      <c r="BH5162" s="183">
        <f t="shared" si="710"/>
        <v>5.3623276738710762E-7</v>
      </c>
      <c r="BI5162" s="184">
        <f t="shared" si="711"/>
        <v>5.3623276738710762E-7</v>
      </c>
      <c r="BJ5162" s="184" t="str">
        <f t="shared" si="707"/>
        <v/>
      </c>
    </row>
    <row r="5163" spans="57:62" ht="20.100000000000001" customHeight="1" x14ac:dyDescent="0.25">
      <c r="BE5163" s="156">
        <v>4411</v>
      </c>
      <c r="BF5163" s="181">
        <f t="shared" si="708"/>
        <v>28.223999999997936</v>
      </c>
      <c r="BG5163" s="182">
        <f t="shared" si="709"/>
        <v>2.0025869628672492E-4</v>
      </c>
      <c r="BH5163" s="183">
        <f t="shared" si="710"/>
        <v>5.3482266666591465E-7</v>
      </c>
      <c r="BI5163" s="184">
        <f t="shared" si="711"/>
        <v>5.3482266666591465E-7</v>
      </c>
      <c r="BJ5163" s="184" t="str">
        <f t="shared" si="707"/>
        <v/>
      </c>
    </row>
    <row r="5164" spans="57:62" ht="20.100000000000001" customHeight="1" x14ac:dyDescent="0.25">
      <c r="BE5164" s="156">
        <v>4412</v>
      </c>
      <c r="BF5164" s="181">
        <f t="shared" si="708"/>
        <v>28.230399999997935</v>
      </c>
      <c r="BG5164" s="182">
        <f t="shared" si="709"/>
        <v>1.9972387362005901E-4</v>
      </c>
      <c r="BH5164" s="183">
        <f t="shared" si="710"/>
        <v>5.3341620545306698E-7</v>
      </c>
      <c r="BI5164" s="184">
        <f t="shared" si="711"/>
        <v>5.3341620545306698E-7</v>
      </c>
      <c r="BJ5164" s="184" t="str">
        <f t="shared" si="707"/>
        <v/>
      </c>
    </row>
    <row r="5165" spans="57:62" ht="20.100000000000001" customHeight="1" x14ac:dyDescent="0.25">
      <c r="BE5165" s="156">
        <v>4413</v>
      </c>
      <c r="BF5165" s="181">
        <f t="shared" si="708"/>
        <v>28.236799999997935</v>
      </c>
      <c r="BG5165" s="182">
        <f t="shared" si="709"/>
        <v>1.9919045741460594E-4</v>
      </c>
      <c r="BH5165" s="183">
        <f t="shared" si="710"/>
        <v>5.3201337456865194E-7</v>
      </c>
      <c r="BI5165" s="184">
        <f t="shared" si="711"/>
        <v>5.3201337456865194E-7</v>
      </c>
      <c r="BJ5165" s="184" t="str">
        <f t="shared" si="707"/>
        <v/>
      </c>
    </row>
    <row r="5166" spans="57:62" ht="20.100000000000001" customHeight="1" x14ac:dyDescent="0.25">
      <c r="BE5166" s="156">
        <v>4414</v>
      </c>
      <c r="BF5166" s="181">
        <f t="shared" si="708"/>
        <v>28.243199999997934</v>
      </c>
      <c r="BG5166" s="182">
        <f t="shared" si="709"/>
        <v>1.9865844404003729E-4</v>
      </c>
      <c r="BH5166" s="183">
        <f t="shared" si="710"/>
        <v>5.3061416485641953E-7</v>
      </c>
      <c r="BI5166" s="184">
        <f t="shared" si="711"/>
        <v>5.3061416485641953E-7</v>
      </c>
      <c r="BJ5166" s="184" t="str">
        <f t="shared" si="707"/>
        <v/>
      </c>
    </row>
    <row r="5167" spans="57:62" ht="20.100000000000001" customHeight="1" x14ac:dyDescent="0.25">
      <c r="BE5167" s="156">
        <v>4415</v>
      </c>
      <c r="BF5167" s="181">
        <f t="shared" si="708"/>
        <v>28.249599999997933</v>
      </c>
      <c r="BG5167" s="182">
        <f t="shared" si="709"/>
        <v>1.9812782987518087E-4</v>
      </c>
      <c r="BH5167" s="183">
        <f t="shared" si="710"/>
        <v>5.2921856718223751E-7</v>
      </c>
      <c r="BI5167" s="184">
        <f t="shared" si="711"/>
        <v>5.2921856718223751E-7</v>
      </c>
      <c r="BJ5167" s="184" t="str">
        <f t="shared" si="707"/>
        <v/>
      </c>
    </row>
    <row r="5168" spans="57:62" ht="20.100000000000001" customHeight="1" x14ac:dyDescent="0.25">
      <c r="BE5168" s="156">
        <v>4416</v>
      </c>
      <c r="BF5168" s="181">
        <f t="shared" si="708"/>
        <v>28.255999999997933</v>
      </c>
      <c r="BG5168" s="182">
        <f t="shared" si="709"/>
        <v>1.9759861130799863E-4</v>
      </c>
      <c r="BH5168" s="183">
        <f t="shared" si="710"/>
        <v>5.2782657243428109E-7</v>
      </c>
      <c r="BI5168" s="184">
        <f t="shared" si="711"/>
        <v>5.2782657243428109E-7</v>
      </c>
      <c r="BJ5168" s="184" t="str">
        <f t="shared" si="707"/>
        <v/>
      </c>
    </row>
    <row r="5169" spans="57:62" ht="20.100000000000001" customHeight="1" x14ac:dyDescent="0.25">
      <c r="BE5169" s="156">
        <v>4417</v>
      </c>
      <c r="BF5169" s="181">
        <f t="shared" si="708"/>
        <v>28.262399999997932</v>
      </c>
      <c r="BG5169" s="182">
        <f t="shared" si="709"/>
        <v>1.9707078473556435E-4</v>
      </c>
      <c r="BH5169" s="183">
        <f t="shared" si="710"/>
        <v>5.2643817152270766E-7</v>
      </c>
      <c r="BI5169" s="184">
        <f t="shared" si="711"/>
        <v>5.2643817152270766E-7</v>
      </c>
      <c r="BJ5169" s="184" t="str">
        <f t="shared" ref="BJ5169:BJ5232" si="712">IF($BG5169&lt;(1-$BC$765),$BH5169,"")</f>
        <v/>
      </c>
    </row>
    <row r="5170" spans="57:62" ht="20.100000000000001" customHeight="1" x14ac:dyDescent="0.25">
      <c r="BE5170" s="156">
        <v>4418</v>
      </c>
      <c r="BF5170" s="181">
        <f t="shared" ref="BF5170:BF5233" si="713">BF5169+$BI$750</f>
        <v>28.268799999997931</v>
      </c>
      <c r="BG5170" s="182">
        <f t="shared" ref="BG5170:BG5233" si="714">_xlfn.CHISQ.DIST.RT(BF5170,7)</f>
        <v>1.9654434656404165E-4</v>
      </c>
      <c r="BH5170" s="183">
        <f t="shared" ref="BH5170:BH5233" si="715">BG5170-BG5171</f>
        <v>5.2505335538163551E-7</v>
      </c>
      <c r="BI5170" s="184">
        <f t="shared" ref="BI5170:BI5233" si="716">IF(BG5170&lt;(1-$BC$757),BH5170,"")</f>
        <v>5.2505335538163551E-7</v>
      </c>
      <c r="BJ5170" s="184" t="str">
        <f t="shared" si="712"/>
        <v/>
      </c>
    </row>
    <row r="5171" spans="57:62" ht="20.100000000000001" customHeight="1" x14ac:dyDescent="0.25">
      <c r="BE5171" s="156">
        <v>4419</v>
      </c>
      <c r="BF5171" s="181">
        <f t="shared" si="713"/>
        <v>28.27519999999793</v>
      </c>
      <c r="BG5171" s="182">
        <f t="shared" si="714"/>
        <v>1.9601929320866001E-4</v>
      </c>
      <c r="BH5171" s="183">
        <f t="shared" si="715"/>
        <v>5.2367211496450882E-7</v>
      </c>
      <c r="BI5171" s="184">
        <f t="shared" si="716"/>
        <v>5.2367211496450882E-7</v>
      </c>
      <c r="BJ5171" s="184" t="str">
        <f t="shared" si="712"/>
        <v/>
      </c>
    </row>
    <row r="5172" spans="57:62" ht="20.100000000000001" customHeight="1" x14ac:dyDescent="0.25">
      <c r="BE5172" s="156">
        <v>4420</v>
      </c>
      <c r="BF5172" s="181">
        <f t="shared" si="713"/>
        <v>28.28159999999793</v>
      </c>
      <c r="BG5172" s="182">
        <f t="shared" si="714"/>
        <v>1.954956210936955E-4</v>
      </c>
      <c r="BH5172" s="183">
        <f t="shared" si="715"/>
        <v>5.2229444124968129E-7</v>
      </c>
      <c r="BI5172" s="184">
        <f t="shared" si="716"/>
        <v>5.2229444124968129E-7</v>
      </c>
      <c r="BJ5172" s="184" t="str">
        <f t="shared" si="712"/>
        <v/>
      </c>
    </row>
    <row r="5173" spans="57:62" ht="20.100000000000001" customHeight="1" x14ac:dyDescent="0.25">
      <c r="BE5173" s="156">
        <v>4421</v>
      </c>
      <c r="BF5173" s="181">
        <f t="shared" si="713"/>
        <v>28.287999999997929</v>
      </c>
      <c r="BG5173" s="182">
        <f t="shared" si="714"/>
        <v>1.9497332665244582E-4</v>
      </c>
      <c r="BH5173" s="183">
        <f t="shared" si="715"/>
        <v>5.2092032523529336E-7</v>
      </c>
      <c r="BI5173" s="184">
        <f t="shared" si="716"/>
        <v>5.2092032523529336E-7</v>
      </c>
      <c r="BJ5173" s="184" t="str">
        <f t="shared" si="712"/>
        <v/>
      </c>
    </row>
    <row r="5174" spans="57:62" ht="20.100000000000001" customHeight="1" x14ac:dyDescent="0.25">
      <c r="BE5174" s="156">
        <v>4422</v>
      </c>
      <c r="BF5174" s="181">
        <f t="shared" si="713"/>
        <v>28.294399999997928</v>
      </c>
      <c r="BG5174" s="182">
        <f t="shared" si="714"/>
        <v>1.9445240632721053E-4</v>
      </c>
      <c r="BH5174" s="183">
        <f t="shared" si="715"/>
        <v>5.1954975794371735E-7</v>
      </c>
      <c r="BI5174" s="184">
        <f t="shared" si="716"/>
        <v>5.1954975794371735E-7</v>
      </c>
      <c r="BJ5174" s="184" t="str">
        <f t="shared" si="712"/>
        <v/>
      </c>
    </row>
    <row r="5175" spans="57:62" ht="20.100000000000001" customHeight="1" x14ac:dyDescent="0.25">
      <c r="BE5175" s="156">
        <v>4423</v>
      </c>
      <c r="BF5175" s="181">
        <f t="shared" si="713"/>
        <v>28.300799999997928</v>
      </c>
      <c r="BG5175" s="182">
        <f t="shared" si="714"/>
        <v>1.9393285656926681E-4</v>
      </c>
      <c r="BH5175" s="183">
        <f t="shared" si="715"/>
        <v>5.1818273041806095E-7</v>
      </c>
      <c r="BI5175" s="184">
        <f t="shared" si="716"/>
        <v>5.1818273041806095E-7</v>
      </c>
      <c r="BJ5175" s="184" t="str">
        <f t="shared" si="712"/>
        <v/>
      </c>
    </row>
    <row r="5176" spans="57:62" ht="20.100000000000001" customHeight="1" x14ac:dyDescent="0.25">
      <c r="BE5176" s="156">
        <v>4424</v>
      </c>
      <c r="BF5176" s="181">
        <f t="shared" si="713"/>
        <v>28.307199999997927</v>
      </c>
      <c r="BG5176" s="182">
        <f t="shared" si="714"/>
        <v>1.9341467383884875E-4</v>
      </c>
      <c r="BH5176" s="183">
        <f t="shared" si="715"/>
        <v>5.1681923372335985E-7</v>
      </c>
      <c r="BI5176" s="184">
        <f t="shared" si="716"/>
        <v>5.1681923372335985E-7</v>
      </c>
      <c r="BJ5176" s="184" t="str">
        <f t="shared" si="712"/>
        <v/>
      </c>
    </row>
    <row r="5177" spans="57:62" ht="20.100000000000001" customHeight="1" x14ac:dyDescent="0.25">
      <c r="BE5177" s="156">
        <v>4425</v>
      </c>
      <c r="BF5177" s="181">
        <f t="shared" si="713"/>
        <v>28.313599999997926</v>
      </c>
      <c r="BG5177" s="182">
        <f t="shared" si="714"/>
        <v>1.9289785460512539E-4</v>
      </c>
      <c r="BH5177" s="183">
        <f t="shared" si="715"/>
        <v>5.1545925894674036E-7</v>
      </c>
      <c r="BI5177" s="184">
        <f t="shared" si="716"/>
        <v>5.1545925894674036E-7</v>
      </c>
      <c r="BJ5177" s="184" t="str">
        <f t="shared" si="712"/>
        <v/>
      </c>
    </row>
    <row r="5178" spans="57:62" ht="20.100000000000001" customHeight="1" x14ac:dyDescent="0.25">
      <c r="BE5178" s="156">
        <v>4426</v>
      </c>
      <c r="BF5178" s="181">
        <f t="shared" si="713"/>
        <v>28.319999999997925</v>
      </c>
      <c r="BG5178" s="182">
        <f t="shared" si="714"/>
        <v>1.9238239534617865E-4</v>
      </c>
      <c r="BH5178" s="183">
        <f t="shared" si="715"/>
        <v>5.141027971979073E-7</v>
      </c>
      <c r="BI5178" s="184">
        <f t="shared" si="716"/>
        <v>5.141027971979073E-7</v>
      </c>
      <c r="BJ5178" s="184" t="str">
        <f t="shared" si="712"/>
        <v/>
      </c>
    </row>
    <row r="5179" spans="57:62" ht="20.100000000000001" customHeight="1" x14ac:dyDescent="0.25">
      <c r="BE5179" s="156">
        <v>4427</v>
      </c>
      <c r="BF5179" s="181">
        <f t="shared" si="713"/>
        <v>28.326399999997925</v>
      </c>
      <c r="BG5179" s="182">
        <f t="shared" si="714"/>
        <v>1.9186829254898074E-4</v>
      </c>
      <c r="BH5179" s="183">
        <f t="shared" si="715"/>
        <v>5.127498396070569E-7</v>
      </c>
      <c r="BI5179" s="184">
        <f t="shared" si="716"/>
        <v>5.127498396070569E-7</v>
      </c>
      <c r="BJ5179" s="184" t="str">
        <f t="shared" si="712"/>
        <v/>
      </c>
    </row>
    <row r="5180" spans="57:62" ht="20.100000000000001" customHeight="1" x14ac:dyDescent="0.25">
      <c r="BE5180" s="156">
        <v>4428</v>
      </c>
      <c r="BF5180" s="181">
        <f t="shared" si="713"/>
        <v>28.332799999997924</v>
      </c>
      <c r="BG5180" s="182">
        <f t="shared" si="714"/>
        <v>1.9135554270937368E-4</v>
      </c>
      <c r="BH5180" s="183">
        <f t="shared" si="715"/>
        <v>5.1140037732731627E-7</v>
      </c>
      <c r="BI5180" s="184">
        <f t="shared" si="716"/>
        <v>5.1140037732731627E-7</v>
      </c>
      <c r="BJ5180" s="184" t="str">
        <f t="shared" si="712"/>
        <v/>
      </c>
    </row>
    <row r="5181" spans="57:62" ht="20.100000000000001" customHeight="1" x14ac:dyDescent="0.25">
      <c r="BE5181" s="156">
        <v>4429</v>
      </c>
      <c r="BF5181" s="181">
        <f t="shared" si="713"/>
        <v>28.339199999997923</v>
      </c>
      <c r="BG5181" s="182">
        <f t="shared" si="714"/>
        <v>1.9084414233204637E-4</v>
      </c>
      <c r="BH5181" s="183">
        <f t="shared" si="715"/>
        <v>5.1005440153195159E-7</v>
      </c>
      <c r="BI5181" s="184">
        <f t="shared" si="716"/>
        <v>5.1005440153195159E-7</v>
      </c>
      <c r="BJ5181" s="184" t="str">
        <f t="shared" si="712"/>
        <v/>
      </c>
    </row>
    <row r="5182" spans="57:62" ht="20.100000000000001" customHeight="1" x14ac:dyDescent="0.25">
      <c r="BE5182" s="156">
        <v>4430</v>
      </c>
      <c r="BF5182" s="181">
        <f t="shared" si="713"/>
        <v>28.345599999997923</v>
      </c>
      <c r="BG5182" s="182">
        <f t="shared" si="714"/>
        <v>1.9033408793051442E-4</v>
      </c>
      <c r="BH5182" s="183">
        <f t="shared" si="715"/>
        <v>5.0871190341837962E-7</v>
      </c>
      <c r="BI5182" s="184">
        <f t="shared" si="716"/>
        <v>5.0871190341837962E-7</v>
      </c>
      <c r="BJ5182" s="184" t="str">
        <f t="shared" si="712"/>
        <v/>
      </c>
    </row>
    <row r="5183" spans="57:62" ht="20.100000000000001" customHeight="1" x14ac:dyDescent="0.25">
      <c r="BE5183" s="156">
        <v>4431</v>
      </c>
      <c r="BF5183" s="181">
        <f t="shared" si="713"/>
        <v>28.351999999997922</v>
      </c>
      <c r="BG5183" s="182">
        <f t="shared" si="714"/>
        <v>1.8982537602709604E-4</v>
      </c>
      <c r="BH5183" s="183">
        <f t="shared" si="715"/>
        <v>5.0737287420274673E-7</v>
      </c>
      <c r="BI5183" s="184">
        <f t="shared" si="716"/>
        <v>5.0737287420274673E-7</v>
      </c>
      <c r="BJ5183" s="184" t="str">
        <f t="shared" si="712"/>
        <v/>
      </c>
    </row>
    <row r="5184" spans="57:62" ht="20.100000000000001" customHeight="1" x14ac:dyDescent="0.25">
      <c r="BE5184" s="156">
        <v>4432</v>
      </c>
      <c r="BF5184" s="181">
        <f t="shared" si="713"/>
        <v>28.358399999997921</v>
      </c>
      <c r="BG5184" s="182">
        <f t="shared" si="714"/>
        <v>1.8931800315289329E-4</v>
      </c>
      <c r="BH5184" s="183">
        <f t="shared" si="715"/>
        <v>5.0603730512516014E-7</v>
      </c>
      <c r="BI5184" s="184">
        <f t="shared" si="716"/>
        <v>5.0603730512516014E-7</v>
      </c>
      <c r="BJ5184" s="184" t="str">
        <f t="shared" si="712"/>
        <v/>
      </c>
    </row>
    <row r="5185" spans="57:62" ht="20.100000000000001" customHeight="1" x14ac:dyDescent="0.25">
      <c r="BE5185" s="156">
        <v>4433</v>
      </c>
      <c r="BF5185" s="181">
        <f t="shared" si="713"/>
        <v>28.364799999997921</v>
      </c>
      <c r="BG5185" s="182">
        <f t="shared" si="714"/>
        <v>1.8881196584776813E-4</v>
      </c>
      <c r="BH5185" s="183">
        <f t="shared" si="715"/>
        <v>5.0470518744548669E-7</v>
      </c>
      <c r="BI5185" s="184">
        <f t="shared" si="716"/>
        <v>5.0470518744548669E-7</v>
      </c>
      <c r="BJ5185" s="184" t="str">
        <f t="shared" si="712"/>
        <v/>
      </c>
    </row>
    <row r="5186" spans="57:62" ht="20.100000000000001" customHeight="1" x14ac:dyDescent="0.25">
      <c r="BE5186" s="156">
        <v>4434</v>
      </c>
      <c r="BF5186" s="181">
        <f t="shared" si="713"/>
        <v>28.37119999999792</v>
      </c>
      <c r="BG5186" s="182">
        <f t="shared" si="714"/>
        <v>1.8830726066032264E-4</v>
      </c>
      <c r="BH5186" s="183">
        <f t="shared" si="715"/>
        <v>5.0337651244617169E-7</v>
      </c>
      <c r="BI5186" s="184">
        <f t="shared" si="716"/>
        <v>5.0337651244617169E-7</v>
      </c>
      <c r="BJ5186" s="184" t="str">
        <f t="shared" si="712"/>
        <v/>
      </c>
    </row>
    <row r="5187" spans="57:62" ht="20.100000000000001" customHeight="1" x14ac:dyDescent="0.25">
      <c r="BE5187" s="156">
        <v>4435</v>
      </c>
      <c r="BF5187" s="181">
        <f t="shared" si="713"/>
        <v>28.377599999997919</v>
      </c>
      <c r="BG5187" s="182">
        <f t="shared" si="714"/>
        <v>1.8780388414787647E-4</v>
      </c>
      <c r="BH5187" s="183">
        <f t="shared" si="715"/>
        <v>5.0205127143012479E-7</v>
      </c>
      <c r="BI5187" s="184">
        <f t="shared" si="716"/>
        <v>5.0205127143012479E-7</v>
      </c>
      <c r="BJ5187" s="184" t="str">
        <f t="shared" si="712"/>
        <v/>
      </c>
    </row>
    <row r="5188" spans="57:62" ht="20.100000000000001" customHeight="1" x14ac:dyDescent="0.25">
      <c r="BE5188" s="156">
        <v>4436</v>
      </c>
      <c r="BF5188" s="181">
        <f t="shared" si="713"/>
        <v>28.383999999997918</v>
      </c>
      <c r="BG5188" s="182">
        <f t="shared" si="714"/>
        <v>1.8730183287644635E-4</v>
      </c>
      <c r="BH5188" s="183">
        <f t="shared" si="715"/>
        <v>5.0072945572280704E-7</v>
      </c>
      <c r="BI5188" s="184">
        <f t="shared" si="716"/>
        <v>5.0072945572280704E-7</v>
      </c>
      <c r="BJ5188" s="184" t="str">
        <f t="shared" si="712"/>
        <v/>
      </c>
    </row>
    <row r="5189" spans="57:62" ht="20.100000000000001" customHeight="1" x14ac:dyDescent="0.25">
      <c r="BE5189" s="156">
        <v>4437</v>
      </c>
      <c r="BF5189" s="181">
        <f t="shared" si="713"/>
        <v>28.390399999997918</v>
      </c>
      <c r="BG5189" s="182">
        <f t="shared" si="714"/>
        <v>1.8680110342072354E-4</v>
      </c>
      <c r="BH5189" s="183">
        <f t="shared" si="715"/>
        <v>4.9941105666941195E-7</v>
      </c>
      <c r="BI5189" s="184">
        <f t="shared" si="716"/>
        <v>4.9941105666941195E-7</v>
      </c>
      <c r="BJ5189" s="184" t="str">
        <f t="shared" si="712"/>
        <v/>
      </c>
    </row>
    <row r="5190" spans="57:62" ht="20.100000000000001" customHeight="1" x14ac:dyDescent="0.25">
      <c r="BE5190" s="156">
        <v>4438</v>
      </c>
      <c r="BF5190" s="181">
        <f t="shared" si="713"/>
        <v>28.396799999997917</v>
      </c>
      <c r="BG5190" s="182">
        <f t="shared" si="714"/>
        <v>1.8630169236405413E-4</v>
      </c>
      <c r="BH5190" s="183">
        <f t="shared" si="715"/>
        <v>4.9809606563798263E-7</v>
      </c>
      <c r="BI5190" s="184">
        <f t="shared" si="716"/>
        <v>4.9809606563798263E-7</v>
      </c>
      <c r="BJ5190" s="184" t="str">
        <f t="shared" si="712"/>
        <v/>
      </c>
    </row>
    <row r="5191" spans="57:62" ht="20.100000000000001" customHeight="1" x14ac:dyDescent="0.25">
      <c r="BE5191" s="156">
        <v>4439</v>
      </c>
      <c r="BF5191" s="181">
        <f t="shared" si="713"/>
        <v>28.403199999997916</v>
      </c>
      <c r="BG5191" s="182">
        <f t="shared" si="714"/>
        <v>1.8580359629841614E-4</v>
      </c>
      <c r="BH5191" s="183">
        <f t="shared" si="715"/>
        <v>4.967844740160236E-7</v>
      </c>
      <c r="BI5191" s="184">
        <f t="shared" si="716"/>
        <v>4.967844740160236E-7</v>
      </c>
      <c r="BJ5191" s="184" t="str">
        <f t="shared" si="712"/>
        <v/>
      </c>
    </row>
    <row r="5192" spans="57:62" ht="20.100000000000001" customHeight="1" x14ac:dyDescent="0.25">
      <c r="BE5192" s="156">
        <v>4440</v>
      </c>
      <c r="BF5192" s="181">
        <f t="shared" si="713"/>
        <v>28.409599999997916</v>
      </c>
      <c r="BG5192" s="182">
        <f t="shared" si="714"/>
        <v>1.8530681182440012E-4</v>
      </c>
      <c r="BH5192" s="183">
        <f t="shared" si="715"/>
        <v>4.9547627321421418E-7</v>
      </c>
      <c r="BI5192" s="184">
        <f t="shared" si="716"/>
        <v>4.9547627321421418E-7</v>
      </c>
      <c r="BJ5192" s="184" t="str">
        <f t="shared" si="712"/>
        <v/>
      </c>
    </row>
    <row r="5193" spans="57:62" ht="20.100000000000001" customHeight="1" x14ac:dyDescent="0.25">
      <c r="BE5193" s="156">
        <v>4441</v>
      </c>
      <c r="BF5193" s="181">
        <f t="shared" si="713"/>
        <v>28.415999999997915</v>
      </c>
      <c r="BG5193" s="182">
        <f t="shared" si="714"/>
        <v>1.8481133555118591E-4</v>
      </c>
      <c r="BH5193" s="183">
        <f t="shared" si="715"/>
        <v>4.9417145466204462E-7</v>
      </c>
      <c r="BI5193" s="184">
        <f t="shared" si="716"/>
        <v>4.9417145466204462E-7</v>
      </c>
      <c r="BJ5193" s="184" t="str">
        <f t="shared" si="712"/>
        <v/>
      </c>
    </row>
    <row r="5194" spans="57:62" ht="20.100000000000001" customHeight="1" x14ac:dyDescent="0.25">
      <c r="BE5194" s="156">
        <v>4442</v>
      </c>
      <c r="BF5194" s="181">
        <f t="shared" si="713"/>
        <v>28.422399999997914</v>
      </c>
      <c r="BG5194" s="182">
        <f t="shared" si="714"/>
        <v>1.8431716409652386E-4</v>
      </c>
      <c r="BH5194" s="183">
        <f t="shared" si="715"/>
        <v>4.9287000981234263E-7</v>
      </c>
      <c r="BI5194" s="184">
        <f t="shared" si="716"/>
        <v>4.9287000981234263E-7</v>
      </c>
      <c r="BJ5194" s="184" t="str">
        <f t="shared" si="712"/>
        <v/>
      </c>
    </row>
    <row r="5195" spans="57:62" ht="20.100000000000001" customHeight="1" x14ac:dyDescent="0.25">
      <c r="BE5195" s="156">
        <v>4443</v>
      </c>
      <c r="BF5195" s="181">
        <f t="shared" si="713"/>
        <v>28.428799999997914</v>
      </c>
      <c r="BG5195" s="182">
        <f t="shared" si="714"/>
        <v>1.8382429408671152E-4</v>
      </c>
      <c r="BH5195" s="183">
        <f t="shared" si="715"/>
        <v>4.9157193013677392E-7</v>
      </c>
      <c r="BI5195" s="184">
        <f t="shared" si="716"/>
        <v>4.9157193013677392E-7</v>
      </c>
      <c r="BJ5195" s="184" t="str">
        <f t="shared" si="712"/>
        <v/>
      </c>
    </row>
    <row r="5196" spans="57:62" ht="20.100000000000001" customHeight="1" x14ac:dyDescent="0.25">
      <c r="BE5196" s="156">
        <v>4444</v>
      </c>
      <c r="BF5196" s="181">
        <f t="shared" si="713"/>
        <v>28.435199999997913</v>
      </c>
      <c r="BG5196" s="182">
        <f t="shared" si="714"/>
        <v>1.8333272215657475E-4</v>
      </c>
      <c r="BH5196" s="183">
        <f t="shared" si="715"/>
        <v>4.9027720712993507E-7</v>
      </c>
      <c r="BI5196" s="184">
        <f t="shared" si="716"/>
        <v>4.9027720712993507E-7</v>
      </c>
      <c r="BJ5196" s="184" t="str">
        <f t="shared" si="712"/>
        <v/>
      </c>
    </row>
    <row r="5197" spans="57:62" ht="20.100000000000001" customHeight="1" x14ac:dyDescent="0.25">
      <c r="BE5197" s="156">
        <v>4445</v>
      </c>
      <c r="BF5197" s="181">
        <f t="shared" si="713"/>
        <v>28.441599999997912</v>
      </c>
      <c r="BG5197" s="182">
        <f t="shared" si="714"/>
        <v>1.8284244494944481E-4</v>
      </c>
      <c r="BH5197" s="183">
        <f t="shared" si="715"/>
        <v>4.889858323059112E-7</v>
      </c>
      <c r="BI5197" s="184">
        <f t="shared" si="716"/>
        <v>4.889858323059112E-7</v>
      </c>
      <c r="BJ5197" s="184" t="str">
        <f t="shared" si="712"/>
        <v/>
      </c>
    </row>
    <row r="5198" spans="57:62" ht="20.100000000000001" customHeight="1" x14ac:dyDescent="0.25">
      <c r="BE5198" s="156">
        <v>4446</v>
      </c>
      <c r="BF5198" s="181">
        <f t="shared" si="713"/>
        <v>28.447999999997911</v>
      </c>
      <c r="BG5198" s="182">
        <f t="shared" si="714"/>
        <v>1.823534591171389E-4</v>
      </c>
      <c r="BH5198" s="183">
        <f t="shared" si="715"/>
        <v>4.8769779719957701E-7</v>
      </c>
      <c r="BI5198" s="184">
        <f t="shared" si="716"/>
        <v>4.8769779719957701E-7</v>
      </c>
      <c r="BJ5198" s="184" t="str">
        <f t="shared" si="712"/>
        <v/>
      </c>
    </row>
    <row r="5199" spans="57:62" ht="20.100000000000001" customHeight="1" x14ac:dyDescent="0.25">
      <c r="BE5199" s="156">
        <v>4447</v>
      </c>
      <c r="BF5199" s="181">
        <f t="shared" si="713"/>
        <v>28.454399999997911</v>
      </c>
      <c r="BG5199" s="182">
        <f t="shared" si="714"/>
        <v>1.8186576131993932E-4</v>
      </c>
      <c r="BH5199" s="183">
        <f t="shared" si="715"/>
        <v>4.8641309336811466E-7</v>
      </c>
      <c r="BI5199" s="184">
        <f t="shared" si="716"/>
        <v>4.8641309336811466E-7</v>
      </c>
      <c r="BJ5199" s="184" t="str">
        <f t="shared" si="712"/>
        <v/>
      </c>
    </row>
    <row r="5200" spans="57:62" ht="20.100000000000001" customHeight="1" x14ac:dyDescent="0.25">
      <c r="BE5200" s="156">
        <v>4448</v>
      </c>
      <c r="BF5200" s="181">
        <f t="shared" si="713"/>
        <v>28.46079999999791</v>
      </c>
      <c r="BG5200" s="182">
        <f t="shared" si="714"/>
        <v>1.8137934822657121E-4</v>
      </c>
      <c r="BH5200" s="183">
        <f t="shared" si="715"/>
        <v>4.8513171238759854E-7</v>
      </c>
      <c r="BI5200" s="184">
        <f t="shared" si="716"/>
        <v>4.8513171238759854E-7</v>
      </c>
      <c r="BJ5200" s="184" t="str">
        <f t="shared" si="712"/>
        <v/>
      </c>
    </row>
    <row r="5201" spans="57:62" ht="20.100000000000001" customHeight="1" x14ac:dyDescent="0.25">
      <c r="BE5201" s="156">
        <v>4449</v>
      </c>
      <c r="BF5201" s="181">
        <f t="shared" si="713"/>
        <v>28.467199999997909</v>
      </c>
      <c r="BG5201" s="182">
        <f t="shared" si="714"/>
        <v>1.8089421651418361E-4</v>
      </c>
      <c r="BH5201" s="183">
        <f t="shared" si="715"/>
        <v>4.8385364585584126E-7</v>
      </c>
      <c r="BI5201" s="184">
        <f t="shared" si="716"/>
        <v>4.8385364585584126E-7</v>
      </c>
      <c r="BJ5201" s="184" t="str">
        <f t="shared" si="712"/>
        <v/>
      </c>
    </row>
    <row r="5202" spans="57:62" ht="20.100000000000001" customHeight="1" x14ac:dyDescent="0.25">
      <c r="BE5202" s="156">
        <v>4450</v>
      </c>
      <c r="BF5202" s="181">
        <f t="shared" si="713"/>
        <v>28.473599999997909</v>
      </c>
      <c r="BG5202" s="182">
        <f t="shared" si="714"/>
        <v>1.8041036286832777E-4</v>
      </c>
      <c r="BH5202" s="183">
        <f t="shared" si="715"/>
        <v>4.8257888539084874E-7</v>
      </c>
      <c r="BI5202" s="184">
        <f t="shared" si="716"/>
        <v>4.8257888539084874E-7</v>
      </c>
      <c r="BJ5202" s="184" t="str">
        <f t="shared" si="712"/>
        <v/>
      </c>
    </row>
    <row r="5203" spans="57:62" ht="20.100000000000001" customHeight="1" x14ac:dyDescent="0.25">
      <c r="BE5203" s="156">
        <v>4451</v>
      </c>
      <c r="BF5203" s="181">
        <f t="shared" si="713"/>
        <v>28.479999999997908</v>
      </c>
      <c r="BG5203" s="182">
        <f t="shared" si="714"/>
        <v>1.7992778398293692E-4</v>
      </c>
      <c r="BH5203" s="183">
        <f t="shared" si="715"/>
        <v>4.8130742263225671E-7</v>
      </c>
      <c r="BI5203" s="184">
        <f t="shared" si="716"/>
        <v>4.8130742263225671E-7</v>
      </c>
      <c r="BJ5203" s="184" t="str">
        <f t="shared" si="712"/>
        <v/>
      </c>
    </row>
    <row r="5204" spans="57:62" ht="20.100000000000001" customHeight="1" x14ac:dyDescent="0.25">
      <c r="BE5204" s="156">
        <v>4452</v>
      </c>
      <c r="BF5204" s="181">
        <f t="shared" si="713"/>
        <v>28.486399999997907</v>
      </c>
      <c r="BG5204" s="182">
        <f t="shared" si="714"/>
        <v>1.7944647656030466E-4</v>
      </c>
      <c r="BH5204" s="183">
        <f t="shared" si="715"/>
        <v>4.8003924923870154E-7</v>
      </c>
      <c r="BI5204" s="184">
        <f t="shared" si="716"/>
        <v>4.8003924923870154E-7</v>
      </c>
      <c r="BJ5204" s="184" t="str">
        <f t="shared" si="712"/>
        <v/>
      </c>
    </row>
    <row r="5205" spans="57:62" ht="20.100000000000001" customHeight="1" x14ac:dyDescent="0.25">
      <c r="BE5205" s="156">
        <v>4453</v>
      </c>
      <c r="BF5205" s="181">
        <f t="shared" si="713"/>
        <v>28.492799999997906</v>
      </c>
      <c r="BG5205" s="182">
        <f t="shared" si="714"/>
        <v>1.7896643731106596E-4</v>
      </c>
      <c r="BH5205" s="183">
        <f t="shared" si="715"/>
        <v>4.7877435689047654E-7</v>
      </c>
      <c r="BI5205" s="184">
        <f t="shared" si="716"/>
        <v>4.7877435689047654E-7</v>
      </c>
      <c r="BJ5205" s="184" t="str">
        <f t="shared" si="712"/>
        <v/>
      </c>
    </row>
    <row r="5206" spans="57:62" ht="20.100000000000001" customHeight="1" x14ac:dyDescent="0.25">
      <c r="BE5206" s="156">
        <v>4454</v>
      </c>
      <c r="BF5206" s="181">
        <f t="shared" si="713"/>
        <v>28.499199999997906</v>
      </c>
      <c r="BG5206" s="182">
        <f t="shared" si="714"/>
        <v>1.7848766295417548E-4</v>
      </c>
      <c r="BH5206" s="183">
        <f t="shared" si="715"/>
        <v>4.775127372869841E-7</v>
      </c>
      <c r="BI5206" s="184">
        <f t="shared" si="716"/>
        <v>4.775127372869841E-7</v>
      </c>
      <c r="BJ5206" s="184" t="str">
        <f t="shared" si="712"/>
        <v/>
      </c>
    </row>
    <row r="5207" spans="57:62" ht="20.100000000000001" customHeight="1" x14ac:dyDescent="0.25">
      <c r="BE5207" s="156">
        <v>4455</v>
      </c>
      <c r="BF5207" s="181">
        <f t="shared" si="713"/>
        <v>28.505599999997905</v>
      </c>
      <c r="BG5207" s="182">
        <f t="shared" si="714"/>
        <v>1.780101502168885E-4</v>
      </c>
      <c r="BH5207" s="183">
        <f t="shared" si="715"/>
        <v>4.7625438215025931E-7</v>
      </c>
      <c r="BI5207" s="184">
        <f t="shared" si="716"/>
        <v>4.7625438215025931E-7</v>
      </c>
      <c r="BJ5207" s="184" t="str">
        <f t="shared" si="712"/>
        <v/>
      </c>
    </row>
    <row r="5208" spans="57:62" ht="20.100000000000001" customHeight="1" x14ac:dyDescent="0.25">
      <c r="BE5208" s="156">
        <v>4456</v>
      </c>
      <c r="BF5208" s="181">
        <f t="shared" si="713"/>
        <v>28.511999999997904</v>
      </c>
      <c r="BG5208" s="182">
        <f t="shared" si="714"/>
        <v>1.7753389583473824E-4</v>
      </c>
      <c r="BH5208" s="183">
        <f t="shared" si="715"/>
        <v>4.7499928322076871E-7</v>
      </c>
      <c r="BI5208" s="184">
        <f t="shared" si="716"/>
        <v>4.7499928322076871E-7</v>
      </c>
      <c r="BJ5208" s="184" t="str">
        <f t="shared" si="712"/>
        <v/>
      </c>
    </row>
    <row r="5209" spans="57:62" ht="20.100000000000001" customHeight="1" x14ac:dyDescent="0.25">
      <c r="BE5209" s="156">
        <v>4457</v>
      </c>
      <c r="BF5209" s="181">
        <f t="shared" si="713"/>
        <v>28.518399999997904</v>
      </c>
      <c r="BG5209" s="182">
        <f t="shared" si="714"/>
        <v>1.7705889655151747E-4</v>
      </c>
      <c r="BH5209" s="183">
        <f t="shared" si="715"/>
        <v>4.7374743225957867E-7</v>
      </c>
      <c r="BI5209" s="184">
        <f t="shared" si="716"/>
        <v>4.7374743225957867E-7</v>
      </c>
      <c r="BJ5209" s="184" t="str">
        <f t="shared" si="712"/>
        <v/>
      </c>
    </row>
    <row r="5210" spans="57:62" ht="20.100000000000001" customHeight="1" x14ac:dyDescent="0.25">
      <c r="BE5210" s="156">
        <v>4458</v>
      </c>
      <c r="BF5210" s="181">
        <f t="shared" si="713"/>
        <v>28.524799999997903</v>
      </c>
      <c r="BG5210" s="182">
        <f t="shared" si="714"/>
        <v>1.7658514911925789E-4</v>
      </c>
      <c r="BH5210" s="183">
        <f t="shared" si="715"/>
        <v>4.7249882104854514E-7</v>
      </c>
      <c r="BI5210" s="184">
        <f t="shared" si="716"/>
        <v>4.7249882104854514E-7</v>
      </c>
      <c r="BJ5210" s="184" t="str">
        <f t="shared" si="712"/>
        <v/>
      </c>
    </row>
    <row r="5211" spans="57:62" ht="20.100000000000001" customHeight="1" x14ac:dyDescent="0.25">
      <c r="BE5211" s="156">
        <v>4459</v>
      </c>
      <c r="BF5211" s="181">
        <f t="shared" si="713"/>
        <v>28.531199999997902</v>
      </c>
      <c r="BG5211" s="182">
        <f t="shared" si="714"/>
        <v>1.7611265029820935E-4</v>
      </c>
      <c r="BH5211" s="183">
        <f t="shared" si="715"/>
        <v>4.7125344138974445E-7</v>
      </c>
      <c r="BI5211" s="184">
        <f t="shared" si="716"/>
        <v>4.7125344138974445E-7</v>
      </c>
      <c r="BJ5211" s="184" t="str">
        <f t="shared" si="712"/>
        <v/>
      </c>
    </row>
    <row r="5212" spans="57:62" ht="20.100000000000001" customHeight="1" x14ac:dyDescent="0.25">
      <c r="BE5212" s="156">
        <v>4460</v>
      </c>
      <c r="BF5212" s="181">
        <f t="shared" si="713"/>
        <v>28.537599999997902</v>
      </c>
      <c r="BG5212" s="182">
        <f t="shared" si="714"/>
        <v>1.756413968568196E-4</v>
      </c>
      <c r="BH5212" s="183">
        <f t="shared" si="715"/>
        <v>4.700112851055004E-7</v>
      </c>
      <c r="BI5212" s="184">
        <f t="shared" si="716"/>
        <v>4.700112851055004E-7</v>
      </c>
      <c r="BJ5212" s="184" t="str">
        <f t="shared" si="712"/>
        <v/>
      </c>
    </row>
    <row r="5213" spans="57:62" ht="20.100000000000001" customHeight="1" x14ac:dyDescent="0.25">
      <c r="BE5213" s="156">
        <v>4461</v>
      </c>
      <c r="BF5213" s="181">
        <f t="shared" si="713"/>
        <v>28.543999999997901</v>
      </c>
      <c r="BG5213" s="182">
        <f t="shared" si="714"/>
        <v>1.751713855717141E-4</v>
      </c>
      <c r="BH5213" s="183">
        <f t="shared" si="715"/>
        <v>4.6877234403659533E-7</v>
      </c>
      <c r="BI5213" s="184">
        <f t="shared" si="716"/>
        <v>4.6877234403659533E-7</v>
      </c>
      <c r="BJ5213" s="184" t="str">
        <f t="shared" si="712"/>
        <v/>
      </c>
    </row>
    <row r="5214" spans="57:62" ht="20.100000000000001" customHeight="1" x14ac:dyDescent="0.25">
      <c r="BE5214" s="156">
        <v>4462</v>
      </c>
      <c r="BF5214" s="181">
        <f t="shared" si="713"/>
        <v>28.5503999999979</v>
      </c>
      <c r="BG5214" s="182">
        <f t="shared" si="714"/>
        <v>1.7470261322767751E-4</v>
      </c>
      <c r="BH5214" s="183">
        <f t="shared" si="715"/>
        <v>4.6753661004657983E-7</v>
      </c>
      <c r="BI5214" s="184">
        <f t="shared" si="716"/>
        <v>4.6753661004657983E-7</v>
      </c>
      <c r="BJ5214" s="184" t="str">
        <f t="shared" si="712"/>
        <v/>
      </c>
    </row>
    <row r="5215" spans="57:62" ht="20.100000000000001" customHeight="1" x14ac:dyDescent="0.25">
      <c r="BE5215" s="156">
        <v>4463</v>
      </c>
      <c r="BF5215" s="181">
        <f t="shared" si="713"/>
        <v>28.556799999997899</v>
      </c>
      <c r="BG5215" s="182">
        <f t="shared" si="714"/>
        <v>1.7423507661763093E-4</v>
      </c>
      <c r="BH5215" s="183">
        <f t="shared" si="715"/>
        <v>4.6630407501711065E-7</v>
      </c>
      <c r="BI5215" s="184">
        <f t="shared" si="716"/>
        <v>4.6630407501711065E-7</v>
      </c>
      <c r="BJ5215" s="184" t="str">
        <f t="shared" si="712"/>
        <v/>
      </c>
    </row>
    <row r="5216" spans="57:62" ht="20.100000000000001" customHeight="1" x14ac:dyDescent="0.25">
      <c r="BE5216" s="156">
        <v>4464</v>
      </c>
      <c r="BF5216" s="181">
        <f t="shared" si="713"/>
        <v>28.563199999997899</v>
      </c>
      <c r="BG5216" s="182">
        <f t="shared" si="714"/>
        <v>1.7376877254261382E-4</v>
      </c>
      <c r="BH5216" s="183">
        <f t="shared" si="715"/>
        <v>4.6507473085041729E-7</v>
      </c>
      <c r="BI5216" s="184">
        <f t="shared" si="716"/>
        <v>4.6507473085041729E-7</v>
      </c>
      <c r="BJ5216" s="184" t="str">
        <f t="shared" si="712"/>
        <v/>
      </c>
    </row>
    <row r="5217" spans="57:62" ht="20.100000000000001" customHeight="1" x14ac:dyDescent="0.25">
      <c r="BE5217" s="156">
        <v>4465</v>
      </c>
      <c r="BF5217" s="181">
        <f t="shared" si="713"/>
        <v>28.569599999997898</v>
      </c>
      <c r="BG5217" s="182">
        <f t="shared" si="714"/>
        <v>1.733036978117634E-4</v>
      </c>
      <c r="BH5217" s="183">
        <f t="shared" si="715"/>
        <v>4.638485694687599E-7</v>
      </c>
      <c r="BI5217" s="184">
        <f t="shared" si="716"/>
        <v>4.638485694687599E-7</v>
      </c>
      <c r="BJ5217" s="184" t="str">
        <f t="shared" si="712"/>
        <v/>
      </c>
    </row>
    <row r="5218" spans="57:62" ht="20.100000000000001" customHeight="1" x14ac:dyDescent="0.25">
      <c r="BE5218" s="156">
        <v>4466</v>
      </c>
      <c r="BF5218" s="181">
        <f t="shared" si="713"/>
        <v>28.575999999997897</v>
      </c>
      <c r="BG5218" s="182">
        <f t="shared" si="714"/>
        <v>1.7283984924229464E-4</v>
      </c>
      <c r="BH5218" s="183">
        <f t="shared" si="715"/>
        <v>4.626255828131282E-7</v>
      </c>
      <c r="BI5218" s="184">
        <f t="shared" si="716"/>
        <v>4.626255828131282E-7</v>
      </c>
      <c r="BJ5218" s="184" t="str">
        <f t="shared" si="712"/>
        <v/>
      </c>
    </row>
    <row r="5219" spans="57:62" ht="20.100000000000001" customHeight="1" x14ac:dyDescent="0.25">
      <c r="BE5219" s="156">
        <v>4467</v>
      </c>
      <c r="BF5219" s="181">
        <f t="shared" si="713"/>
        <v>28.582399999997897</v>
      </c>
      <c r="BG5219" s="182">
        <f t="shared" si="714"/>
        <v>1.7237722365948151E-4</v>
      </c>
      <c r="BH5219" s="183">
        <f t="shared" si="715"/>
        <v>4.6140576284671095E-7</v>
      </c>
      <c r="BI5219" s="184">
        <f t="shared" si="716"/>
        <v>4.6140576284671095E-7</v>
      </c>
      <c r="BJ5219" s="184" t="str">
        <f t="shared" si="712"/>
        <v/>
      </c>
    </row>
    <row r="5220" spans="57:62" ht="20.100000000000001" customHeight="1" x14ac:dyDescent="0.25">
      <c r="BE5220" s="156">
        <v>4468</v>
      </c>
      <c r="BF5220" s="181">
        <f t="shared" si="713"/>
        <v>28.588799999997896</v>
      </c>
      <c r="BG5220" s="182">
        <f t="shared" si="714"/>
        <v>1.719158178966348E-4</v>
      </c>
      <c r="BH5220" s="183">
        <f t="shared" si="715"/>
        <v>4.6018910155061336E-7</v>
      </c>
      <c r="BI5220" s="184">
        <f t="shared" si="716"/>
        <v>4.6018910155061336E-7</v>
      </c>
      <c r="BJ5220" s="184" t="str">
        <f t="shared" si="712"/>
        <v/>
      </c>
    </row>
    <row r="5221" spans="57:62" ht="20.100000000000001" customHeight="1" x14ac:dyDescent="0.25">
      <c r="BE5221" s="156">
        <v>4469</v>
      </c>
      <c r="BF5221" s="181">
        <f t="shared" si="713"/>
        <v>28.595199999997895</v>
      </c>
      <c r="BG5221" s="182">
        <f t="shared" si="714"/>
        <v>1.7145562879508419E-4</v>
      </c>
      <c r="BH5221" s="183">
        <f t="shared" si="715"/>
        <v>4.5897559092578154E-7</v>
      </c>
      <c r="BI5221" s="184">
        <f t="shared" si="716"/>
        <v>4.5897559092578154E-7</v>
      </c>
      <c r="BJ5221" s="184" t="str">
        <f t="shared" si="712"/>
        <v/>
      </c>
    </row>
    <row r="5222" spans="57:62" ht="20.100000000000001" customHeight="1" x14ac:dyDescent="0.25">
      <c r="BE5222" s="156">
        <v>4470</v>
      </c>
      <c r="BF5222" s="181">
        <f t="shared" si="713"/>
        <v>28.601599999997894</v>
      </c>
      <c r="BG5222" s="182">
        <f t="shared" si="714"/>
        <v>1.7099665320415841E-4</v>
      </c>
      <c r="BH5222" s="183">
        <f t="shared" si="715"/>
        <v>4.5776522299340906E-7</v>
      </c>
      <c r="BI5222" s="184">
        <f t="shared" si="716"/>
        <v>4.5776522299340906E-7</v>
      </c>
      <c r="BJ5222" s="184" t="str">
        <f t="shared" si="712"/>
        <v/>
      </c>
    </row>
    <row r="5223" spans="57:62" ht="20.100000000000001" customHeight="1" x14ac:dyDescent="0.25">
      <c r="BE5223" s="156">
        <v>4471</v>
      </c>
      <c r="BF5223" s="181">
        <f t="shared" si="713"/>
        <v>28.607999999997894</v>
      </c>
      <c r="BG5223" s="182">
        <f t="shared" si="714"/>
        <v>1.70538887981165E-4</v>
      </c>
      <c r="BH5223" s="183">
        <f t="shared" si="715"/>
        <v>4.5655798979428648E-7</v>
      </c>
      <c r="BI5223" s="184">
        <f t="shared" si="716"/>
        <v>4.5655798979428648E-7</v>
      </c>
      <c r="BJ5223" s="184" t="str">
        <f t="shared" si="712"/>
        <v/>
      </c>
    </row>
    <row r="5224" spans="57:62" ht="20.100000000000001" customHeight="1" x14ac:dyDescent="0.25">
      <c r="BE5224" s="156">
        <v>4472</v>
      </c>
      <c r="BF5224" s="181">
        <f t="shared" si="713"/>
        <v>28.614399999997893</v>
      </c>
      <c r="BG5224" s="182">
        <f t="shared" si="714"/>
        <v>1.7008232999137071E-4</v>
      </c>
      <c r="BH5224" s="183">
        <f t="shared" si="715"/>
        <v>4.5535388338877416E-7</v>
      </c>
      <c r="BI5224" s="184">
        <f t="shared" si="716"/>
        <v>4.5535388338877416E-7</v>
      </c>
      <c r="BJ5224" s="184" t="str">
        <f t="shared" si="712"/>
        <v/>
      </c>
    </row>
    <row r="5225" spans="57:62" ht="20.100000000000001" customHeight="1" x14ac:dyDescent="0.25">
      <c r="BE5225" s="156">
        <v>4473</v>
      </c>
      <c r="BF5225" s="181">
        <f t="shared" si="713"/>
        <v>28.620799999997892</v>
      </c>
      <c r="BG5225" s="182">
        <f t="shared" si="714"/>
        <v>1.6962697610798194E-4</v>
      </c>
      <c r="BH5225" s="183">
        <f t="shared" si="715"/>
        <v>4.5415289585585368E-7</v>
      </c>
      <c r="BI5225" s="184">
        <f t="shared" si="716"/>
        <v>4.5415289585585368E-7</v>
      </c>
      <c r="BJ5225" s="184" t="str">
        <f t="shared" si="712"/>
        <v/>
      </c>
    </row>
    <row r="5226" spans="57:62" ht="20.100000000000001" customHeight="1" x14ac:dyDescent="0.25">
      <c r="BE5226" s="156">
        <v>4474</v>
      </c>
      <c r="BF5226" s="181">
        <f t="shared" si="713"/>
        <v>28.627199999997892</v>
      </c>
      <c r="BG5226" s="182">
        <f t="shared" si="714"/>
        <v>1.6917282321212608E-4</v>
      </c>
      <c r="BH5226" s="183">
        <f t="shared" si="715"/>
        <v>4.5295501929586536E-7</v>
      </c>
      <c r="BI5226" s="184">
        <f t="shared" si="716"/>
        <v>4.5295501929586536E-7</v>
      </c>
      <c r="BJ5226" s="184" t="str">
        <f t="shared" si="712"/>
        <v/>
      </c>
    </row>
    <row r="5227" spans="57:62" ht="20.100000000000001" customHeight="1" x14ac:dyDescent="0.25">
      <c r="BE5227" s="156">
        <v>4475</v>
      </c>
      <c r="BF5227" s="181">
        <f t="shared" si="713"/>
        <v>28.633599999997891</v>
      </c>
      <c r="BG5227" s="182">
        <f t="shared" si="714"/>
        <v>1.6871986819283022E-4</v>
      </c>
      <c r="BH5227" s="183">
        <f t="shared" si="715"/>
        <v>4.5176024582682206E-7</v>
      </c>
      <c r="BI5227" s="184">
        <f t="shared" si="716"/>
        <v>4.5176024582682206E-7</v>
      </c>
      <c r="BJ5227" s="184" t="str">
        <f t="shared" si="712"/>
        <v/>
      </c>
    </row>
    <row r="5228" spans="57:62" ht="20.100000000000001" customHeight="1" x14ac:dyDescent="0.25">
      <c r="BE5228" s="156">
        <v>4476</v>
      </c>
      <c r="BF5228" s="181">
        <f t="shared" si="713"/>
        <v>28.63999999999789</v>
      </c>
      <c r="BG5228" s="182">
        <f t="shared" si="714"/>
        <v>1.682681079470034E-4</v>
      </c>
      <c r="BH5228" s="183">
        <f t="shared" si="715"/>
        <v>4.5056856758752617E-7</v>
      </c>
      <c r="BI5228" s="184">
        <f t="shared" si="716"/>
        <v>4.5056856758752617E-7</v>
      </c>
      <c r="BJ5228" s="184" t="str">
        <f t="shared" si="712"/>
        <v/>
      </c>
    </row>
    <row r="5229" spans="57:62" ht="20.100000000000001" customHeight="1" x14ac:dyDescent="0.25">
      <c r="BE5229" s="156">
        <v>4477</v>
      </c>
      <c r="BF5229" s="181">
        <f t="shared" si="713"/>
        <v>28.64639999999789</v>
      </c>
      <c r="BG5229" s="182">
        <f t="shared" si="714"/>
        <v>1.6781753937941587E-4</v>
      </c>
      <c r="BH5229" s="183">
        <f t="shared" si="715"/>
        <v>4.4937997673445262E-7</v>
      </c>
      <c r="BI5229" s="184">
        <f t="shared" si="716"/>
        <v>4.4937997673445262E-7</v>
      </c>
      <c r="BJ5229" s="184" t="str">
        <f t="shared" si="712"/>
        <v/>
      </c>
    </row>
    <row r="5230" spans="57:62" ht="20.100000000000001" customHeight="1" x14ac:dyDescent="0.25">
      <c r="BE5230" s="156">
        <v>4478</v>
      </c>
      <c r="BF5230" s="181">
        <f t="shared" si="713"/>
        <v>28.652799999997889</v>
      </c>
      <c r="BG5230" s="182">
        <f t="shared" si="714"/>
        <v>1.6736815940268142E-4</v>
      </c>
      <c r="BH5230" s="183">
        <f t="shared" si="715"/>
        <v>4.4819446544576034E-7</v>
      </c>
      <c r="BI5230" s="184">
        <f t="shared" si="716"/>
        <v>4.4819446544576034E-7</v>
      </c>
      <c r="BJ5230" s="184" t="str">
        <f t="shared" si="712"/>
        <v/>
      </c>
    </row>
    <row r="5231" spans="57:62" ht="20.100000000000001" customHeight="1" x14ac:dyDescent="0.25">
      <c r="BE5231" s="156">
        <v>4479</v>
      </c>
      <c r="BF5231" s="181">
        <f t="shared" si="713"/>
        <v>28.659199999997888</v>
      </c>
      <c r="BG5231" s="182">
        <f t="shared" si="714"/>
        <v>1.6691996493723566E-4</v>
      </c>
      <c r="BH5231" s="183">
        <f t="shared" si="715"/>
        <v>4.470120259167658E-7</v>
      </c>
      <c r="BI5231" s="184">
        <f t="shared" si="716"/>
        <v>4.470120259167658E-7</v>
      </c>
      <c r="BJ5231" s="184" t="str">
        <f t="shared" si="712"/>
        <v/>
      </c>
    </row>
    <row r="5232" spans="57:62" ht="20.100000000000001" customHeight="1" x14ac:dyDescent="0.25">
      <c r="BE5232" s="156">
        <v>4480</v>
      </c>
      <c r="BF5232" s="181">
        <f t="shared" si="713"/>
        <v>28.665599999997887</v>
      </c>
      <c r="BG5232" s="182">
        <f t="shared" si="714"/>
        <v>1.6647295291131889E-4</v>
      </c>
      <c r="BH5232" s="183">
        <f t="shared" si="715"/>
        <v>4.4583265036262634E-7</v>
      </c>
      <c r="BI5232" s="184">
        <f t="shared" si="716"/>
        <v>4.4583265036262634E-7</v>
      </c>
      <c r="BJ5232" s="184" t="str">
        <f t="shared" si="712"/>
        <v/>
      </c>
    </row>
    <row r="5233" spans="57:62" ht="20.100000000000001" customHeight="1" x14ac:dyDescent="0.25">
      <c r="BE5233" s="156">
        <v>4481</v>
      </c>
      <c r="BF5233" s="181">
        <f t="shared" si="713"/>
        <v>28.671999999997887</v>
      </c>
      <c r="BG5233" s="182">
        <f t="shared" si="714"/>
        <v>1.6602712026095626E-4</v>
      </c>
      <c r="BH5233" s="183">
        <f t="shared" si="715"/>
        <v>4.4465633101834021E-7</v>
      </c>
      <c r="BI5233" s="184">
        <f t="shared" si="716"/>
        <v>4.4465633101834021E-7</v>
      </c>
      <c r="BJ5233" s="184" t="str">
        <f t="shared" ref="BJ5233:BJ5296" si="717">IF($BG5233&lt;(1-$BC$765),$BH5233,"")</f>
        <v/>
      </c>
    </row>
    <row r="5234" spans="57:62" ht="20.100000000000001" customHeight="1" x14ac:dyDescent="0.25">
      <c r="BE5234" s="156">
        <v>4482</v>
      </c>
      <c r="BF5234" s="181">
        <f t="shared" ref="BF5234:BF5297" si="718">BF5233+$BI$750</f>
        <v>28.678399999997886</v>
      </c>
      <c r="BG5234" s="182">
        <f t="shared" ref="BG5234:BG5297" si="719">_xlfn.CHISQ.DIST.RT(BF5234,7)</f>
        <v>1.6558246392993792E-4</v>
      </c>
      <c r="BH5234" s="183">
        <f t="shared" ref="BH5234:BH5297" si="720">BG5234-BG5235</f>
        <v>4.4348306013725579E-7</v>
      </c>
      <c r="BI5234" s="184">
        <f t="shared" ref="BI5234:BI5297" si="721">IF(BG5234&lt;(1-$BC$757),BH5234,"")</f>
        <v>4.4348306013725579E-7</v>
      </c>
      <c r="BJ5234" s="184" t="str">
        <f t="shared" si="717"/>
        <v/>
      </c>
    </row>
    <row r="5235" spans="57:62" ht="20.100000000000001" customHeight="1" x14ac:dyDescent="0.25">
      <c r="BE5235" s="156">
        <v>4483</v>
      </c>
      <c r="BF5235" s="181">
        <f t="shared" si="718"/>
        <v>28.684799999997885</v>
      </c>
      <c r="BG5235" s="182">
        <f t="shared" si="719"/>
        <v>1.6513898086980067E-4</v>
      </c>
      <c r="BH5235" s="183">
        <f t="shared" si="720"/>
        <v>4.4231282999231841E-7</v>
      </c>
      <c r="BI5235" s="184">
        <f t="shared" si="721"/>
        <v>4.4231282999231841E-7</v>
      </c>
      <c r="BJ5235" s="184" t="str">
        <f t="shared" si="717"/>
        <v/>
      </c>
    </row>
    <row r="5236" spans="57:62" ht="20.100000000000001" customHeight="1" x14ac:dyDescent="0.25">
      <c r="BE5236" s="156">
        <v>4484</v>
      </c>
      <c r="BF5236" s="181">
        <f t="shared" si="718"/>
        <v>28.691199999997885</v>
      </c>
      <c r="BG5236" s="182">
        <f t="shared" si="719"/>
        <v>1.6469666803980835E-4</v>
      </c>
      <c r="BH5236" s="183">
        <f t="shared" si="720"/>
        <v>4.4114563287504034E-7</v>
      </c>
      <c r="BI5236" s="184">
        <f t="shared" si="721"/>
        <v>4.4114563287504034E-7</v>
      </c>
      <c r="BJ5236" s="184" t="str">
        <f t="shared" si="717"/>
        <v/>
      </c>
    </row>
    <row r="5237" spans="57:62" ht="20.100000000000001" customHeight="1" x14ac:dyDescent="0.25">
      <c r="BE5237" s="156">
        <v>4485</v>
      </c>
      <c r="BF5237" s="181">
        <f t="shared" si="718"/>
        <v>28.697599999997884</v>
      </c>
      <c r="BG5237" s="182">
        <f t="shared" si="719"/>
        <v>1.6425552240693331E-4</v>
      </c>
      <c r="BH5237" s="183">
        <f t="shared" si="720"/>
        <v>4.3998146109696453E-7</v>
      </c>
      <c r="BI5237" s="184">
        <f t="shared" si="721"/>
        <v>4.3998146109696453E-7</v>
      </c>
      <c r="BJ5237" s="184" t="str">
        <f t="shared" si="717"/>
        <v/>
      </c>
    </row>
    <row r="5238" spans="57:62" ht="20.100000000000001" customHeight="1" x14ac:dyDescent="0.25">
      <c r="BE5238" s="156">
        <v>4486</v>
      </c>
      <c r="BF5238" s="181">
        <f t="shared" si="718"/>
        <v>28.703999999997883</v>
      </c>
      <c r="BG5238" s="182">
        <f t="shared" si="719"/>
        <v>1.6381554094583635E-4</v>
      </c>
      <c r="BH5238" s="183">
        <f t="shared" si="720"/>
        <v>4.3882030698646612E-7</v>
      </c>
      <c r="BI5238" s="184">
        <f t="shared" si="721"/>
        <v>4.3882030698646612E-7</v>
      </c>
      <c r="BJ5238" s="184" t="str">
        <f t="shared" si="717"/>
        <v/>
      </c>
    </row>
    <row r="5239" spans="57:62" ht="20.100000000000001" customHeight="1" x14ac:dyDescent="0.25">
      <c r="BE5239" s="156">
        <v>4487</v>
      </c>
      <c r="BF5239" s="181">
        <f t="shared" si="718"/>
        <v>28.710399999997883</v>
      </c>
      <c r="BG5239" s="182">
        <f t="shared" si="719"/>
        <v>1.6337672063884988E-4</v>
      </c>
      <c r="BH5239" s="183">
        <f t="shared" si="720"/>
        <v>4.3766216289355011E-7</v>
      </c>
      <c r="BI5239" s="184">
        <f t="shared" si="721"/>
        <v>4.3766216289355011E-7</v>
      </c>
      <c r="BJ5239" s="184" t="str">
        <f t="shared" si="717"/>
        <v/>
      </c>
    </row>
    <row r="5240" spans="57:62" ht="20.100000000000001" customHeight="1" x14ac:dyDescent="0.25">
      <c r="BE5240" s="156">
        <v>4488</v>
      </c>
      <c r="BF5240" s="181">
        <f t="shared" si="718"/>
        <v>28.716799999997882</v>
      </c>
      <c r="BG5240" s="182">
        <f t="shared" si="719"/>
        <v>1.6293905847595633E-4</v>
      </c>
      <c r="BH5240" s="183">
        <f t="shared" si="720"/>
        <v>4.3650702118480981E-7</v>
      </c>
      <c r="BI5240" s="184">
        <f t="shared" si="721"/>
        <v>4.3650702118480981E-7</v>
      </c>
      <c r="BJ5240" s="184" t="str">
        <f t="shared" si="717"/>
        <v/>
      </c>
    </row>
    <row r="5241" spans="57:62" ht="20.100000000000001" customHeight="1" x14ac:dyDescent="0.25">
      <c r="BE5241" s="156">
        <v>4489</v>
      </c>
      <c r="BF5241" s="181">
        <f t="shared" si="718"/>
        <v>28.723199999997881</v>
      </c>
      <c r="BG5241" s="182">
        <f t="shared" si="719"/>
        <v>1.6250255145477152E-4</v>
      </c>
      <c r="BH5241" s="183">
        <f t="shared" si="720"/>
        <v>4.3535487424662517E-7</v>
      </c>
      <c r="BI5241" s="184">
        <f t="shared" si="721"/>
        <v>4.3535487424662517E-7</v>
      </c>
      <c r="BJ5241" s="184" t="str">
        <f t="shared" si="717"/>
        <v/>
      </c>
    </row>
    <row r="5242" spans="57:62" ht="20.100000000000001" customHeight="1" x14ac:dyDescent="0.25">
      <c r="BE5242" s="156">
        <v>4490</v>
      </c>
      <c r="BF5242" s="181">
        <f t="shared" si="718"/>
        <v>28.72959999999788</v>
      </c>
      <c r="BG5242" s="182">
        <f t="shared" si="719"/>
        <v>1.6206719658052489E-4</v>
      </c>
      <c r="BH5242" s="183">
        <f t="shared" si="720"/>
        <v>4.3420571448532551E-7</v>
      </c>
      <c r="BI5242" s="184">
        <f t="shared" si="721"/>
        <v>4.3420571448532551E-7</v>
      </c>
      <c r="BJ5242" s="184" t="str">
        <f t="shared" si="717"/>
        <v/>
      </c>
    </row>
    <row r="5243" spans="57:62" ht="20.100000000000001" customHeight="1" x14ac:dyDescent="0.25">
      <c r="BE5243" s="156">
        <v>4491</v>
      </c>
      <c r="BF5243" s="181">
        <f t="shared" si="718"/>
        <v>28.73599999999788</v>
      </c>
      <c r="BG5243" s="182">
        <f t="shared" si="719"/>
        <v>1.6163299086603957E-4</v>
      </c>
      <c r="BH5243" s="183">
        <f t="shared" si="720"/>
        <v>4.3305953432269E-7</v>
      </c>
      <c r="BI5243" s="184">
        <f t="shared" si="721"/>
        <v>4.3305953432269E-7</v>
      </c>
      <c r="BJ5243" s="184" t="str">
        <f t="shared" si="717"/>
        <v/>
      </c>
    </row>
    <row r="5244" spans="57:62" ht="20.100000000000001" customHeight="1" x14ac:dyDescent="0.25">
      <c r="BE5244" s="156">
        <v>4492</v>
      </c>
      <c r="BF5244" s="181">
        <f t="shared" si="718"/>
        <v>28.742399999997879</v>
      </c>
      <c r="BG5244" s="182">
        <f t="shared" si="719"/>
        <v>1.6119993133171688E-4</v>
      </c>
      <c r="BH5244" s="183">
        <f t="shared" si="720"/>
        <v>4.3191632620323897E-7</v>
      </c>
      <c r="BI5244" s="184">
        <f t="shared" si="721"/>
        <v>4.3191632620323897E-7</v>
      </c>
      <c r="BJ5244" s="184" t="str">
        <f t="shared" si="717"/>
        <v/>
      </c>
    </row>
    <row r="5245" spans="57:62" ht="20.100000000000001" customHeight="1" x14ac:dyDescent="0.25">
      <c r="BE5245" s="156">
        <v>4493</v>
      </c>
      <c r="BF5245" s="181">
        <f t="shared" si="718"/>
        <v>28.748799999997878</v>
      </c>
      <c r="BG5245" s="182">
        <f t="shared" si="719"/>
        <v>1.6076801500551364E-4</v>
      </c>
      <c r="BH5245" s="183">
        <f t="shared" si="720"/>
        <v>4.3077608258640051E-7</v>
      </c>
      <c r="BI5245" s="184">
        <f t="shared" si="721"/>
        <v>4.3077608258640051E-7</v>
      </c>
      <c r="BJ5245" s="184" t="str">
        <f t="shared" si="717"/>
        <v/>
      </c>
    </row>
    <row r="5246" spans="57:62" ht="20.100000000000001" customHeight="1" x14ac:dyDescent="0.25">
      <c r="BE5246" s="156">
        <v>4494</v>
      </c>
      <c r="BF5246" s="181">
        <f t="shared" si="718"/>
        <v>28.755199999997878</v>
      </c>
      <c r="BG5246" s="182">
        <f t="shared" si="719"/>
        <v>1.6033723892292724E-4</v>
      </c>
      <c r="BH5246" s="183">
        <f t="shared" si="720"/>
        <v>4.2963879595334098E-7</v>
      </c>
      <c r="BI5246" s="184">
        <f t="shared" si="721"/>
        <v>4.2963879595334098E-7</v>
      </c>
      <c r="BJ5246" s="184" t="str">
        <f t="shared" si="717"/>
        <v/>
      </c>
    </row>
    <row r="5247" spans="57:62" ht="20.100000000000001" customHeight="1" x14ac:dyDescent="0.25">
      <c r="BE5247" s="156">
        <v>4495</v>
      </c>
      <c r="BF5247" s="181">
        <f t="shared" si="718"/>
        <v>28.761599999997877</v>
      </c>
      <c r="BG5247" s="182">
        <f t="shared" si="719"/>
        <v>1.599076001269739E-4</v>
      </c>
      <c r="BH5247" s="183">
        <f t="shared" si="720"/>
        <v>4.2850445880162529E-7</v>
      </c>
      <c r="BI5247" s="184">
        <f t="shared" si="721"/>
        <v>4.2850445880162529E-7</v>
      </c>
      <c r="BJ5247" s="184" t="str">
        <f t="shared" si="717"/>
        <v/>
      </c>
    </row>
    <row r="5248" spans="57:62" ht="20.100000000000001" customHeight="1" x14ac:dyDescent="0.25">
      <c r="BE5248" s="156">
        <v>4496</v>
      </c>
      <c r="BF5248" s="181">
        <f t="shared" si="718"/>
        <v>28.767999999997876</v>
      </c>
      <c r="BG5248" s="182">
        <f t="shared" si="719"/>
        <v>1.5947909566817227E-4</v>
      </c>
      <c r="BH5248" s="183">
        <f t="shared" si="720"/>
        <v>4.2737306364800873E-7</v>
      </c>
      <c r="BI5248" s="184">
        <f t="shared" si="721"/>
        <v>4.2737306364800873E-7</v>
      </c>
      <c r="BJ5248" s="184" t="str">
        <f t="shared" si="717"/>
        <v/>
      </c>
    </row>
    <row r="5249" spans="57:62" ht="20.100000000000001" customHeight="1" x14ac:dyDescent="0.25">
      <c r="BE5249" s="156">
        <v>4497</v>
      </c>
      <c r="BF5249" s="181">
        <f t="shared" si="718"/>
        <v>28.774399999997875</v>
      </c>
      <c r="BG5249" s="182">
        <f t="shared" si="719"/>
        <v>1.5905172260452426E-4</v>
      </c>
      <c r="BH5249" s="183">
        <f t="shared" si="720"/>
        <v>4.2624460302827434E-7</v>
      </c>
      <c r="BI5249" s="184">
        <f t="shared" si="721"/>
        <v>4.2624460302827434E-7</v>
      </c>
      <c r="BJ5249" s="184" t="str">
        <f t="shared" si="717"/>
        <v/>
      </c>
    </row>
    <row r="5250" spans="57:62" ht="20.100000000000001" customHeight="1" x14ac:dyDescent="0.25">
      <c r="BE5250" s="156">
        <v>4498</v>
      </c>
      <c r="BF5250" s="181">
        <f t="shared" si="718"/>
        <v>28.780799999997875</v>
      </c>
      <c r="BG5250" s="182">
        <f t="shared" si="719"/>
        <v>1.5862547800149599E-4</v>
      </c>
      <c r="BH5250" s="183">
        <f t="shared" si="720"/>
        <v>4.2511906949566081E-7</v>
      </c>
      <c r="BI5250" s="184">
        <f t="shared" si="721"/>
        <v>4.2511906949566081E-7</v>
      </c>
      <c r="BJ5250" s="184" t="str">
        <f t="shared" si="717"/>
        <v/>
      </c>
    </row>
    <row r="5251" spans="57:62" ht="20.100000000000001" customHeight="1" x14ac:dyDescent="0.25">
      <c r="BE5251" s="156">
        <v>4499</v>
      </c>
      <c r="BF5251" s="181">
        <f t="shared" si="718"/>
        <v>28.787199999997874</v>
      </c>
      <c r="BG5251" s="182">
        <f t="shared" si="719"/>
        <v>1.5820035893200033E-4</v>
      </c>
      <c r="BH5251" s="183">
        <f t="shared" si="720"/>
        <v>4.2399645562240748E-7</v>
      </c>
      <c r="BI5251" s="184">
        <f t="shared" si="721"/>
        <v>4.2399645562240748E-7</v>
      </c>
      <c r="BJ5251" s="184" t="str">
        <f t="shared" si="717"/>
        <v/>
      </c>
    </row>
    <row r="5252" spans="57:62" ht="20.100000000000001" customHeight="1" x14ac:dyDescent="0.25">
      <c r="BE5252" s="156">
        <v>4500</v>
      </c>
      <c r="BF5252" s="181">
        <f t="shared" si="718"/>
        <v>28.793599999997873</v>
      </c>
      <c r="BG5252" s="182">
        <f t="shared" si="719"/>
        <v>1.5777636247637792E-4</v>
      </c>
      <c r="BH5252" s="183">
        <f t="shared" si="720"/>
        <v>4.2287675399888696E-7</v>
      </c>
      <c r="BI5252" s="184">
        <f t="shared" si="721"/>
        <v>4.2287675399888696E-7</v>
      </c>
      <c r="BJ5252" s="184" t="str">
        <f t="shared" si="717"/>
        <v/>
      </c>
    </row>
    <row r="5253" spans="57:62" ht="20.100000000000001" customHeight="1" x14ac:dyDescent="0.25">
      <c r="BE5253" s="156">
        <v>4501</v>
      </c>
      <c r="BF5253" s="181">
        <f t="shared" si="718"/>
        <v>28.799999999997873</v>
      </c>
      <c r="BG5253" s="182">
        <f t="shared" si="719"/>
        <v>1.5735348572237903E-4</v>
      </c>
      <c r="BH5253" s="183">
        <f t="shared" si="720"/>
        <v>4.2175995723357806E-7</v>
      </c>
      <c r="BI5253" s="184">
        <f t="shared" si="721"/>
        <v>4.2175995723357806E-7</v>
      </c>
      <c r="BJ5253" s="184" t="str">
        <f t="shared" si="717"/>
        <v/>
      </c>
    </row>
    <row r="5254" spans="57:62" ht="20.100000000000001" customHeight="1" x14ac:dyDescent="0.25">
      <c r="BE5254" s="156">
        <v>4502</v>
      </c>
      <c r="BF5254" s="181">
        <f t="shared" si="718"/>
        <v>28.806399999997872</v>
      </c>
      <c r="BG5254" s="182">
        <f t="shared" si="719"/>
        <v>1.5693172576514546E-4</v>
      </c>
      <c r="BH5254" s="183">
        <f t="shared" si="720"/>
        <v>4.2064605795428547E-7</v>
      </c>
      <c r="BI5254" s="184">
        <f t="shared" si="721"/>
        <v>4.2064605795428547E-7</v>
      </c>
      <c r="BJ5254" s="184" t="str">
        <f t="shared" si="717"/>
        <v/>
      </c>
    </row>
    <row r="5255" spans="57:62" ht="20.100000000000001" customHeight="1" x14ac:dyDescent="0.25">
      <c r="BE5255" s="156">
        <v>4503</v>
      </c>
      <c r="BF5255" s="181">
        <f t="shared" si="718"/>
        <v>28.812799999997871</v>
      </c>
      <c r="BG5255" s="182">
        <f t="shared" si="719"/>
        <v>1.5651107970719117E-4</v>
      </c>
      <c r="BH5255" s="183">
        <f t="shared" si="720"/>
        <v>4.1953504880496849E-7</v>
      </c>
      <c r="BI5255" s="184">
        <f t="shared" si="721"/>
        <v>4.1953504880496849E-7</v>
      </c>
      <c r="BJ5255" s="184" t="str">
        <f t="shared" si="717"/>
        <v/>
      </c>
    </row>
    <row r="5256" spans="57:62" ht="20.100000000000001" customHeight="1" x14ac:dyDescent="0.25">
      <c r="BE5256" s="156">
        <v>4504</v>
      </c>
      <c r="BF5256" s="181">
        <f t="shared" si="718"/>
        <v>28.819199999997871</v>
      </c>
      <c r="BG5256" s="182">
        <f t="shared" si="719"/>
        <v>1.560915446583862E-4</v>
      </c>
      <c r="BH5256" s="183">
        <f t="shared" si="720"/>
        <v>4.184269224497526E-7</v>
      </c>
      <c r="BI5256" s="184">
        <f t="shared" si="721"/>
        <v>4.184269224497526E-7</v>
      </c>
      <c r="BJ5256" s="184" t="str">
        <f t="shared" si="717"/>
        <v/>
      </c>
    </row>
    <row r="5257" spans="57:62" ht="20.100000000000001" customHeight="1" x14ac:dyDescent="0.25">
      <c r="BE5257" s="156">
        <v>4505</v>
      </c>
      <c r="BF5257" s="181">
        <f t="shared" si="718"/>
        <v>28.82559999999787</v>
      </c>
      <c r="BG5257" s="182">
        <f t="shared" si="719"/>
        <v>1.5567311773593645E-4</v>
      </c>
      <c r="BH5257" s="183">
        <f t="shared" si="720"/>
        <v>4.1732167156970394E-7</v>
      </c>
      <c r="BI5257" s="184">
        <f t="shared" si="721"/>
        <v>4.1732167156970394E-7</v>
      </c>
      <c r="BJ5257" s="184" t="str">
        <f t="shared" si="717"/>
        <v/>
      </c>
    </row>
    <row r="5258" spans="57:62" ht="20.100000000000001" customHeight="1" x14ac:dyDescent="0.25">
      <c r="BE5258" s="156">
        <v>4506</v>
      </c>
      <c r="BF5258" s="181">
        <f t="shared" si="718"/>
        <v>28.831999999997869</v>
      </c>
      <c r="BG5258" s="182">
        <f t="shared" si="719"/>
        <v>1.5525579606436675E-4</v>
      </c>
      <c r="BH5258" s="183">
        <f t="shared" si="720"/>
        <v>4.1621928886434716E-7</v>
      </c>
      <c r="BI5258" s="184">
        <f t="shared" si="721"/>
        <v>4.1621928886434716E-7</v>
      </c>
      <c r="BJ5258" s="184" t="str">
        <f t="shared" si="717"/>
        <v/>
      </c>
    </row>
    <row r="5259" spans="57:62" ht="20.100000000000001" customHeight="1" x14ac:dyDescent="0.25">
      <c r="BE5259" s="156">
        <v>4507</v>
      </c>
      <c r="BF5259" s="181">
        <f t="shared" si="718"/>
        <v>28.838399999997868</v>
      </c>
      <c r="BG5259" s="182">
        <f t="shared" si="719"/>
        <v>1.548395767755024E-4</v>
      </c>
      <c r="BH5259" s="183">
        <f t="shared" si="720"/>
        <v>4.1511976705147576E-7</v>
      </c>
      <c r="BI5259" s="184">
        <f t="shared" si="721"/>
        <v>4.1511976705147576E-7</v>
      </c>
      <c r="BJ5259" s="184" t="str">
        <f t="shared" si="717"/>
        <v/>
      </c>
    </row>
    <row r="5260" spans="57:62" ht="20.100000000000001" customHeight="1" x14ac:dyDescent="0.25">
      <c r="BE5260" s="156">
        <v>4508</v>
      </c>
      <c r="BF5260" s="181">
        <f t="shared" si="718"/>
        <v>28.844799999997868</v>
      </c>
      <c r="BG5260" s="182">
        <f t="shared" si="719"/>
        <v>1.5442445700845092E-4</v>
      </c>
      <c r="BH5260" s="183">
        <f t="shared" si="720"/>
        <v>4.1402309886612201E-7</v>
      </c>
      <c r="BI5260" s="184">
        <f t="shared" si="721"/>
        <v>4.1402309886612201E-7</v>
      </c>
      <c r="BJ5260" s="184" t="str">
        <f t="shared" si="717"/>
        <v/>
      </c>
    </row>
    <row r="5261" spans="57:62" ht="20.100000000000001" customHeight="1" x14ac:dyDescent="0.25">
      <c r="BE5261" s="156">
        <v>4509</v>
      </c>
      <c r="BF5261" s="181">
        <f t="shared" si="718"/>
        <v>28.851199999997867</v>
      </c>
      <c r="BG5261" s="182">
        <f t="shared" si="719"/>
        <v>1.540104339095848E-4</v>
      </c>
      <c r="BH5261" s="183">
        <f t="shared" si="720"/>
        <v>4.1292927706221044E-7</v>
      </c>
      <c r="BI5261" s="184">
        <f t="shared" si="721"/>
        <v>4.1292927706221044E-7</v>
      </c>
      <c r="BJ5261" s="184" t="str">
        <f t="shared" si="717"/>
        <v/>
      </c>
    </row>
    <row r="5262" spans="57:62" ht="20.100000000000001" customHeight="1" x14ac:dyDescent="0.25">
      <c r="BE5262" s="156">
        <v>4510</v>
      </c>
      <c r="BF5262" s="181">
        <f t="shared" si="718"/>
        <v>28.857599999997866</v>
      </c>
      <c r="BG5262" s="182">
        <f t="shared" si="719"/>
        <v>1.5359750463252259E-4</v>
      </c>
      <c r="BH5262" s="183">
        <f t="shared" si="720"/>
        <v>4.1183829441071465E-7</v>
      </c>
      <c r="BI5262" s="184">
        <f t="shared" si="721"/>
        <v>4.1183829441071465E-7</v>
      </c>
      <c r="BJ5262" s="184" t="str">
        <f t="shared" si="717"/>
        <v/>
      </c>
    </row>
    <row r="5263" spans="57:62" ht="20.100000000000001" customHeight="1" x14ac:dyDescent="0.25">
      <c r="BE5263" s="156">
        <v>4511</v>
      </c>
      <c r="BF5263" s="181">
        <f t="shared" si="718"/>
        <v>28.863999999997866</v>
      </c>
      <c r="BG5263" s="182">
        <f t="shared" si="719"/>
        <v>1.5318566633811188E-4</v>
      </c>
      <c r="BH5263" s="183">
        <f t="shared" si="720"/>
        <v>4.1075014370090413E-7</v>
      </c>
      <c r="BI5263" s="184">
        <f t="shared" si="721"/>
        <v>4.1075014370090413E-7</v>
      </c>
      <c r="BJ5263" s="184" t="str">
        <f t="shared" si="717"/>
        <v/>
      </c>
    </row>
    <row r="5264" spans="57:62" ht="20.100000000000001" customHeight="1" x14ac:dyDescent="0.25">
      <c r="BE5264" s="156">
        <v>4512</v>
      </c>
      <c r="BF5264" s="181">
        <f t="shared" si="718"/>
        <v>28.870399999997865</v>
      </c>
      <c r="BG5264" s="182">
        <f t="shared" si="719"/>
        <v>1.5277491619441097E-4</v>
      </c>
      <c r="BH5264" s="183">
        <f t="shared" si="720"/>
        <v>4.0966481774037142E-7</v>
      </c>
      <c r="BI5264" s="184">
        <f t="shared" si="721"/>
        <v>4.0966481774037142E-7</v>
      </c>
      <c r="BJ5264" s="184" t="str">
        <f t="shared" si="717"/>
        <v/>
      </c>
    </row>
    <row r="5265" spans="57:62" ht="20.100000000000001" customHeight="1" x14ac:dyDescent="0.25">
      <c r="BE5265" s="156">
        <v>4513</v>
      </c>
      <c r="BF5265" s="181">
        <f t="shared" si="718"/>
        <v>28.876799999997864</v>
      </c>
      <c r="BG5265" s="182">
        <f t="shared" si="719"/>
        <v>1.523652513766706E-4</v>
      </c>
      <c r="BH5265" s="183">
        <f t="shared" si="720"/>
        <v>4.0858230935302627E-7</v>
      </c>
      <c r="BI5265" s="184">
        <f t="shared" si="721"/>
        <v>4.0858230935302627E-7</v>
      </c>
      <c r="BJ5265" s="184" t="str">
        <f t="shared" si="717"/>
        <v/>
      </c>
    </row>
    <row r="5266" spans="57:62" ht="20.100000000000001" customHeight="1" x14ac:dyDescent="0.25">
      <c r="BE5266" s="156">
        <v>4514</v>
      </c>
      <c r="BF5266" s="181">
        <f t="shared" si="718"/>
        <v>28.883199999997863</v>
      </c>
      <c r="BG5266" s="182">
        <f t="shared" si="719"/>
        <v>1.5195666906731757E-4</v>
      </c>
      <c r="BH5266" s="183">
        <f t="shared" si="720"/>
        <v>4.075026113818062E-7</v>
      </c>
      <c r="BI5266" s="184">
        <f t="shared" si="721"/>
        <v>4.075026113818062E-7</v>
      </c>
      <c r="BJ5266" s="184" t="str">
        <f t="shared" si="717"/>
        <v/>
      </c>
    </row>
    <row r="5267" spans="57:62" ht="20.100000000000001" customHeight="1" x14ac:dyDescent="0.25">
      <c r="BE5267" s="156">
        <v>4515</v>
      </c>
      <c r="BF5267" s="181">
        <f t="shared" si="718"/>
        <v>28.889599999997863</v>
      </c>
      <c r="BG5267" s="182">
        <f t="shared" si="719"/>
        <v>1.5154916645593577E-4</v>
      </c>
      <c r="BH5267" s="183">
        <f t="shared" si="720"/>
        <v>4.064257166871857E-7</v>
      </c>
      <c r="BI5267" s="184">
        <f t="shared" si="721"/>
        <v>4.064257166871857E-7</v>
      </c>
      <c r="BJ5267" s="184" t="str">
        <f t="shared" si="717"/>
        <v/>
      </c>
    </row>
    <row r="5268" spans="57:62" ht="20.100000000000001" customHeight="1" x14ac:dyDescent="0.25">
      <c r="BE5268" s="156">
        <v>4516</v>
      </c>
      <c r="BF5268" s="181">
        <f t="shared" si="718"/>
        <v>28.895999999997862</v>
      </c>
      <c r="BG5268" s="182">
        <f t="shared" si="719"/>
        <v>1.5114274073924858E-4</v>
      </c>
      <c r="BH5268" s="183">
        <f t="shared" si="720"/>
        <v>4.0535161814687806E-7</v>
      </c>
      <c r="BI5268" s="184">
        <f t="shared" si="721"/>
        <v>4.0535161814687806E-7</v>
      </c>
      <c r="BJ5268" s="184" t="str">
        <f t="shared" si="717"/>
        <v/>
      </c>
    </row>
    <row r="5269" spans="57:62" ht="20.100000000000001" customHeight="1" x14ac:dyDescent="0.25">
      <c r="BE5269" s="156">
        <v>4517</v>
      </c>
      <c r="BF5269" s="181">
        <f t="shared" si="718"/>
        <v>28.902399999997861</v>
      </c>
      <c r="BG5269" s="182">
        <f t="shared" si="719"/>
        <v>1.507373891211017E-4</v>
      </c>
      <c r="BH5269" s="183">
        <f t="shared" si="720"/>
        <v>4.0428030865564566E-7</v>
      </c>
      <c r="BI5269" s="184">
        <f t="shared" si="721"/>
        <v>4.0428030865564566E-7</v>
      </c>
      <c r="BJ5269" s="184" t="str">
        <f t="shared" si="717"/>
        <v/>
      </c>
    </row>
    <row r="5270" spans="57:62" ht="20.100000000000001" customHeight="1" x14ac:dyDescent="0.25">
      <c r="BE5270" s="156">
        <v>4518</v>
      </c>
      <c r="BF5270" s="181">
        <f t="shared" si="718"/>
        <v>28.908799999997861</v>
      </c>
      <c r="BG5270" s="182">
        <f t="shared" si="719"/>
        <v>1.5033310881244606E-4</v>
      </c>
      <c r="BH5270" s="183">
        <f t="shared" si="720"/>
        <v>4.0321178112787495E-7</v>
      </c>
      <c r="BI5270" s="184">
        <f t="shared" si="721"/>
        <v>4.0321178112787495E-7</v>
      </c>
      <c r="BJ5270" s="184" t="str">
        <f t="shared" si="717"/>
        <v/>
      </c>
    </row>
    <row r="5271" spans="57:62" ht="20.100000000000001" customHeight="1" x14ac:dyDescent="0.25">
      <c r="BE5271" s="156">
        <v>4519</v>
      </c>
      <c r="BF5271" s="181">
        <f t="shared" si="718"/>
        <v>28.91519999999786</v>
      </c>
      <c r="BG5271" s="182">
        <f t="shared" si="719"/>
        <v>1.4992989703131818E-4</v>
      </c>
      <c r="BH5271" s="183">
        <f t="shared" si="720"/>
        <v>4.0214602849302276E-7</v>
      </c>
      <c r="BI5271" s="184">
        <f t="shared" si="721"/>
        <v>4.0214602849302276E-7</v>
      </c>
      <c r="BJ5271" s="184" t="str">
        <f t="shared" si="717"/>
        <v/>
      </c>
    </row>
    <row r="5272" spans="57:62" ht="20.100000000000001" customHeight="1" x14ac:dyDescent="0.25">
      <c r="BE5272" s="156">
        <v>4520</v>
      </c>
      <c r="BF5272" s="181">
        <f t="shared" si="718"/>
        <v>28.921599999997859</v>
      </c>
      <c r="BG5272" s="182">
        <f t="shared" si="719"/>
        <v>1.4952775100282516E-4</v>
      </c>
      <c r="BH5272" s="183">
        <f t="shared" si="720"/>
        <v>4.0108304369943816E-7</v>
      </c>
      <c r="BI5272" s="184">
        <f t="shared" si="721"/>
        <v>4.0108304369943816E-7</v>
      </c>
      <c r="BJ5272" s="184" t="str">
        <f t="shared" si="717"/>
        <v/>
      </c>
    </row>
    <row r="5273" spans="57:62" ht="20.100000000000001" customHeight="1" x14ac:dyDescent="0.25">
      <c r="BE5273" s="156">
        <v>4521</v>
      </c>
      <c r="BF5273" s="181">
        <f t="shared" si="718"/>
        <v>28.927999999997859</v>
      </c>
      <c r="BG5273" s="182">
        <f t="shared" si="719"/>
        <v>1.4912666795912572E-4</v>
      </c>
      <c r="BH5273" s="183">
        <f t="shared" si="720"/>
        <v>4.0002281971279036E-7</v>
      </c>
      <c r="BI5273" s="184">
        <f t="shared" si="721"/>
        <v>4.0002281971279036E-7</v>
      </c>
      <c r="BJ5273" s="184" t="str">
        <f t="shared" si="717"/>
        <v/>
      </c>
    </row>
    <row r="5274" spans="57:62" ht="20.100000000000001" customHeight="1" x14ac:dyDescent="0.25">
      <c r="BE5274" s="156">
        <v>4522</v>
      </c>
      <c r="BF5274" s="181">
        <f t="shared" si="718"/>
        <v>28.934399999997858</v>
      </c>
      <c r="BG5274" s="182">
        <f t="shared" si="719"/>
        <v>1.4872664513941293E-4</v>
      </c>
      <c r="BH5274" s="183">
        <f t="shared" si="720"/>
        <v>3.9896534951585185E-7</v>
      </c>
      <c r="BI5274" s="184">
        <f t="shared" si="721"/>
        <v>3.9896534951585185E-7</v>
      </c>
      <c r="BJ5274" s="184" t="str">
        <f t="shared" si="717"/>
        <v/>
      </c>
    </row>
    <row r="5275" spans="57:62" ht="20.100000000000001" customHeight="1" x14ac:dyDescent="0.25">
      <c r="BE5275" s="156">
        <v>4523</v>
      </c>
      <c r="BF5275" s="181">
        <f t="shared" si="718"/>
        <v>28.940799999997857</v>
      </c>
      <c r="BG5275" s="182">
        <f t="shared" si="719"/>
        <v>1.4832767978989708E-4</v>
      </c>
      <c r="BH5275" s="183">
        <f t="shared" si="720"/>
        <v>3.9791062610847129E-7</v>
      </c>
      <c r="BI5275" s="184">
        <f t="shared" si="721"/>
        <v>3.9791062610847129E-7</v>
      </c>
      <c r="BJ5275" s="184" t="str">
        <f t="shared" si="717"/>
        <v/>
      </c>
    </row>
    <row r="5276" spans="57:62" ht="20.100000000000001" customHeight="1" x14ac:dyDescent="0.25">
      <c r="BE5276" s="156">
        <v>4524</v>
      </c>
      <c r="BF5276" s="181">
        <f t="shared" si="718"/>
        <v>28.947199999997856</v>
      </c>
      <c r="BG5276" s="182">
        <f t="shared" si="719"/>
        <v>1.4792976916378861E-4</v>
      </c>
      <c r="BH5276" s="183">
        <f t="shared" si="720"/>
        <v>3.9685864250838671E-7</v>
      </c>
      <c r="BI5276" s="184">
        <f t="shared" si="721"/>
        <v>3.9685864250838671E-7</v>
      </c>
      <c r="BJ5276" s="184" t="str">
        <f t="shared" si="717"/>
        <v/>
      </c>
    </row>
    <row r="5277" spans="57:62" ht="20.100000000000001" customHeight="1" x14ac:dyDescent="0.25">
      <c r="BE5277" s="156">
        <v>4525</v>
      </c>
      <c r="BF5277" s="181">
        <f t="shared" si="718"/>
        <v>28.953599999997856</v>
      </c>
      <c r="BG5277" s="182">
        <f t="shared" si="719"/>
        <v>1.4753291052128022E-4</v>
      </c>
      <c r="BH5277" s="183">
        <f t="shared" si="720"/>
        <v>3.9580939175108991E-7</v>
      </c>
      <c r="BI5277" s="184">
        <f t="shared" si="721"/>
        <v>3.9580939175108991E-7</v>
      </c>
      <c r="BJ5277" s="184" t="str">
        <f t="shared" si="717"/>
        <v/>
      </c>
    </row>
    <row r="5278" spans="57:62" ht="20.100000000000001" customHeight="1" x14ac:dyDescent="0.25">
      <c r="BE5278" s="156">
        <v>4526</v>
      </c>
      <c r="BF5278" s="181">
        <f t="shared" si="718"/>
        <v>28.959999999997855</v>
      </c>
      <c r="BG5278" s="182">
        <f t="shared" si="719"/>
        <v>1.4713710112952913E-4</v>
      </c>
      <c r="BH5278" s="183">
        <f t="shared" si="720"/>
        <v>3.9476286688749549E-7</v>
      </c>
      <c r="BI5278" s="184">
        <f t="shared" si="721"/>
        <v>3.9476286688749549E-7</v>
      </c>
      <c r="BJ5278" s="184" t="str">
        <f t="shared" si="717"/>
        <v/>
      </c>
    </row>
    <row r="5279" spans="57:62" ht="20.100000000000001" customHeight="1" x14ac:dyDescent="0.25">
      <c r="BE5279" s="156">
        <v>4527</v>
      </c>
      <c r="BF5279" s="181">
        <f t="shared" si="718"/>
        <v>28.966399999997854</v>
      </c>
      <c r="BG5279" s="182">
        <f t="shared" si="719"/>
        <v>1.4674233826264164E-4</v>
      </c>
      <c r="BH5279" s="183">
        <f t="shared" si="720"/>
        <v>3.9371906098768132E-7</v>
      </c>
      <c r="BI5279" s="184">
        <f t="shared" si="721"/>
        <v>3.9371906098768132E-7</v>
      </c>
      <c r="BJ5279" s="184" t="str">
        <f t="shared" si="717"/>
        <v/>
      </c>
    </row>
    <row r="5280" spans="57:62" ht="20.100000000000001" customHeight="1" x14ac:dyDescent="0.25">
      <c r="BE5280" s="156">
        <v>4528</v>
      </c>
      <c r="BF5280" s="181">
        <f t="shared" si="718"/>
        <v>28.972799999997854</v>
      </c>
      <c r="BG5280" s="182">
        <f t="shared" si="719"/>
        <v>1.4634861920165396E-4</v>
      </c>
      <c r="BH5280" s="183">
        <f t="shared" si="720"/>
        <v>3.926779671373649E-7</v>
      </c>
      <c r="BI5280" s="184">
        <f t="shared" si="721"/>
        <v>3.926779671373649E-7</v>
      </c>
      <c r="BJ5280" s="184" t="str">
        <f t="shared" si="717"/>
        <v/>
      </c>
    </row>
    <row r="5281" spans="57:62" ht="20.100000000000001" customHeight="1" x14ac:dyDescent="0.25">
      <c r="BE5281" s="156">
        <v>4529</v>
      </c>
      <c r="BF5281" s="181">
        <f t="shared" si="718"/>
        <v>28.979199999997853</v>
      </c>
      <c r="BG5281" s="182">
        <f t="shared" si="719"/>
        <v>1.4595594123451659E-4</v>
      </c>
      <c r="BH5281" s="183">
        <f t="shared" si="720"/>
        <v>3.9163957844061382E-7</v>
      </c>
      <c r="BI5281" s="184">
        <f t="shared" si="721"/>
        <v>3.9163957844061382E-7</v>
      </c>
      <c r="BJ5281" s="184" t="str">
        <f t="shared" si="717"/>
        <v/>
      </c>
    </row>
    <row r="5282" spans="57:62" ht="20.100000000000001" customHeight="1" x14ac:dyDescent="0.25">
      <c r="BE5282" s="156">
        <v>4530</v>
      </c>
      <c r="BF5282" s="181">
        <f t="shared" si="718"/>
        <v>28.985599999997852</v>
      </c>
      <c r="BG5282" s="182">
        <f t="shared" si="719"/>
        <v>1.4556430165607598E-4</v>
      </c>
      <c r="BH5282" s="183">
        <f t="shared" si="720"/>
        <v>3.9060388801762319E-7</v>
      </c>
      <c r="BI5282" s="184">
        <f t="shared" si="721"/>
        <v>3.9060388801762319E-7</v>
      </c>
      <c r="BJ5282" s="184" t="str">
        <f t="shared" si="717"/>
        <v/>
      </c>
    </row>
    <row r="5283" spans="57:62" ht="20.100000000000001" customHeight="1" x14ac:dyDescent="0.25">
      <c r="BE5283" s="156">
        <v>4531</v>
      </c>
      <c r="BF5283" s="181">
        <f t="shared" si="718"/>
        <v>28.991999999997851</v>
      </c>
      <c r="BG5283" s="182">
        <f t="shared" si="719"/>
        <v>1.4517369776805835E-4</v>
      </c>
      <c r="BH5283" s="183">
        <f t="shared" si="720"/>
        <v>3.8957088900593538E-7</v>
      </c>
      <c r="BI5283" s="184">
        <f t="shared" si="721"/>
        <v>3.8957088900593538E-7</v>
      </c>
      <c r="BJ5283" s="184" t="str">
        <f t="shared" si="717"/>
        <v/>
      </c>
    </row>
    <row r="5284" spans="57:62" ht="20.100000000000001" customHeight="1" x14ac:dyDescent="0.25">
      <c r="BE5284" s="156">
        <v>4532</v>
      </c>
      <c r="BF5284" s="181">
        <f t="shared" si="718"/>
        <v>28.998399999997851</v>
      </c>
      <c r="BG5284" s="182">
        <f t="shared" si="719"/>
        <v>1.4478412687905242E-4</v>
      </c>
      <c r="BH5284" s="183">
        <f t="shared" si="720"/>
        <v>3.8854057456030443E-7</v>
      </c>
      <c r="BI5284" s="184">
        <f t="shared" si="721"/>
        <v>3.8854057456030443E-7</v>
      </c>
      <c r="BJ5284" s="184" t="str">
        <f t="shared" si="717"/>
        <v/>
      </c>
    </row>
    <row r="5285" spans="57:62" ht="20.100000000000001" customHeight="1" x14ac:dyDescent="0.25">
      <c r="BE5285" s="156">
        <v>4533</v>
      </c>
      <c r="BF5285" s="181">
        <f t="shared" si="718"/>
        <v>29.00479999999785</v>
      </c>
      <c r="BG5285" s="182">
        <f t="shared" si="719"/>
        <v>1.4439558630449211E-4</v>
      </c>
      <c r="BH5285" s="183">
        <f t="shared" si="720"/>
        <v>3.8751293785223534E-7</v>
      </c>
      <c r="BI5285" s="184">
        <f t="shared" si="721"/>
        <v>3.8751293785223534E-7</v>
      </c>
      <c r="BJ5285" s="184" t="str">
        <f t="shared" si="717"/>
        <v/>
      </c>
    </row>
    <row r="5286" spans="57:62" ht="20.100000000000001" customHeight="1" x14ac:dyDescent="0.25">
      <c r="BE5286" s="156">
        <v>4534</v>
      </c>
      <c r="BF5286" s="181">
        <f t="shared" si="718"/>
        <v>29.011199999997849</v>
      </c>
      <c r="BG5286" s="182">
        <f t="shared" si="719"/>
        <v>1.4400807336663988E-4</v>
      </c>
      <c r="BH5286" s="183">
        <f t="shared" si="720"/>
        <v>3.8648797206984847E-7</v>
      </c>
      <c r="BI5286" s="184">
        <f t="shared" si="721"/>
        <v>3.8648797206984847E-7</v>
      </c>
      <c r="BJ5286" s="184" t="str">
        <f t="shared" si="717"/>
        <v/>
      </c>
    </row>
    <row r="5287" spans="57:62" ht="20.100000000000001" customHeight="1" x14ac:dyDescent="0.25">
      <c r="BE5287" s="156">
        <v>4535</v>
      </c>
      <c r="BF5287" s="181">
        <f t="shared" si="718"/>
        <v>29.017599999997849</v>
      </c>
      <c r="BG5287" s="182">
        <f t="shared" si="719"/>
        <v>1.4362158539457003E-4</v>
      </c>
      <c r="BH5287" s="183">
        <f t="shared" si="720"/>
        <v>3.8546567041863856E-7</v>
      </c>
      <c r="BI5287" s="184">
        <f t="shared" si="721"/>
        <v>3.8546567041863856E-7</v>
      </c>
      <c r="BJ5287" s="184" t="str">
        <f t="shared" si="717"/>
        <v/>
      </c>
    </row>
    <row r="5288" spans="57:62" ht="20.100000000000001" customHeight="1" x14ac:dyDescent="0.25">
      <c r="BE5288" s="156">
        <v>4536</v>
      </c>
      <c r="BF5288" s="181">
        <f t="shared" si="718"/>
        <v>29.023999999997848</v>
      </c>
      <c r="BG5288" s="182">
        <f t="shared" si="719"/>
        <v>1.4323611972415139E-4</v>
      </c>
      <c r="BH5288" s="183">
        <f t="shared" si="720"/>
        <v>3.8444602612060729E-7</v>
      </c>
      <c r="BI5288" s="184">
        <f t="shared" si="721"/>
        <v>3.8444602612060729E-7</v>
      </c>
      <c r="BJ5288" s="184" t="str">
        <f t="shared" si="717"/>
        <v/>
      </c>
    </row>
    <row r="5289" spans="57:62" ht="20.100000000000001" customHeight="1" x14ac:dyDescent="0.25">
      <c r="BE5289" s="156">
        <v>4537</v>
      </c>
      <c r="BF5289" s="181">
        <f t="shared" si="718"/>
        <v>29.030399999997847</v>
      </c>
      <c r="BG5289" s="182">
        <f t="shared" si="719"/>
        <v>1.4285167369803078E-4</v>
      </c>
      <c r="BH5289" s="183">
        <f t="shared" si="720"/>
        <v>3.8342903241488677E-7</v>
      </c>
      <c r="BI5289" s="184">
        <f t="shared" si="721"/>
        <v>3.8342903241488677E-7</v>
      </c>
      <c r="BJ5289" s="184" t="str">
        <f t="shared" si="717"/>
        <v/>
      </c>
    </row>
    <row r="5290" spans="57:62" ht="20.100000000000001" customHeight="1" x14ac:dyDescent="0.25">
      <c r="BE5290" s="156">
        <v>4538</v>
      </c>
      <c r="BF5290" s="181">
        <f t="shared" si="718"/>
        <v>29.036799999997847</v>
      </c>
      <c r="BG5290" s="182">
        <f t="shared" si="719"/>
        <v>1.424682446656159E-4</v>
      </c>
      <c r="BH5290" s="183">
        <f t="shared" si="720"/>
        <v>3.8241468255668237E-7</v>
      </c>
      <c r="BI5290" s="184">
        <f t="shared" si="721"/>
        <v>3.8241468255668237E-7</v>
      </c>
      <c r="BJ5290" s="184" t="str">
        <f t="shared" si="717"/>
        <v/>
      </c>
    </row>
    <row r="5291" spans="57:62" ht="20.100000000000001" customHeight="1" x14ac:dyDescent="0.25">
      <c r="BE5291" s="156">
        <v>4539</v>
      </c>
      <c r="BF5291" s="181">
        <f t="shared" si="718"/>
        <v>29.043199999997846</v>
      </c>
      <c r="BG5291" s="182">
        <f t="shared" si="719"/>
        <v>1.4208582998305922E-4</v>
      </c>
      <c r="BH5291" s="183">
        <f t="shared" si="720"/>
        <v>3.8140296981830279E-7</v>
      </c>
      <c r="BI5291" s="184">
        <f t="shared" si="721"/>
        <v>3.8140296981830279E-7</v>
      </c>
      <c r="BJ5291" s="184" t="str">
        <f t="shared" si="717"/>
        <v/>
      </c>
    </row>
    <row r="5292" spans="57:62" ht="20.100000000000001" customHeight="1" x14ac:dyDescent="0.25">
      <c r="BE5292" s="156">
        <v>4540</v>
      </c>
      <c r="BF5292" s="181">
        <f t="shared" si="718"/>
        <v>29.049599999997845</v>
      </c>
      <c r="BG5292" s="182">
        <f t="shared" si="719"/>
        <v>1.4170442701324091E-4</v>
      </c>
      <c r="BH5292" s="183">
        <f t="shared" si="720"/>
        <v>3.8039388748943104E-7</v>
      </c>
      <c r="BI5292" s="184">
        <f t="shared" si="721"/>
        <v>3.8039388748943104E-7</v>
      </c>
      <c r="BJ5292" s="184" t="str">
        <f t="shared" si="717"/>
        <v/>
      </c>
    </row>
    <row r="5293" spans="57:62" ht="20.100000000000001" customHeight="1" x14ac:dyDescent="0.25">
      <c r="BE5293" s="156">
        <v>4541</v>
      </c>
      <c r="BF5293" s="181">
        <f t="shared" si="718"/>
        <v>29.055999999997844</v>
      </c>
      <c r="BG5293" s="182">
        <f t="shared" si="719"/>
        <v>1.4132403312575148E-4</v>
      </c>
      <c r="BH5293" s="183">
        <f t="shared" si="720"/>
        <v>3.7938742887473923E-7</v>
      </c>
      <c r="BI5293" s="184">
        <f t="shared" si="721"/>
        <v>3.7938742887473923E-7</v>
      </c>
      <c r="BJ5293" s="184" t="str">
        <f t="shared" si="717"/>
        <v/>
      </c>
    </row>
    <row r="5294" spans="57:62" ht="20.100000000000001" customHeight="1" x14ac:dyDescent="0.25">
      <c r="BE5294" s="156">
        <v>4542</v>
      </c>
      <c r="BF5294" s="181">
        <f t="shared" si="718"/>
        <v>29.062399999997844</v>
      </c>
      <c r="BG5294" s="182">
        <f t="shared" si="719"/>
        <v>1.4094464569687674E-4</v>
      </c>
      <c r="BH5294" s="183">
        <f t="shared" si="720"/>
        <v>3.7838358729673461E-7</v>
      </c>
      <c r="BI5294" s="184">
        <f t="shared" si="721"/>
        <v>3.7838358729673461E-7</v>
      </c>
      <c r="BJ5294" s="184" t="str">
        <f t="shared" si="717"/>
        <v/>
      </c>
    </row>
    <row r="5295" spans="57:62" ht="20.100000000000001" customHeight="1" x14ac:dyDescent="0.25">
      <c r="BE5295" s="156">
        <v>4543</v>
      </c>
      <c r="BF5295" s="181">
        <f t="shared" si="718"/>
        <v>29.068799999997843</v>
      </c>
      <c r="BG5295" s="182">
        <f t="shared" si="719"/>
        <v>1.4056626210958001E-4</v>
      </c>
      <c r="BH5295" s="183">
        <f t="shared" si="720"/>
        <v>3.7738235609494639E-7</v>
      </c>
      <c r="BI5295" s="184">
        <f t="shared" si="721"/>
        <v>3.7738235609494639E-7</v>
      </c>
      <c r="BJ5295" s="184" t="str">
        <f t="shared" si="717"/>
        <v/>
      </c>
    </row>
    <row r="5296" spans="57:62" ht="20.100000000000001" customHeight="1" x14ac:dyDescent="0.25">
      <c r="BE5296" s="156">
        <v>4544</v>
      </c>
      <c r="BF5296" s="181">
        <f t="shared" si="718"/>
        <v>29.075199999997842</v>
      </c>
      <c r="BG5296" s="182">
        <f t="shared" si="719"/>
        <v>1.4018887975348506E-4</v>
      </c>
      <c r="BH5296" s="183">
        <f t="shared" si="720"/>
        <v>3.7638372862321525E-7</v>
      </c>
      <c r="BI5296" s="184">
        <f t="shared" si="721"/>
        <v>3.7638372862321525E-7</v>
      </c>
      <c r="BJ5296" s="184" t="str">
        <f t="shared" si="717"/>
        <v/>
      </c>
    </row>
    <row r="5297" spans="57:62" ht="20.100000000000001" customHeight="1" x14ac:dyDescent="0.25">
      <c r="BE5297" s="156">
        <v>4545</v>
      </c>
      <c r="BF5297" s="181">
        <f t="shared" si="718"/>
        <v>29.081599999997842</v>
      </c>
      <c r="BG5297" s="182">
        <f t="shared" si="719"/>
        <v>1.3981249602486185E-4</v>
      </c>
      <c r="BH5297" s="183">
        <f t="shared" si="720"/>
        <v>3.7538769825408436E-7</v>
      </c>
      <c r="BI5297" s="184">
        <f t="shared" si="721"/>
        <v>3.7538769825408436E-7</v>
      </c>
      <c r="BJ5297" s="184" t="str">
        <f t="shared" ref="BJ5297:BJ5360" si="722">IF($BG5297&lt;(1-$BC$765),$BH5297,"")</f>
        <v/>
      </c>
    </row>
    <row r="5298" spans="57:62" ht="20.100000000000001" customHeight="1" x14ac:dyDescent="0.25">
      <c r="BE5298" s="156">
        <v>4546</v>
      </c>
      <c r="BF5298" s="181">
        <f t="shared" ref="BF5298:BF5361" si="723">BF5297+$BI$750</f>
        <v>29.087999999997841</v>
      </c>
      <c r="BG5298" s="182">
        <f t="shared" ref="BG5298:BG5361" si="724">_xlfn.CHISQ.DIST.RT(BF5298,7)</f>
        <v>1.3943710832660776E-4</v>
      </c>
      <c r="BH5298" s="183">
        <f t="shared" ref="BH5298:BH5361" si="725">BG5298-BG5299</f>
        <v>3.7439425837592624E-7</v>
      </c>
      <c r="BI5298" s="184">
        <f t="shared" ref="BI5298:BI5361" si="726">IF(BG5298&lt;(1-$BC$757),BH5298,"")</f>
        <v>3.7439425837592624E-7</v>
      </c>
      <c r="BJ5298" s="184" t="str">
        <f t="shared" si="722"/>
        <v/>
      </c>
    </row>
    <row r="5299" spans="57:62" ht="20.100000000000001" customHeight="1" x14ac:dyDescent="0.25">
      <c r="BE5299" s="156">
        <v>4547</v>
      </c>
      <c r="BF5299" s="181">
        <f t="shared" si="723"/>
        <v>29.09439999999784</v>
      </c>
      <c r="BG5299" s="182">
        <f t="shared" si="724"/>
        <v>1.3906271406823184E-4</v>
      </c>
      <c r="BH5299" s="183">
        <f t="shared" si="725"/>
        <v>3.7340340239245488E-7</v>
      </c>
      <c r="BI5299" s="184">
        <f t="shared" si="726"/>
        <v>3.7340340239245488E-7</v>
      </c>
      <c r="BJ5299" s="184" t="str">
        <f t="shared" si="722"/>
        <v/>
      </c>
    </row>
    <row r="5300" spans="57:62" ht="20.100000000000001" customHeight="1" x14ac:dyDescent="0.25">
      <c r="BE5300" s="156">
        <v>4548</v>
      </c>
      <c r="BF5300" s="181">
        <f t="shared" si="723"/>
        <v>29.10079999999784</v>
      </c>
      <c r="BG5300" s="182">
        <f t="shared" si="724"/>
        <v>1.3868931066583938E-4</v>
      </c>
      <c r="BH5300" s="183">
        <f t="shared" si="725"/>
        <v>3.7241512372502964E-7</v>
      </c>
      <c r="BI5300" s="184">
        <f t="shared" si="726"/>
        <v>3.7241512372502964E-7</v>
      </c>
      <c r="BJ5300" s="184" t="str">
        <f t="shared" si="722"/>
        <v/>
      </c>
    </row>
    <row r="5301" spans="57:62" ht="20.100000000000001" customHeight="1" x14ac:dyDescent="0.25">
      <c r="BE5301" s="156">
        <v>4549</v>
      </c>
      <c r="BF5301" s="181">
        <f t="shared" si="723"/>
        <v>29.107199999997839</v>
      </c>
      <c r="BG5301" s="182">
        <f t="shared" si="724"/>
        <v>1.3831689554211435E-4</v>
      </c>
      <c r="BH5301" s="183">
        <f t="shared" si="725"/>
        <v>3.7142941581064953E-7</v>
      </c>
      <c r="BI5301" s="184">
        <f t="shared" si="726"/>
        <v>3.7142941581064953E-7</v>
      </c>
      <c r="BJ5301" s="184" t="str">
        <f t="shared" si="722"/>
        <v/>
      </c>
    </row>
    <row r="5302" spans="57:62" ht="20.100000000000001" customHeight="1" x14ac:dyDescent="0.25">
      <c r="BE5302" s="156">
        <v>4550</v>
      </c>
      <c r="BF5302" s="181">
        <f t="shared" si="723"/>
        <v>29.113599999997838</v>
      </c>
      <c r="BG5302" s="182">
        <f t="shared" si="724"/>
        <v>1.379454661263037E-4</v>
      </c>
      <c r="BH5302" s="183">
        <f t="shared" si="725"/>
        <v>3.7044627210314576E-7</v>
      </c>
      <c r="BI5302" s="184">
        <f t="shared" si="726"/>
        <v>3.7044627210314576E-7</v>
      </c>
      <c r="BJ5302" s="184" t="str">
        <f t="shared" si="722"/>
        <v/>
      </c>
    </row>
    <row r="5303" spans="57:62" ht="20.100000000000001" customHeight="1" x14ac:dyDescent="0.25">
      <c r="BE5303" s="156">
        <v>4551</v>
      </c>
      <c r="BF5303" s="181">
        <f t="shared" si="723"/>
        <v>29.119999999997837</v>
      </c>
      <c r="BG5303" s="182">
        <f t="shared" si="724"/>
        <v>1.3757501985420056E-4</v>
      </c>
      <c r="BH5303" s="183">
        <f t="shared" si="725"/>
        <v>3.6946568607160971E-7</v>
      </c>
      <c r="BI5303" s="184">
        <f t="shared" si="726"/>
        <v>3.6946568607160971E-7</v>
      </c>
      <c r="BJ5303" s="184" t="str">
        <f t="shared" si="722"/>
        <v/>
      </c>
    </row>
    <row r="5304" spans="57:62" ht="20.100000000000001" customHeight="1" x14ac:dyDescent="0.25">
      <c r="BE5304" s="156">
        <v>4552</v>
      </c>
      <c r="BF5304" s="181">
        <f t="shared" si="723"/>
        <v>29.126399999997837</v>
      </c>
      <c r="BG5304" s="182">
        <f t="shared" si="724"/>
        <v>1.3720555416812895E-4</v>
      </c>
      <c r="BH5304" s="183">
        <f t="shared" si="725"/>
        <v>3.684876512020192E-7</v>
      </c>
      <c r="BI5304" s="184">
        <f t="shared" si="726"/>
        <v>3.684876512020192E-7</v>
      </c>
      <c r="BJ5304" s="184" t="str">
        <f t="shared" si="722"/>
        <v/>
      </c>
    </row>
    <row r="5305" spans="57:62" ht="20.100000000000001" customHeight="1" x14ac:dyDescent="0.25">
      <c r="BE5305" s="156">
        <v>4553</v>
      </c>
      <c r="BF5305" s="181">
        <f t="shared" si="723"/>
        <v>29.132799999997836</v>
      </c>
      <c r="BG5305" s="182">
        <f t="shared" si="724"/>
        <v>1.3683706651692693E-4</v>
      </c>
      <c r="BH5305" s="183">
        <f t="shared" si="725"/>
        <v>3.6751216099691324E-7</v>
      </c>
      <c r="BI5305" s="184">
        <f t="shared" si="726"/>
        <v>3.6751216099691324E-7</v>
      </c>
      <c r="BJ5305" s="184" t="str">
        <f t="shared" si="722"/>
        <v/>
      </c>
    </row>
    <row r="5306" spans="57:62" ht="20.100000000000001" customHeight="1" x14ac:dyDescent="0.25">
      <c r="BE5306" s="156">
        <v>4554</v>
      </c>
      <c r="BF5306" s="181">
        <f t="shared" si="723"/>
        <v>29.139199999997835</v>
      </c>
      <c r="BG5306" s="182">
        <f t="shared" si="724"/>
        <v>1.3646955435593001E-4</v>
      </c>
      <c r="BH5306" s="183">
        <f t="shared" si="725"/>
        <v>3.6653920897346758E-7</v>
      </c>
      <c r="BI5306" s="184">
        <f t="shared" si="726"/>
        <v>3.6653920897346758E-7</v>
      </c>
      <c r="BJ5306" s="184" t="str">
        <f t="shared" si="722"/>
        <v/>
      </c>
    </row>
    <row r="5307" spans="57:62" ht="20.100000000000001" customHeight="1" x14ac:dyDescent="0.25">
      <c r="BE5307" s="156">
        <v>4555</v>
      </c>
      <c r="BF5307" s="181">
        <f t="shared" si="723"/>
        <v>29.145599999997835</v>
      </c>
      <c r="BG5307" s="182">
        <f t="shared" si="724"/>
        <v>1.3610301514695655E-4</v>
      </c>
      <c r="BH5307" s="183">
        <f t="shared" si="725"/>
        <v>3.6556878866688281E-7</v>
      </c>
      <c r="BI5307" s="184">
        <f t="shared" si="726"/>
        <v>3.6556878866688281E-7</v>
      </c>
      <c r="BJ5307" s="184" t="str">
        <f t="shared" si="722"/>
        <v/>
      </c>
    </row>
    <row r="5308" spans="57:62" ht="20.100000000000001" customHeight="1" x14ac:dyDescent="0.25">
      <c r="BE5308" s="156">
        <v>4556</v>
      </c>
      <c r="BF5308" s="181">
        <f t="shared" si="723"/>
        <v>29.151999999997834</v>
      </c>
      <c r="BG5308" s="182">
        <f t="shared" si="724"/>
        <v>1.3573744635828966E-4</v>
      </c>
      <c r="BH5308" s="183">
        <f t="shared" si="725"/>
        <v>3.646008936266168E-7</v>
      </c>
      <c r="BI5308" s="184">
        <f t="shared" si="726"/>
        <v>3.646008936266168E-7</v>
      </c>
      <c r="BJ5308" s="184" t="str">
        <f t="shared" si="722"/>
        <v/>
      </c>
    </row>
    <row r="5309" spans="57:62" ht="20.100000000000001" customHeight="1" x14ac:dyDescent="0.25">
      <c r="BE5309" s="156">
        <v>4557</v>
      </c>
      <c r="BF5309" s="181">
        <f t="shared" si="723"/>
        <v>29.158399999997833</v>
      </c>
      <c r="BG5309" s="182">
        <f t="shared" si="724"/>
        <v>1.3537284546466305E-4</v>
      </c>
      <c r="BH5309" s="183">
        <f t="shared" si="725"/>
        <v>3.636355174193391E-7</v>
      </c>
      <c r="BI5309" s="184">
        <f t="shared" si="726"/>
        <v>3.636355174193391E-7</v>
      </c>
      <c r="BJ5309" s="184" t="str">
        <f t="shared" si="722"/>
        <v/>
      </c>
    </row>
    <row r="5310" spans="57:62" ht="20.100000000000001" customHeight="1" x14ac:dyDescent="0.25">
      <c r="BE5310" s="156">
        <v>4558</v>
      </c>
      <c r="BF5310" s="181">
        <f t="shared" si="723"/>
        <v>29.164799999997832</v>
      </c>
      <c r="BG5310" s="182">
        <f t="shared" si="724"/>
        <v>1.3500920994724371E-4</v>
      </c>
      <c r="BH5310" s="183">
        <f t="shared" si="725"/>
        <v>3.6267265362746734E-7</v>
      </c>
      <c r="BI5310" s="184">
        <f t="shared" si="726"/>
        <v>3.6267265362746734E-7</v>
      </c>
      <c r="BJ5310" s="184" t="str">
        <f t="shared" si="722"/>
        <v/>
      </c>
    </row>
    <row r="5311" spans="57:62" ht="20.100000000000001" customHeight="1" x14ac:dyDescent="0.25">
      <c r="BE5311" s="156">
        <v>4559</v>
      </c>
      <c r="BF5311" s="181">
        <f t="shared" si="723"/>
        <v>29.171199999997832</v>
      </c>
      <c r="BG5311" s="182">
        <f t="shared" si="724"/>
        <v>1.3464653729361624E-4</v>
      </c>
      <c r="BH5311" s="183">
        <f t="shared" si="725"/>
        <v>3.6171229584792031E-7</v>
      </c>
      <c r="BI5311" s="184">
        <f t="shared" si="726"/>
        <v>3.6171229584792031E-7</v>
      </c>
      <c r="BJ5311" s="184" t="str">
        <f t="shared" si="722"/>
        <v/>
      </c>
    </row>
    <row r="5312" spans="57:62" ht="20.100000000000001" customHeight="1" x14ac:dyDescent="0.25">
      <c r="BE5312" s="156">
        <v>4560</v>
      </c>
      <c r="BF5312" s="181">
        <f t="shared" si="723"/>
        <v>29.177599999997831</v>
      </c>
      <c r="BG5312" s="182">
        <f t="shared" si="724"/>
        <v>1.3428482499776832E-4</v>
      </c>
      <c r="BH5312" s="183">
        <f t="shared" si="725"/>
        <v>3.6075443769634642E-7</v>
      </c>
      <c r="BI5312" s="184">
        <f t="shared" si="726"/>
        <v>3.6075443769634642E-7</v>
      </c>
      <c r="BJ5312" s="184" t="str">
        <f t="shared" si="722"/>
        <v/>
      </c>
    </row>
    <row r="5313" spans="57:62" ht="20.100000000000001" customHeight="1" x14ac:dyDescent="0.25">
      <c r="BE5313" s="156">
        <v>4561</v>
      </c>
      <c r="BF5313" s="181">
        <f t="shared" si="723"/>
        <v>29.18399999999783</v>
      </c>
      <c r="BG5313" s="182">
        <f t="shared" si="724"/>
        <v>1.3392407056007197E-4</v>
      </c>
      <c r="BH5313" s="183">
        <f t="shared" si="725"/>
        <v>3.5979907280126898E-7</v>
      </c>
      <c r="BI5313" s="184">
        <f t="shared" si="726"/>
        <v>3.5979907280126898E-7</v>
      </c>
      <c r="BJ5313" s="184" t="str">
        <f t="shared" si="722"/>
        <v/>
      </c>
    </row>
    <row r="5314" spans="57:62" ht="20.100000000000001" customHeight="1" x14ac:dyDescent="0.25">
      <c r="BE5314" s="156">
        <v>4562</v>
      </c>
      <c r="BF5314" s="181">
        <f t="shared" si="723"/>
        <v>29.19039999999783</v>
      </c>
      <c r="BG5314" s="182">
        <f t="shared" si="724"/>
        <v>1.335642714872707E-4</v>
      </c>
      <c r="BH5314" s="183">
        <f t="shared" si="725"/>
        <v>3.5884619480899219E-7</v>
      </c>
      <c r="BI5314" s="184">
        <f t="shared" si="726"/>
        <v>3.5884619480899219E-7</v>
      </c>
      <c r="BJ5314" s="184" t="str">
        <f t="shared" si="722"/>
        <v/>
      </c>
    </row>
    <row r="5315" spans="57:62" ht="20.100000000000001" customHeight="1" x14ac:dyDescent="0.25">
      <c r="BE5315" s="156">
        <v>4563</v>
      </c>
      <c r="BF5315" s="181">
        <f t="shared" si="723"/>
        <v>29.196799999997829</v>
      </c>
      <c r="BG5315" s="182">
        <f t="shared" si="724"/>
        <v>1.3320542529246171E-4</v>
      </c>
      <c r="BH5315" s="183">
        <f t="shared" si="725"/>
        <v>3.5789579738102623E-7</v>
      </c>
      <c r="BI5315" s="184">
        <f t="shared" si="726"/>
        <v>3.5789579738102623E-7</v>
      </c>
      <c r="BJ5315" s="184" t="str">
        <f t="shared" si="722"/>
        <v/>
      </c>
    </row>
    <row r="5316" spans="57:62" ht="20.100000000000001" customHeight="1" x14ac:dyDescent="0.25">
      <c r="BE5316" s="156">
        <v>4564</v>
      </c>
      <c r="BF5316" s="181">
        <f t="shared" si="723"/>
        <v>29.203199999997828</v>
      </c>
      <c r="BG5316" s="182">
        <f t="shared" si="724"/>
        <v>1.3284752949508069E-4</v>
      </c>
      <c r="BH5316" s="183">
        <f t="shared" si="725"/>
        <v>3.5694787419387032E-7</v>
      </c>
      <c r="BI5316" s="184">
        <f t="shared" si="726"/>
        <v>3.5694787419387032E-7</v>
      </c>
      <c r="BJ5316" s="184" t="str">
        <f t="shared" si="722"/>
        <v/>
      </c>
    </row>
    <row r="5317" spans="57:62" ht="20.100000000000001" customHeight="1" x14ac:dyDescent="0.25">
      <c r="BE5317" s="156">
        <v>4565</v>
      </c>
      <c r="BF5317" s="181">
        <f t="shared" si="723"/>
        <v>29.209599999997828</v>
      </c>
      <c r="BG5317" s="182">
        <f t="shared" si="724"/>
        <v>1.3249058162088682E-4</v>
      </c>
      <c r="BH5317" s="183">
        <f t="shared" si="725"/>
        <v>3.560024189409915E-7</v>
      </c>
      <c r="BI5317" s="184">
        <f t="shared" si="726"/>
        <v>3.560024189409915E-7</v>
      </c>
      <c r="BJ5317" s="184" t="str">
        <f t="shared" si="722"/>
        <v/>
      </c>
    </row>
    <row r="5318" spans="57:62" ht="20.100000000000001" customHeight="1" x14ac:dyDescent="0.25">
      <c r="BE5318" s="156">
        <v>4566</v>
      </c>
      <c r="BF5318" s="181">
        <f t="shared" si="723"/>
        <v>29.215999999997827</v>
      </c>
      <c r="BG5318" s="182">
        <f t="shared" si="724"/>
        <v>1.3213457920194582E-4</v>
      </c>
      <c r="BH5318" s="183">
        <f t="shared" si="725"/>
        <v>3.5505942533041218E-7</v>
      </c>
      <c r="BI5318" s="184">
        <f t="shared" si="726"/>
        <v>3.5505942533041218E-7</v>
      </c>
      <c r="BJ5318" s="184" t="str">
        <f t="shared" si="722"/>
        <v/>
      </c>
    </row>
    <row r="5319" spans="57:62" ht="20.100000000000001" customHeight="1" x14ac:dyDescent="0.25">
      <c r="BE5319" s="156">
        <v>4567</v>
      </c>
      <c r="BF5319" s="181">
        <f t="shared" si="723"/>
        <v>29.222399999997826</v>
      </c>
      <c r="BG5319" s="182">
        <f t="shared" si="724"/>
        <v>1.3177951977661541E-4</v>
      </c>
      <c r="BH5319" s="183">
        <f t="shared" si="725"/>
        <v>3.5411888708685151E-7</v>
      </c>
      <c r="BI5319" s="184">
        <f t="shared" si="726"/>
        <v>3.5411888708685151E-7</v>
      </c>
      <c r="BJ5319" s="184" t="str">
        <f t="shared" si="722"/>
        <v/>
      </c>
    </row>
    <row r="5320" spans="57:62" ht="20.100000000000001" customHeight="1" x14ac:dyDescent="0.25">
      <c r="BE5320" s="156">
        <v>4568</v>
      </c>
      <c r="BF5320" s="181">
        <f t="shared" si="723"/>
        <v>29.228799999997825</v>
      </c>
      <c r="BG5320" s="182">
        <f t="shared" si="724"/>
        <v>1.3142540088952856E-4</v>
      </c>
      <c r="BH5320" s="183">
        <f t="shared" si="725"/>
        <v>3.5318079794955694E-7</v>
      </c>
      <c r="BI5320" s="184">
        <f t="shared" si="726"/>
        <v>3.5318079794955694E-7</v>
      </c>
      <c r="BJ5320" s="184" t="str">
        <f t="shared" si="722"/>
        <v/>
      </c>
    </row>
    <row r="5321" spans="57:62" ht="20.100000000000001" customHeight="1" x14ac:dyDescent="0.25">
      <c r="BE5321" s="156">
        <v>4569</v>
      </c>
      <c r="BF5321" s="181">
        <f t="shared" si="723"/>
        <v>29.235199999997825</v>
      </c>
      <c r="BG5321" s="182">
        <f t="shared" si="724"/>
        <v>1.31072220091579E-4</v>
      </c>
      <c r="BH5321" s="183">
        <f t="shared" si="725"/>
        <v>3.5224515167384921E-7</v>
      </c>
      <c r="BI5321" s="184">
        <f t="shared" si="726"/>
        <v>3.5224515167384921E-7</v>
      </c>
      <c r="BJ5321" s="184" t="str">
        <f t="shared" si="722"/>
        <v/>
      </c>
    </row>
    <row r="5322" spans="57:62" ht="20.100000000000001" customHeight="1" x14ac:dyDescent="0.25">
      <c r="BE5322" s="156">
        <v>4570</v>
      </c>
      <c r="BF5322" s="181">
        <f t="shared" si="723"/>
        <v>29.241599999997824</v>
      </c>
      <c r="BG5322" s="182">
        <f t="shared" si="724"/>
        <v>1.3071997493990515E-4</v>
      </c>
      <c r="BH5322" s="183">
        <f t="shared" si="725"/>
        <v>3.5131194203020079E-7</v>
      </c>
      <c r="BI5322" s="184">
        <f t="shared" si="726"/>
        <v>3.5131194203020079E-7</v>
      </c>
      <c r="BJ5322" s="184" t="str">
        <f t="shared" si="722"/>
        <v/>
      </c>
    </row>
    <row r="5323" spans="57:62" ht="20.100000000000001" customHeight="1" x14ac:dyDescent="0.25">
      <c r="BE5323" s="156">
        <v>4571</v>
      </c>
      <c r="BF5323" s="181">
        <f t="shared" si="723"/>
        <v>29.247999999997823</v>
      </c>
      <c r="BG5323" s="182">
        <f t="shared" si="724"/>
        <v>1.3036866299787495E-4</v>
      </c>
      <c r="BH5323" s="183">
        <f t="shared" si="725"/>
        <v>3.5038116280564535E-7</v>
      </c>
      <c r="BI5323" s="184">
        <f t="shared" si="726"/>
        <v>3.5038116280564535E-7</v>
      </c>
      <c r="BJ5323" s="184" t="str">
        <f t="shared" si="722"/>
        <v/>
      </c>
    </row>
    <row r="5324" spans="57:62" ht="20.100000000000001" customHeight="1" x14ac:dyDescent="0.25">
      <c r="BE5324" s="156">
        <v>4572</v>
      </c>
      <c r="BF5324" s="181">
        <f t="shared" si="723"/>
        <v>29.254399999997823</v>
      </c>
      <c r="BG5324" s="182">
        <f t="shared" si="724"/>
        <v>1.3001828183506931E-4</v>
      </c>
      <c r="BH5324" s="183">
        <f t="shared" si="725"/>
        <v>3.4945280780095882E-7</v>
      </c>
      <c r="BI5324" s="184">
        <f t="shared" si="726"/>
        <v>3.4945280780095882E-7</v>
      </c>
      <c r="BJ5324" s="184" t="str">
        <f t="shared" si="722"/>
        <v/>
      </c>
    </row>
    <row r="5325" spans="57:62" ht="20.100000000000001" customHeight="1" x14ac:dyDescent="0.25">
      <c r="BE5325" s="156">
        <v>4573</v>
      </c>
      <c r="BF5325" s="181">
        <f t="shared" si="723"/>
        <v>29.260799999997822</v>
      </c>
      <c r="BG5325" s="182">
        <f t="shared" si="724"/>
        <v>1.2966882902726835E-4</v>
      </c>
      <c r="BH5325" s="183">
        <f t="shared" si="725"/>
        <v>3.4852687083399328E-7</v>
      </c>
      <c r="BI5325" s="184">
        <f t="shared" si="726"/>
        <v>3.4852687083399328E-7</v>
      </c>
      <c r="BJ5325" s="184" t="str">
        <f t="shared" si="722"/>
        <v/>
      </c>
    </row>
    <row r="5326" spans="57:62" ht="20.100000000000001" customHeight="1" x14ac:dyDescent="0.25">
      <c r="BE5326" s="156">
        <v>4574</v>
      </c>
      <c r="BF5326" s="181">
        <f t="shared" si="723"/>
        <v>29.267199999997821</v>
      </c>
      <c r="BG5326" s="182">
        <f t="shared" si="724"/>
        <v>1.2932030215643436E-4</v>
      </c>
      <c r="BH5326" s="183">
        <f t="shared" si="725"/>
        <v>3.4760334573609919E-7</v>
      </c>
      <c r="BI5326" s="184">
        <f t="shared" si="726"/>
        <v>3.4760334573609919E-7</v>
      </c>
      <c r="BJ5326" s="184" t="str">
        <f t="shared" si="722"/>
        <v/>
      </c>
    </row>
    <row r="5327" spans="57:62" ht="20.100000000000001" customHeight="1" x14ac:dyDescent="0.25">
      <c r="BE5327" s="156">
        <v>4575</v>
      </c>
      <c r="BF5327" s="181">
        <f t="shared" si="723"/>
        <v>29.27359999999782</v>
      </c>
      <c r="BG5327" s="182">
        <f t="shared" si="724"/>
        <v>1.2897269881069826E-4</v>
      </c>
      <c r="BH5327" s="183">
        <f t="shared" si="725"/>
        <v>3.4668222635613681E-7</v>
      </c>
      <c r="BI5327" s="184">
        <f t="shared" si="726"/>
        <v>3.4668222635613681E-7</v>
      </c>
      <c r="BJ5327" s="184" t="str">
        <f t="shared" si="722"/>
        <v/>
      </c>
    </row>
    <row r="5328" spans="57:62" ht="20.100000000000001" customHeight="1" x14ac:dyDescent="0.25">
      <c r="BE5328" s="156">
        <v>4576</v>
      </c>
      <c r="BF5328" s="181">
        <f t="shared" si="723"/>
        <v>29.27999999999782</v>
      </c>
      <c r="BG5328" s="182">
        <f t="shared" si="724"/>
        <v>1.2862601658434212E-4</v>
      </c>
      <c r="BH5328" s="183">
        <f t="shared" si="725"/>
        <v>3.4576350655641055E-7</v>
      </c>
      <c r="BI5328" s="184">
        <f t="shared" si="726"/>
        <v>3.4576350655641055E-7</v>
      </c>
      <c r="BJ5328" s="184" t="str">
        <f t="shared" si="722"/>
        <v/>
      </c>
    </row>
    <row r="5329" spans="57:62" ht="20.100000000000001" customHeight="1" x14ac:dyDescent="0.25">
      <c r="BE5329" s="156">
        <v>4577</v>
      </c>
      <c r="BF5329" s="181">
        <f t="shared" si="723"/>
        <v>29.286399999997819</v>
      </c>
      <c r="BG5329" s="182">
        <f t="shared" si="724"/>
        <v>1.2828025307778571E-4</v>
      </c>
      <c r="BH5329" s="183">
        <f t="shared" si="725"/>
        <v>3.4484718021518968E-7</v>
      </c>
      <c r="BI5329" s="184">
        <f t="shared" si="726"/>
        <v>3.4484718021518968E-7</v>
      </c>
      <c r="BJ5329" s="184" t="str">
        <f t="shared" si="722"/>
        <v/>
      </c>
    </row>
    <row r="5330" spans="57:62" ht="20.100000000000001" customHeight="1" x14ac:dyDescent="0.25">
      <c r="BE5330" s="156">
        <v>4578</v>
      </c>
      <c r="BF5330" s="181">
        <f t="shared" si="723"/>
        <v>29.292799999997818</v>
      </c>
      <c r="BG5330" s="182">
        <f t="shared" si="724"/>
        <v>1.2793540589757052E-4</v>
      </c>
      <c r="BH5330" s="183">
        <f t="shared" si="725"/>
        <v>3.4393324122654573E-7</v>
      </c>
      <c r="BI5330" s="184">
        <f t="shared" si="726"/>
        <v>3.4393324122654573E-7</v>
      </c>
      <c r="BJ5330" s="184" t="str">
        <f t="shared" si="722"/>
        <v/>
      </c>
    </row>
    <row r="5331" spans="57:62" ht="20.100000000000001" customHeight="1" x14ac:dyDescent="0.25">
      <c r="BE5331" s="156">
        <v>4579</v>
      </c>
      <c r="BF5331" s="181">
        <f t="shared" si="723"/>
        <v>29.299199999997818</v>
      </c>
      <c r="BG5331" s="182">
        <f t="shared" si="724"/>
        <v>1.2759147265634397E-4</v>
      </c>
      <c r="BH5331" s="183">
        <f t="shared" si="725"/>
        <v>3.4302168349834667E-7</v>
      </c>
      <c r="BI5331" s="184">
        <f t="shared" si="726"/>
        <v>3.4302168349834667E-7</v>
      </c>
      <c r="BJ5331" s="184" t="str">
        <f t="shared" si="722"/>
        <v/>
      </c>
    </row>
    <row r="5332" spans="57:62" ht="20.100000000000001" customHeight="1" x14ac:dyDescent="0.25">
      <c r="BE5332" s="156">
        <v>4580</v>
      </c>
      <c r="BF5332" s="181">
        <f t="shared" si="723"/>
        <v>29.305599999997817</v>
      </c>
      <c r="BG5332" s="182">
        <f t="shared" si="724"/>
        <v>1.2724845097284563E-4</v>
      </c>
      <c r="BH5332" s="183">
        <f t="shared" si="725"/>
        <v>3.4211250095480487E-7</v>
      </c>
      <c r="BI5332" s="184">
        <f t="shared" si="726"/>
        <v>3.4211250095480487E-7</v>
      </c>
      <c r="BJ5332" s="184" t="str">
        <f t="shared" si="722"/>
        <v/>
      </c>
    </row>
    <row r="5333" spans="57:62" ht="20.100000000000001" customHeight="1" x14ac:dyDescent="0.25">
      <c r="BE5333" s="156">
        <v>4581</v>
      </c>
      <c r="BF5333" s="181">
        <f t="shared" si="723"/>
        <v>29.311999999997816</v>
      </c>
      <c r="BG5333" s="182">
        <f t="shared" si="724"/>
        <v>1.2690633847189082E-4</v>
      </c>
      <c r="BH5333" s="183">
        <f t="shared" si="725"/>
        <v>3.4120568753514885E-7</v>
      </c>
      <c r="BI5333" s="184">
        <f t="shared" si="726"/>
        <v>3.4120568753514885E-7</v>
      </c>
      <c r="BJ5333" s="184" t="str">
        <f t="shared" si="722"/>
        <v/>
      </c>
    </row>
    <row r="5334" spans="57:62" ht="20.100000000000001" customHeight="1" x14ac:dyDescent="0.25">
      <c r="BE5334" s="156">
        <v>4582</v>
      </c>
      <c r="BF5334" s="181">
        <f t="shared" si="723"/>
        <v>29.318399999997816</v>
      </c>
      <c r="BG5334" s="182">
        <f t="shared" si="724"/>
        <v>1.2656513278435567E-4</v>
      </c>
      <c r="BH5334" s="183">
        <f t="shared" si="725"/>
        <v>3.4030123719237652E-7</v>
      </c>
      <c r="BI5334" s="184">
        <f t="shared" si="726"/>
        <v>3.4030123719237652E-7</v>
      </c>
      <c r="BJ5334" s="184" t="str">
        <f t="shared" si="722"/>
        <v/>
      </c>
    </row>
    <row r="5335" spans="57:62" ht="20.100000000000001" customHeight="1" x14ac:dyDescent="0.25">
      <c r="BE5335" s="156">
        <v>4583</v>
      </c>
      <c r="BF5335" s="181">
        <f t="shared" si="723"/>
        <v>29.324799999997815</v>
      </c>
      <c r="BG5335" s="182">
        <f t="shared" si="724"/>
        <v>1.262248315471633E-4</v>
      </c>
      <c r="BH5335" s="183">
        <f t="shared" si="725"/>
        <v>3.3939914389607409E-7</v>
      </c>
      <c r="BI5335" s="184">
        <f t="shared" si="726"/>
        <v>3.3939914389607409E-7</v>
      </c>
      <c r="BJ5335" s="184" t="str">
        <f t="shared" si="722"/>
        <v/>
      </c>
    </row>
    <row r="5336" spans="57:62" ht="20.100000000000001" customHeight="1" x14ac:dyDescent="0.25">
      <c r="BE5336" s="156">
        <v>4584</v>
      </c>
      <c r="BF5336" s="181">
        <f t="shared" si="723"/>
        <v>29.331199999997814</v>
      </c>
      <c r="BG5336" s="182">
        <f t="shared" si="724"/>
        <v>1.2588543240326722E-4</v>
      </c>
      <c r="BH5336" s="183">
        <f t="shared" si="725"/>
        <v>3.3849940163089816E-7</v>
      </c>
      <c r="BI5336" s="184">
        <f t="shared" si="726"/>
        <v>3.3849940163089816E-7</v>
      </c>
      <c r="BJ5336" s="184" t="str">
        <f t="shared" si="722"/>
        <v/>
      </c>
    </row>
    <row r="5337" spans="57:62" ht="20.100000000000001" customHeight="1" x14ac:dyDescent="0.25">
      <c r="BE5337" s="156">
        <v>4585</v>
      </c>
      <c r="BF5337" s="181">
        <f t="shared" si="723"/>
        <v>29.337599999997813</v>
      </c>
      <c r="BG5337" s="182">
        <f t="shared" si="724"/>
        <v>1.2554693300163632E-4</v>
      </c>
      <c r="BH5337" s="183">
        <f t="shared" si="725"/>
        <v>3.3760200439381105E-7</v>
      </c>
      <c r="BI5337" s="184">
        <f t="shared" si="726"/>
        <v>3.3760200439381105E-7</v>
      </c>
      <c r="BJ5337" s="184" t="str">
        <f t="shared" si="722"/>
        <v/>
      </c>
    </row>
    <row r="5338" spans="57:62" ht="20.100000000000001" customHeight="1" x14ac:dyDescent="0.25">
      <c r="BE5338" s="156">
        <v>4586</v>
      </c>
      <c r="BF5338" s="181">
        <f t="shared" si="723"/>
        <v>29.343999999997813</v>
      </c>
      <c r="BG5338" s="182">
        <f t="shared" si="724"/>
        <v>1.2520933099724251E-4</v>
      </c>
      <c r="BH5338" s="183">
        <f t="shared" si="725"/>
        <v>3.3670694620115517E-7</v>
      </c>
      <c r="BI5338" s="184">
        <f t="shared" si="726"/>
        <v>3.3670694620115517E-7</v>
      </c>
      <c r="BJ5338" s="184" t="str">
        <f t="shared" si="722"/>
        <v/>
      </c>
    </row>
    <row r="5339" spans="57:62" ht="20.100000000000001" customHeight="1" x14ac:dyDescent="0.25">
      <c r="BE5339" s="156">
        <v>4587</v>
      </c>
      <c r="BF5339" s="181">
        <f t="shared" si="723"/>
        <v>29.350399999997812</v>
      </c>
      <c r="BG5339" s="182">
        <f t="shared" si="724"/>
        <v>1.2487262405104136E-4</v>
      </c>
      <c r="BH5339" s="183">
        <f t="shared" si="725"/>
        <v>3.358142210797355E-7</v>
      </c>
      <c r="BI5339" s="184">
        <f t="shared" si="726"/>
        <v>3.358142210797355E-7</v>
      </c>
      <c r="BJ5339" s="184" t="str">
        <f t="shared" si="722"/>
        <v/>
      </c>
    </row>
    <row r="5340" spans="57:62" ht="20.100000000000001" customHeight="1" x14ac:dyDescent="0.25">
      <c r="BE5340" s="156">
        <v>4588</v>
      </c>
      <c r="BF5340" s="181">
        <f t="shared" si="723"/>
        <v>29.356799999997811</v>
      </c>
      <c r="BG5340" s="182">
        <f t="shared" si="724"/>
        <v>1.2453680982996162E-4</v>
      </c>
      <c r="BH5340" s="183">
        <f t="shared" si="725"/>
        <v>3.3492382307424634E-7</v>
      </c>
      <c r="BI5340" s="184">
        <f t="shared" si="726"/>
        <v>3.3492382307424634E-7</v>
      </c>
      <c r="BJ5340" s="184" t="str">
        <f t="shared" si="722"/>
        <v/>
      </c>
    </row>
    <row r="5341" spans="57:62" ht="20.100000000000001" customHeight="1" x14ac:dyDescent="0.25">
      <c r="BE5341" s="156">
        <v>4589</v>
      </c>
      <c r="BF5341" s="181">
        <f t="shared" si="723"/>
        <v>29.363199999997811</v>
      </c>
      <c r="BG5341" s="182">
        <f t="shared" si="724"/>
        <v>1.2420188600688738E-4</v>
      </c>
      <c r="BH5341" s="183">
        <f t="shared" si="725"/>
        <v>3.3403574624193163E-7</v>
      </c>
      <c r="BI5341" s="184">
        <f t="shared" si="726"/>
        <v>3.3403574624193163E-7</v>
      </c>
      <c r="BJ5341" s="184" t="str">
        <f t="shared" si="722"/>
        <v/>
      </c>
    </row>
    <row r="5342" spans="57:62" ht="20.100000000000001" customHeight="1" x14ac:dyDescent="0.25">
      <c r="BE5342" s="156">
        <v>4590</v>
      </c>
      <c r="BF5342" s="181">
        <f t="shared" si="723"/>
        <v>29.36959999999781</v>
      </c>
      <c r="BG5342" s="182">
        <f t="shared" si="724"/>
        <v>1.2386785026064544E-4</v>
      </c>
      <c r="BH5342" s="183">
        <f t="shared" si="725"/>
        <v>3.3314998465792467E-7</v>
      </c>
      <c r="BI5342" s="184">
        <f t="shared" si="726"/>
        <v>3.3314998465792467E-7</v>
      </c>
      <c r="BJ5342" s="184" t="str">
        <f t="shared" si="722"/>
        <v/>
      </c>
    </row>
    <row r="5343" spans="57:62" ht="20.100000000000001" customHeight="1" x14ac:dyDescent="0.25">
      <c r="BE5343" s="156">
        <v>4591</v>
      </c>
      <c r="BF5343" s="181">
        <f t="shared" si="723"/>
        <v>29.375999999997809</v>
      </c>
      <c r="BG5343" s="182">
        <f t="shared" si="724"/>
        <v>1.2353470027598752E-4</v>
      </c>
      <c r="BH5343" s="183">
        <f t="shared" si="725"/>
        <v>3.3226653240763155E-7</v>
      </c>
      <c r="BI5343" s="184">
        <f t="shared" si="726"/>
        <v>3.3226653240763155E-7</v>
      </c>
      <c r="BJ5343" s="184" t="str">
        <f t="shared" si="722"/>
        <v/>
      </c>
    </row>
    <row r="5344" spans="57:62" ht="20.100000000000001" customHeight="1" x14ac:dyDescent="0.25">
      <c r="BE5344" s="156">
        <v>4592</v>
      </c>
      <c r="BF5344" s="181">
        <f t="shared" si="723"/>
        <v>29.382399999997808</v>
      </c>
      <c r="BG5344" s="182">
        <f t="shared" si="724"/>
        <v>1.2320243374357989E-4</v>
      </c>
      <c r="BH5344" s="183">
        <f t="shared" si="725"/>
        <v>3.3138538359613664E-7</v>
      </c>
      <c r="BI5344" s="184">
        <f t="shared" si="726"/>
        <v>3.3138538359613664E-7</v>
      </c>
      <c r="BJ5344" s="184" t="str">
        <f t="shared" si="722"/>
        <v/>
      </c>
    </row>
    <row r="5345" spans="57:62" ht="20.100000000000001" customHeight="1" x14ac:dyDescent="0.25">
      <c r="BE5345" s="156">
        <v>4593</v>
      </c>
      <c r="BF5345" s="181">
        <f t="shared" si="723"/>
        <v>29.388799999997808</v>
      </c>
      <c r="BG5345" s="182">
        <f t="shared" si="724"/>
        <v>1.2287104835998375E-4</v>
      </c>
      <c r="BH5345" s="183">
        <f t="shared" si="725"/>
        <v>3.3050653233917659E-7</v>
      </c>
      <c r="BI5345" s="184">
        <f t="shared" si="726"/>
        <v>3.3050653233917659E-7</v>
      </c>
      <c r="BJ5345" s="184" t="str">
        <f t="shared" si="722"/>
        <v/>
      </c>
    </row>
    <row r="5346" spans="57:62" ht="20.100000000000001" customHeight="1" x14ac:dyDescent="0.25">
      <c r="BE5346" s="156">
        <v>4594</v>
      </c>
      <c r="BF5346" s="181">
        <f t="shared" si="723"/>
        <v>29.395199999997807</v>
      </c>
      <c r="BG5346" s="182">
        <f t="shared" si="724"/>
        <v>1.2254054182764458E-4</v>
      </c>
      <c r="BH5346" s="183">
        <f t="shared" si="725"/>
        <v>3.2962997276923898E-7</v>
      </c>
      <c r="BI5346" s="184">
        <f t="shared" si="726"/>
        <v>3.2962997276923898E-7</v>
      </c>
      <c r="BJ5346" s="184" t="str">
        <f t="shared" si="722"/>
        <v/>
      </c>
    </row>
    <row r="5347" spans="57:62" ht="20.100000000000001" customHeight="1" x14ac:dyDescent="0.25">
      <c r="BE5347" s="156">
        <v>4595</v>
      </c>
      <c r="BF5347" s="181">
        <f t="shared" si="723"/>
        <v>29.401599999997806</v>
      </c>
      <c r="BG5347" s="182">
        <f t="shared" si="724"/>
        <v>1.2221091185487534E-4</v>
      </c>
      <c r="BH5347" s="183">
        <f t="shared" si="725"/>
        <v>3.2875569903274338E-7</v>
      </c>
      <c r="BI5347" s="184">
        <f t="shared" si="726"/>
        <v>3.2875569903274338E-7</v>
      </c>
      <c r="BJ5347" s="184" t="str">
        <f t="shared" si="722"/>
        <v/>
      </c>
    </row>
    <row r="5348" spans="57:62" ht="20.100000000000001" customHeight="1" x14ac:dyDescent="0.25">
      <c r="BE5348" s="156">
        <v>4596</v>
      </c>
      <c r="BF5348" s="181">
        <f t="shared" si="723"/>
        <v>29.407999999997806</v>
      </c>
      <c r="BG5348" s="182">
        <f t="shared" si="724"/>
        <v>1.2188215615584259E-4</v>
      </c>
      <c r="BH5348" s="183">
        <f t="shared" si="725"/>
        <v>3.2788370529074611E-7</v>
      </c>
      <c r="BI5348" s="184">
        <f t="shared" si="726"/>
        <v>3.2788370529074611E-7</v>
      </c>
      <c r="BJ5348" s="184" t="str">
        <f t="shared" si="722"/>
        <v/>
      </c>
    </row>
    <row r="5349" spans="57:62" ht="20.100000000000001" customHeight="1" x14ac:dyDescent="0.25">
      <c r="BE5349" s="156">
        <v>4597</v>
      </c>
      <c r="BF5349" s="181">
        <f t="shared" si="723"/>
        <v>29.414399999997805</v>
      </c>
      <c r="BG5349" s="182">
        <f t="shared" si="724"/>
        <v>1.2155427245055185E-4</v>
      </c>
      <c r="BH5349" s="183">
        <f t="shared" si="725"/>
        <v>3.2701398571936032E-7</v>
      </c>
      <c r="BI5349" s="184">
        <f t="shared" si="726"/>
        <v>3.2701398571936032E-7</v>
      </c>
      <c r="BJ5349" s="184" t="str">
        <f t="shared" si="722"/>
        <v/>
      </c>
    </row>
    <row r="5350" spans="57:62" ht="20.100000000000001" customHeight="1" x14ac:dyDescent="0.25">
      <c r="BE5350" s="156">
        <v>4598</v>
      </c>
      <c r="BF5350" s="181">
        <f t="shared" si="723"/>
        <v>29.420799999997804</v>
      </c>
      <c r="BG5350" s="182">
        <f t="shared" si="724"/>
        <v>1.2122725846483249E-4</v>
      </c>
      <c r="BH5350" s="183">
        <f t="shared" si="725"/>
        <v>3.2614653450817039E-7</v>
      </c>
      <c r="BI5350" s="184">
        <f t="shared" si="726"/>
        <v>3.2614653450817039E-7</v>
      </c>
      <c r="BJ5350" s="184" t="str">
        <f t="shared" si="722"/>
        <v/>
      </c>
    </row>
    <row r="5351" spans="57:62" ht="20.100000000000001" customHeight="1" x14ac:dyDescent="0.25">
      <c r="BE5351" s="156">
        <v>4599</v>
      </c>
      <c r="BF5351" s="181">
        <f t="shared" si="723"/>
        <v>29.427199999997804</v>
      </c>
      <c r="BG5351" s="182">
        <f t="shared" si="724"/>
        <v>1.2090111193032432E-4</v>
      </c>
      <c r="BH5351" s="183">
        <f t="shared" si="725"/>
        <v>3.2528134586179045E-7</v>
      </c>
      <c r="BI5351" s="184">
        <f t="shared" si="726"/>
        <v>3.2528134586179045E-7</v>
      </c>
      <c r="BJ5351" s="184" t="str">
        <f t="shared" si="722"/>
        <v/>
      </c>
    </row>
    <row r="5352" spans="57:62" ht="20.100000000000001" customHeight="1" x14ac:dyDescent="0.25">
      <c r="BE5352" s="156">
        <v>4600</v>
      </c>
      <c r="BF5352" s="181">
        <f t="shared" si="723"/>
        <v>29.433599999997803</v>
      </c>
      <c r="BG5352" s="182">
        <f t="shared" si="724"/>
        <v>1.2057583058446253E-4</v>
      </c>
      <c r="BH5352" s="183">
        <f t="shared" si="725"/>
        <v>3.2441841399964753E-7</v>
      </c>
      <c r="BI5352" s="184">
        <f t="shared" si="726"/>
        <v>3.2441841399964753E-7</v>
      </c>
      <c r="BJ5352" s="184" t="str">
        <f t="shared" si="722"/>
        <v/>
      </c>
    </row>
    <row r="5353" spans="57:62" ht="20.100000000000001" customHeight="1" x14ac:dyDescent="0.25">
      <c r="BE5353" s="156">
        <v>4601</v>
      </c>
      <c r="BF5353" s="181">
        <f t="shared" si="723"/>
        <v>29.439999999997802</v>
      </c>
      <c r="BG5353" s="182">
        <f t="shared" si="724"/>
        <v>1.2025141217046288E-4</v>
      </c>
      <c r="BH5353" s="183">
        <f t="shared" si="725"/>
        <v>3.2355773315503292E-7</v>
      </c>
      <c r="BI5353" s="184">
        <f t="shared" si="726"/>
        <v>3.2355773315503292E-7</v>
      </c>
      <c r="BJ5353" s="184" t="str">
        <f t="shared" si="722"/>
        <v/>
      </c>
    </row>
    <row r="5354" spans="57:62" ht="20.100000000000001" customHeight="1" x14ac:dyDescent="0.25">
      <c r="BE5354" s="156">
        <v>4602</v>
      </c>
      <c r="BF5354" s="181">
        <f t="shared" si="723"/>
        <v>29.446399999997801</v>
      </c>
      <c r="BG5354" s="182">
        <f t="shared" si="724"/>
        <v>1.1992785443730785E-4</v>
      </c>
      <c r="BH5354" s="183">
        <f t="shared" si="725"/>
        <v>3.2269929757583395E-7</v>
      </c>
      <c r="BI5354" s="184">
        <f t="shared" si="726"/>
        <v>3.2269929757583395E-7</v>
      </c>
      <c r="BJ5354" s="184" t="str">
        <f t="shared" si="722"/>
        <v/>
      </c>
    </row>
    <row r="5355" spans="57:62" ht="20.100000000000001" customHeight="1" x14ac:dyDescent="0.25">
      <c r="BE5355" s="156">
        <v>4603</v>
      </c>
      <c r="BF5355" s="181">
        <f t="shared" si="723"/>
        <v>29.452799999997801</v>
      </c>
      <c r="BG5355" s="182">
        <f t="shared" si="724"/>
        <v>1.1960515513973201E-4</v>
      </c>
      <c r="BH5355" s="183">
        <f t="shared" si="725"/>
        <v>3.218431015234905E-7</v>
      </c>
      <c r="BI5355" s="184">
        <f t="shared" si="726"/>
        <v>3.218431015234905E-7</v>
      </c>
      <c r="BJ5355" s="184" t="str">
        <f t="shared" si="722"/>
        <v/>
      </c>
    </row>
    <row r="5356" spans="57:62" ht="20.100000000000001" customHeight="1" x14ac:dyDescent="0.25">
      <c r="BE5356" s="156">
        <v>4604</v>
      </c>
      <c r="BF5356" s="181">
        <f t="shared" si="723"/>
        <v>29.4591999999978</v>
      </c>
      <c r="BG5356" s="182">
        <f t="shared" si="724"/>
        <v>1.1928331203820852E-4</v>
      </c>
      <c r="BH5356" s="183">
        <f t="shared" si="725"/>
        <v>3.2098913927539378E-7</v>
      </c>
      <c r="BI5356" s="184">
        <f t="shared" si="726"/>
        <v>3.2098913927539378E-7</v>
      </c>
      <c r="BJ5356" s="184" t="str">
        <f t="shared" si="722"/>
        <v/>
      </c>
    </row>
    <row r="5357" spans="57:62" ht="20.100000000000001" customHeight="1" x14ac:dyDescent="0.25">
      <c r="BE5357" s="156">
        <v>4605</v>
      </c>
      <c r="BF5357" s="181">
        <f t="shared" si="723"/>
        <v>29.465599999997799</v>
      </c>
      <c r="BG5357" s="182">
        <f t="shared" si="724"/>
        <v>1.1896232289893313E-4</v>
      </c>
      <c r="BH5357" s="183">
        <f t="shared" si="725"/>
        <v>3.2013740512160658E-7</v>
      </c>
      <c r="BI5357" s="184">
        <f t="shared" si="726"/>
        <v>3.2013740512160658E-7</v>
      </c>
      <c r="BJ5357" s="184" t="str">
        <f t="shared" si="722"/>
        <v/>
      </c>
    </row>
    <row r="5358" spans="57:62" ht="20.100000000000001" customHeight="1" x14ac:dyDescent="0.25">
      <c r="BE5358" s="156">
        <v>4606</v>
      </c>
      <c r="BF5358" s="181">
        <f t="shared" si="723"/>
        <v>29.471999999997799</v>
      </c>
      <c r="BG5358" s="182">
        <f t="shared" si="724"/>
        <v>1.1864218549381152E-4</v>
      </c>
      <c r="BH5358" s="183">
        <f t="shared" si="725"/>
        <v>3.1928789336689621E-7</v>
      </c>
      <c r="BI5358" s="184">
        <f t="shared" si="726"/>
        <v>3.1928789336689621E-7</v>
      </c>
      <c r="BJ5358" s="184" t="str">
        <f t="shared" si="722"/>
        <v/>
      </c>
    </row>
    <row r="5359" spans="57:62" ht="20.100000000000001" customHeight="1" x14ac:dyDescent="0.25">
      <c r="BE5359" s="156">
        <v>4607</v>
      </c>
      <c r="BF5359" s="181">
        <f t="shared" si="723"/>
        <v>29.478399999997798</v>
      </c>
      <c r="BG5359" s="182">
        <f t="shared" si="724"/>
        <v>1.1832289760044462E-4</v>
      </c>
      <c r="BH5359" s="183">
        <f t="shared" si="725"/>
        <v>3.1844059833082935E-7</v>
      </c>
      <c r="BI5359" s="184">
        <f t="shared" si="726"/>
        <v>3.1844059833082935E-7</v>
      </c>
      <c r="BJ5359" s="184" t="str">
        <f t="shared" si="722"/>
        <v/>
      </c>
    </row>
    <row r="5360" spans="57:62" ht="20.100000000000001" customHeight="1" x14ac:dyDescent="0.25">
      <c r="BE5360" s="156">
        <v>4608</v>
      </c>
      <c r="BF5360" s="181">
        <f t="shared" si="723"/>
        <v>29.484799999997797</v>
      </c>
      <c r="BG5360" s="182">
        <f t="shared" si="724"/>
        <v>1.180044570021138E-4</v>
      </c>
      <c r="BH5360" s="183">
        <f t="shared" si="725"/>
        <v>3.1759551434610504E-7</v>
      </c>
      <c r="BI5360" s="184">
        <f t="shared" si="726"/>
        <v>3.1759551434610504E-7</v>
      </c>
      <c r="BJ5360" s="184" t="str">
        <f t="shared" si="722"/>
        <v/>
      </c>
    </row>
    <row r="5361" spans="57:62" ht="20.100000000000001" customHeight="1" x14ac:dyDescent="0.25">
      <c r="BE5361" s="156">
        <v>4609</v>
      </c>
      <c r="BF5361" s="181">
        <f t="shared" si="723"/>
        <v>29.491199999997797</v>
      </c>
      <c r="BG5361" s="182">
        <f t="shared" si="724"/>
        <v>1.1768686148776769E-4</v>
      </c>
      <c r="BH5361" s="183">
        <f t="shared" si="725"/>
        <v>3.1675263576031658E-7</v>
      </c>
      <c r="BI5361" s="184">
        <f t="shared" si="726"/>
        <v>3.1675263576031658E-7</v>
      </c>
      <c r="BJ5361" s="184" t="str">
        <f t="shared" ref="BJ5361:BJ5424" si="727">IF($BG5361&lt;(1-$BC$765),$BH5361,"")</f>
        <v/>
      </c>
    </row>
    <row r="5362" spans="57:62" ht="20.100000000000001" customHeight="1" x14ac:dyDescent="0.25">
      <c r="BE5362" s="156">
        <v>4610</v>
      </c>
      <c r="BF5362" s="181">
        <f t="shared" ref="BF5362:BF5425" si="728">BF5361+$BI$750</f>
        <v>29.497599999997796</v>
      </c>
      <c r="BG5362" s="182">
        <f t="shared" ref="BG5362:BG5425" si="729">_xlfn.CHISQ.DIST.RT(BF5362,7)</f>
        <v>1.1737010885200737E-4</v>
      </c>
      <c r="BH5362" s="183">
        <f t="shared" ref="BH5362:BH5425" si="730">BG5362-BG5363</f>
        <v>3.1591195693492149E-7</v>
      </c>
      <c r="BI5362" s="184">
        <f t="shared" ref="BI5362:BI5425" si="731">IF(BG5362&lt;(1-$BC$757),BH5362,"")</f>
        <v>3.1591195693492149E-7</v>
      </c>
      <c r="BJ5362" s="184" t="str">
        <f t="shared" si="727"/>
        <v/>
      </c>
    </row>
    <row r="5363" spans="57:62" ht="20.100000000000001" customHeight="1" x14ac:dyDescent="0.25">
      <c r="BE5363" s="156">
        <v>4611</v>
      </c>
      <c r="BF5363" s="181">
        <f t="shared" si="728"/>
        <v>29.503999999997795</v>
      </c>
      <c r="BG5363" s="182">
        <f t="shared" si="729"/>
        <v>1.1705419689507245E-4</v>
      </c>
      <c r="BH5363" s="183">
        <f t="shared" si="730"/>
        <v>3.1507347224490271E-7</v>
      </c>
      <c r="BI5363" s="184">
        <f t="shared" si="731"/>
        <v>3.1507347224490271E-7</v>
      </c>
      <c r="BJ5363" s="184" t="str">
        <f t="shared" si="727"/>
        <v/>
      </c>
    </row>
    <row r="5364" spans="57:62" ht="20.100000000000001" customHeight="1" x14ac:dyDescent="0.25">
      <c r="BE5364" s="156">
        <v>4612</v>
      </c>
      <c r="BF5364" s="181">
        <f t="shared" si="728"/>
        <v>29.510399999997794</v>
      </c>
      <c r="BG5364" s="182">
        <f t="shared" si="729"/>
        <v>1.1673912342282755E-4</v>
      </c>
      <c r="BH5364" s="183">
        <f t="shared" si="730"/>
        <v>3.1423717608042203E-7</v>
      </c>
      <c r="BI5364" s="184">
        <f t="shared" si="731"/>
        <v>3.1423717608042203E-7</v>
      </c>
      <c r="BJ5364" s="184" t="str">
        <f t="shared" si="727"/>
        <v/>
      </c>
    </row>
    <row r="5365" spans="57:62" ht="20.100000000000001" customHeight="1" x14ac:dyDescent="0.25">
      <c r="BE5365" s="156">
        <v>4613</v>
      </c>
      <c r="BF5365" s="181">
        <f t="shared" si="728"/>
        <v>29.516799999997794</v>
      </c>
      <c r="BG5365" s="182">
        <f t="shared" si="729"/>
        <v>1.1642488624674713E-4</v>
      </c>
      <c r="BH5365" s="183">
        <f t="shared" si="730"/>
        <v>3.1340306284420442E-7</v>
      </c>
      <c r="BI5365" s="184">
        <f t="shared" si="731"/>
        <v>3.1340306284420442E-7</v>
      </c>
      <c r="BJ5365" s="184" t="str">
        <f t="shared" si="727"/>
        <v/>
      </c>
    </row>
    <row r="5366" spans="57:62" ht="20.100000000000001" customHeight="1" x14ac:dyDescent="0.25">
      <c r="BE5366" s="156">
        <v>4614</v>
      </c>
      <c r="BF5366" s="181">
        <f t="shared" si="728"/>
        <v>29.523199999997793</v>
      </c>
      <c r="BG5366" s="182">
        <f t="shared" si="729"/>
        <v>1.1611148318390292E-4</v>
      </c>
      <c r="BH5366" s="183">
        <f t="shared" si="730"/>
        <v>3.1257112695508879E-7</v>
      </c>
      <c r="BI5366" s="184">
        <f t="shared" si="731"/>
        <v>3.1257112695508879E-7</v>
      </c>
      <c r="BJ5366" s="184" t="str">
        <f t="shared" si="727"/>
        <v/>
      </c>
    </row>
    <row r="5367" spans="57:62" ht="20.100000000000001" customHeight="1" x14ac:dyDescent="0.25">
      <c r="BE5367" s="156">
        <v>4615</v>
      </c>
      <c r="BF5367" s="181">
        <f t="shared" si="728"/>
        <v>29.529599999997792</v>
      </c>
      <c r="BG5367" s="182">
        <f t="shared" si="729"/>
        <v>1.1579891205694783E-4</v>
      </c>
      <c r="BH5367" s="183">
        <f t="shared" si="730"/>
        <v>3.1174136284245794E-7</v>
      </c>
      <c r="BI5367" s="184">
        <f t="shared" si="731"/>
        <v>3.1174136284245794E-7</v>
      </c>
      <c r="BJ5367" s="184" t="str">
        <f t="shared" si="727"/>
        <v/>
      </c>
    </row>
    <row r="5368" spans="57:62" ht="20.100000000000001" customHeight="1" x14ac:dyDescent="0.25">
      <c r="BE5368" s="156">
        <v>4616</v>
      </c>
      <c r="BF5368" s="181">
        <f t="shared" si="728"/>
        <v>29.535999999997792</v>
      </c>
      <c r="BG5368" s="182">
        <f t="shared" si="729"/>
        <v>1.1548717069410538E-4</v>
      </c>
      <c r="BH5368" s="183">
        <f t="shared" si="730"/>
        <v>3.1091376495248624E-7</v>
      </c>
      <c r="BI5368" s="184">
        <f t="shared" si="731"/>
        <v>3.1091376495248624E-7</v>
      </c>
      <c r="BJ5368" s="184" t="str">
        <f t="shared" si="727"/>
        <v/>
      </c>
    </row>
    <row r="5369" spans="57:62" ht="20.100000000000001" customHeight="1" x14ac:dyDescent="0.25">
      <c r="BE5369" s="156">
        <v>4617</v>
      </c>
      <c r="BF5369" s="181">
        <f t="shared" si="728"/>
        <v>29.542399999997791</v>
      </c>
      <c r="BG5369" s="182">
        <f t="shared" si="729"/>
        <v>1.1517625692915289E-4</v>
      </c>
      <c r="BH5369" s="183">
        <f t="shared" si="730"/>
        <v>3.1008832774430427E-7</v>
      </c>
      <c r="BI5369" s="184">
        <f t="shared" si="731"/>
        <v>3.1008832774430427E-7</v>
      </c>
      <c r="BJ5369" s="184" t="str">
        <f t="shared" si="727"/>
        <v/>
      </c>
    </row>
    <row r="5370" spans="57:62" ht="20.100000000000001" customHeight="1" x14ac:dyDescent="0.25">
      <c r="BE5370" s="156">
        <v>4618</v>
      </c>
      <c r="BF5370" s="181">
        <f t="shared" si="728"/>
        <v>29.54879999999779</v>
      </c>
      <c r="BG5370" s="182">
        <f t="shared" si="729"/>
        <v>1.1486616860140859E-4</v>
      </c>
      <c r="BH5370" s="183">
        <f t="shared" si="730"/>
        <v>3.0926504569116437E-7</v>
      </c>
      <c r="BI5370" s="184">
        <f t="shared" si="731"/>
        <v>3.0926504569116437E-7</v>
      </c>
      <c r="BJ5370" s="184" t="str">
        <f t="shared" si="727"/>
        <v/>
      </c>
    </row>
    <row r="5371" spans="57:62" ht="20.100000000000001" customHeight="1" x14ac:dyDescent="0.25">
      <c r="BE5371" s="156">
        <v>4619</v>
      </c>
      <c r="BF5371" s="181">
        <f t="shared" si="728"/>
        <v>29.555199999997789</v>
      </c>
      <c r="BG5371" s="182">
        <f t="shared" si="729"/>
        <v>1.1455690355571742E-4</v>
      </c>
      <c r="BH5371" s="183">
        <f t="shared" si="730"/>
        <v>3.0844391327827217E-7</v>
      </c>
      <c r="BI5371" s="184">
        <f t="shared" si="731"/>
        <v>3.0844391327827217E-7</v>
      </c>
      <c r="BJ5371" s="184" t="str">
        <f t="shared" si="727"/>
        <v/>
      </c>
    </row>
    <row r="5372" spans="57:62" ht="20.100000000000001" customHeight="1" x14ac:dyDescent="0.25">
      <c r="BE5372" s="156">
        <v>4620</v>
      </c>
      <c r="BF5372" s="181">
        <f t="shared" si="728"/>
        <v>29.561599999997789</v>
      </c>
      <c r="BG5372" s="182">
        <f t="shared" si="729"/>
        <v>1.1424845964243915E-4</v>
      </c>
      <c r="BH5372" s="183">
        <f t="shared" si="730"/>
        <v>3.0762492500771977E-7</v>
      </c>
      <c r="BI5372" s="184">
        <f t="shared" si="731"/>
        <v>3.0762492500771977E-7</v>
      </c>
      <c r="BJ5372" s="184" t="str">
        <f t="shared" si="727"/>
        <v/>
      </c>
    </row>
    <row r="5373" spans="57:62" ht="20.100000000000001" customHeight="1" x14ac:dyDescent="0.25">
      <c r="BE5373" s="156">
        <v>4621</v>
      </c>
      <c r="BF5373" s="181">
        <f t="shared" si="728"/>
        <v>29.567999999997788</v>
      </c>
      <c r="BG5373" s="182">
        <f t="shared" si="729"/>
        <v>1.1394083471743143E-4</v>
      </c>
      <c r="BH5373" s="183">
        <f t="shared" si="730"/>
        <v>3.0680807539226512E-7</v>
      </c>
      <c r="BI5373" s="184">
        <f t="shared" si="731"/>
        <v>3.0680807539226512E-7</v>
      </c>
      <c r="BJ5373" s="184" t="str">
        <f t="shared" si="727"/>
        <v/>
      </c>
    </row>
    <row r="5374" spans="57:62" ht="20.100000000000001" customHeight="1" x14ac:dyDescent="0.25">
      <c r="BE5374" s="156">
        <v>4622</v>
      </c>
      <c r="BF5374" s="181">
        <f t="shared" si="728"/>
        <v>29.574399999997787</v>
      </c>
      <c r="BG5374" s="182">
        <f t="shared" si="729"/>
        <v>1.1363402664203916E-4</v>
      </c>
      <c r="BH5374" s="183">
        <f t="shared" si="730"/>
        <v>3.0599335896050906E-7</v>
      </c>
      <c r="BI5374" s="184">
        <f t="shared" si="731"/>
        <v>3.0599335896050906E-7</v>
      </c>
      <c r="BJ5374" s="184" t="str">
        <f t="shared" si="727"/>
        <v/>
      </c>
    </row>
    <row r="5375" spans="57:62" ht="20.100000000000001" customHeight="1" x14ac:dyDescent="0.25">
      <c r="BE5375" s="156">
        <v>4623</v>
      </c>
      <c r="BF5375" s="181">
        <f t="shared" si="728"/>
        <v>29.580799999997787</v>
      </c>
      <c r="BG5375" s="182">
        <f t="shared" si="729"/>
        <v>1.1332803328307866E-4</v>
      </c>
      <c r="BH5375" s="183">
        <f t="shared" si="730"/>
        <v>3.0518077025375114E-7</v>
      </c>
      <c r="BI5375" s="184">
        <f t="shared" si="731"/>
        <v>3.0518077025375114E-7</v>
      </c>
      <c r="BJ5375" s="184" t="str">
        <f t="shared" si="727"/>
        <v/>
      </c>
    </row>
    <row r="5376" spans="57:62" ht="20.100000000000001" customHeight="1" x14ac:dyDescent="0.25">
      <c r="BE5376" s="156">
        <v>4624</v>
      </c>
      <c r="BF5376" s="181">
        <f t="shared" si="728"/>
        <v>29.587199999997786</v>
      </c>
      <c r="BG5376" s="182">
        <f t="shared" si="729"/>
        <v>1.130228525128249E-4</v>
      </c>
      <c r="BH5376" s="183">
        <f t="shared" si="730"/>
        <v>3.0437030382666726E-7</v>
      </c>
      <c r="BI5376" s="184">
        <f t="shared" si="731"/>
        <v>3.0437030382666726E-7</v>
      </c>
      <c r="BJ5376" s="184" t="str">
        <f t="shared" si="727"/>
        <v/>
      </c>
    </row>
    <row r="5377" spans="57:62" ht="20.100000000000001" customHeight="1" x14ac:dyDescent="0.25">
      <c r="BE5377" s="156">
        <v>4625</v>
      </c>
      <c r="BF5377" s="181">
        <f t="shared" si="728"/>
        <v>29.593599999997785</v>
      </c>
      <c r="BG5377" s="182">
        <f t="shared" si="729"/>
        <v>1.1271848220899824E-4</v>
      </c>
      <c r="BH5377" s="183">
        <f t="shared" si="730"/>
        <v>3.0356195424824481E-7</v>
      </c>
      <c r="BI5377" s="184">
        <f t="shared" si="731"/>
        <v>3.0356195424824481E-7</v>
      </c>
      <c r="BJ5377" s="184" t="str">
        <f t="shared" si="727"/>
        <v/>
      </c>
    </row>
    <row r="5378" spans="57:62" ht="20.100000000000001" customHeight="1" x14ac:dyDescent="0.25">
      <c r="BE5378" s="156">
        <v>4626</v>
      </c>
      <c r="BF5378" s="181">
        <f t="shared" si="728"/>
        <v>29.599999999997785</v>
      </c>
      <c r="BG5378" s="182">
        <f t="shared" si="729"/>
        <v>1.1241492025474999E-4</v>
      </c>
      <c r="BH5378" s="183">
        <f t="shared" si="730"/>
        <v>3.0275571610082039E-7</v>
      </c>
      <c r="BI5378" s="184">
        <f t="shared" si="731"/>
        <v>3.0275571610082039E-7</v>
      </c>
      <c r="BJ5378" s="184" t="str">
        <f t="shared" si="727"/>
        <v/>
      </c>
    </row>
    <row r="5379" spans="57:62" ht="20.100000000000001" customHeight="1" x14ac:dyDescent="0.25">
      <c r="BE5379" s="156">
        <v>4627</v>
      </c>
      <c r="BF5379" s="181">
        <f t="shared" si="728"/>
        <v>29.606399999997784</v>
      </c>
      <c r="BG5379" s="182">
        <f t="shared" si="729"/>
        <v>1.1211216453864917E-4</v>
      </c>
      <c r="BH5379" s="183">
        <f t="shared" si="730"/>
        <v>3.0195158397986301E-7</v>
      </c>
      <c r="BI5379" s="184">
        <f t="shared" si="731"/>
        <v>3.0195158397986301E-7</v>
      </c>
      <c r="BJ5379" s="184" t="str">
        <f t="shared" si="727"/>
        <v/>
      </c>
    </row>
    <row r="5380" spans="57:62" ht="20.100000000000001" customHeight="1" x14ac:dyDescent="0.25">
      <c r="BE5380" s="156">
        <v>4628</v>
      </c>
      <c r="BF5380" s="181">
        <f t="shared" si="728"/>
        <v>29.612799999997783</v>
      </c>
      <c r="BG5380" s="182">
        <f t="shared" si="729"/>
        <v>1.1181021295466931E-4</v>
      </c>
      <c r="BH5380" s="183">
        <f t="shared" si="730"/>
        <v>3.0114955249401474E-7</v>
      </c>
      <c r="BI5380" s="184">
        <f t="shared" si="731"/>
        <v>3.0114955249401474E-7</v>
      </c>
      <c r="BJ5380" s="184" t="str">
        <f t="shared" si="727"/>
        <v/>
      </c>
    </row>
    <row r="5381" spans="57:62" ht="20.100000000000001" customHeight="1" x14ac:dyDescent="0.25">
      <c r="BE5381" s="156">
        <v>4629</v>
      </c>
      <c r="BF5381" s="181">
        <f t="shared" si="728"/>
        <v>29.619199999997782</v>
      </c>
      <c r="BG5381" s="182">
        <f t="shared" si="729"/>
        <v>1.1150906340217529E-4</v>
      </c>
      <c r="BH5381" s="183">
        <f t="shared" si="730"/>
        <v>3.0034961626696096E-7</v>
      </c>
      <c r="BI5381" s="184">
        <f t="shared" si="731"/>
        <v>3.0034961626696096E-7</v>
      </c>
      <c r="BJ5381" s="184" t="str">
        <f t="shared" si="727"/>
        <v/>
      </c>
    </row>
    <row r="5382" spans="57:62" ht="20.100000000000001" customHeight="1" x14ac:dyDescent="0.25">
      <c r="BE5382" s="156">
        <v>4630</v>
      </c>
      <c r="BF5382" s="181">
        <f t="shared" si="728"/>
        <v>29.625599999997782</v>
      </c>
      <c r="BG5382" s="182">
        <f t="shared" si="729"/>
        <v>1.1120871378590833E-4</v>
      </c>
      <c r="BH5382" s="183">
        <f t="shared" si="730"/>
        <v>2.9955176993410996E-7</v>
      </c>
      <c r="BI5382" s="184">
        <f t="shared" si="731"/>
        <v>2.9955176993410996E-7</v>
      </c>
      <c r="BJ5382" s="184" t="str">
        <f t="shared" si="727"/>
        <v/>
      </c>
    </row>
    <row r="5383" spans="57:62" ht="20.100000000000001" customHeight="1" x14ac:dyDescent="0.25">
      <c r="BE5383" s="156">
        <v>4631</v>
      </c>
      <c r="BF5383" s="181">
        <f t="shared" si="728"/>
        <v>29.631999999997781</v>
      </c>
      <c r="BG5383" s="182">
        <f t="shared" si="729"/>
        <v>1.1090916201597422E-4</v>
      </c>
      <c r="BH5383" s="183">
        <f t="shared" si="730"/>
        <v>2.9875600814497825E-7</v>
      </c>
      <c r="BI5383" s="184">
        <f t="shared" si="731"/>
        <v>2.9875600814497825E-7</v>
      </c>
      <c r="BJ5383" s="184" t="str">
        <f t="shared" si="727"/>
        <v/>
      </c>
    </row>
    <row r="5384" spans="57:62" ht="20.100000000000001" customHeight="1" x14ac:dyDescent="0.25">
      <c r="BE5384" s="156">
        <v>4632</v>
      </c>
      <c r="BF5384" s="181">
        <f t="shared" si="728"/>
        <v>29.63839999999778</v>
      </c>
      <c r="BG5384" s="182">
        <f t="shared" si="729"/>
        <v>1.1061040600782924E-4</v>
      </c>
      <c r="BH5384" s="183">
        <f t="shared" si="730"/>
        <v>2.9796232556290588E-7</v>
      </c>
      <c r="BI5384" s="184">
        <f t="shared" si="731"/>
        <v>2.9796232556290588E-7</v>
      </c>
      <c r="BJ5384" s="184" t="str">
        <f t="shared" si="727"/>
        <v/>
      </c>
    </row>
    <row r="5385" spans="57:62" ht="20.100000000000001" customHeight="1" x14ac:dyDescent="0.25">
      <c r="BE5385" s="156">
        <v>4633</v>
      </c>
      <c r="BF5385" s="181">
        <f t="shared" si="728"/>
        <v>29.64479999999778</v>
      </c>
      <c r="BG5385" s="182">
        <f t="shared" si="729"/>
        <v>1.1031244368226634E-4</v>
      </c>
      <c r="BH5385" s="183">
        <f t="shared" si="730"/>
        <v>2.9717071686269836E-7</v>
      </c>
      <c r="BI5385" s="184">
        <f t="shared" si="731"/>
        <v>2.9717071686269836E-7</v>
      </c>
      <c r="BJ5385" s="184" t="str">
        <f t="shared" si="727"/>
        <v/>
      </c>
    </row>
    <row r="5386" spans="57:62" ht="20.100000000000001" customHeight="1" x14ac:dyDescent="0.25">
      <c r="BE5386" s="156">
        <v>4634</v>
      </c>
      <c r="BF5386" s="181">
        <f t="shared" si="728"/>
        <v>29.651199999997779</v>
      </c>
      <c r="BG5386" s="182">
        <f t="shared" si="729"/>
        <v>1.1001527296540364E-4</v>
      </c>
      <c r="BH5386" s="183">
        <f t="shared" si="730"/>
        <v>2.9638117673524804E-7</v>
      </c>
      <c r="BI5386" s="184">
        <f t="shared" si="731"/>
        <v>2.9638117673524804E-7</v>
      </c>
      <c r="BJ5386" s="184" t="str">
        <f t="shared" si="727"/>
        <v/>
      </c>
    </row>
    <row r="5387" spans="57:62" ht="20.100000000000001" customHeight="1" x14ac:dyDescent="0.25">
      <c r="BE5387" s="156">
        <v>4635</v>
      </c>
      <c r="BF5387" s="181">
        <f t="shared" si="728"/>
        <v>29.657599999997778</v>
      </c>
      <c r="BG5387" s="182">
        <f t="shared" si="729"/>
        <v>1.0971889178866839E-4</v>
      </c>
      <c r="BH5387" s="183">
        <f t="shared" si="730"/>
        <v>2.9559369988281785E-7</v>
      </c>
      <c r="BI5387" s="184">
        <f t="shared" si="731"/>
        <v>2.9559369988281785E-7</v>
      </c>
      <c r="BJ5387" s="184" t="str">
        <f t="shared" si="727"/>
        <v/>
      </c>
    </row>
    <row r="5388" spans="57:62" ht="20.100000000000001" customHeight="1" x14ac:dyDescent="0.25">
      <c r="BE5388" s="156">
        <v>4636</v>
      </c>
      <c r="BF5388" s="181">
        <f t="shared" si="728"/>
        <v>29.663999999997777</v>
      </c>
      <c r="BG5388" s="182">
        <f t="shared" si="729"/>
        <v>1.0942329808878557E-4</v>
      </c>
      <c r="BH5388" s="183">
        <f t="shared" si="730"/>
        <v>2.9480828102039654E-7</v>
      </c>
      <c r="BI5388" s="184">
        <f t="shared" si="731"/>
        <v>2.9480828102039654E-7</v>
      </c>
      <c r="BJ5388" s="184" t="str">
        <f t="shared" si="727"/>
        <v/>
      </c>
    </row>
    <row r="5389" spans="57:62" ht="20.100000000000001" customHeight="1" x14ac:dyDescent="0.25">
      <c r="BE5389" s="156">
        <v>4637</v>
      </c>
      <c r="BF5389" s="181">
        <f t="shared" si="728"/>
        <v>29.670399999997777</v>
      </c>
      <c r="BG5389" s="182">
        <f t="shared" si="729"/>
        <v>1.0912848980776518E-4</v>
      </c>
      <c r="BH5389" s="183">
        <f t="shared" si="730"/>
        <v>2.9402491487788064E-7</v>
      </c>
      <c r="BI5389" s="184">
        <f t="shared" si="731"/>
        <v>2.9402491487788064E-7</v>
      </c>
      <c r="BJ5389" s="184" t="str">
        <f t="shared" si="727"/>
        <v/>
      </c>
    </row>
    <row r="5390" spans="57:62" ht="20.100000000000001" customHeight="1" x14ac:dyDescent="0.25">
      <c r="BE5390" s="156">
        <v>4638</v>
      </c>
      <c r="BF5390" s="181">
        <f t="shared" si="728"/>
        <v>29.676799999997776</v>
      </c>
      <c r="BG5390" s="182">
        <f t="shared" si="729"/>
        <v>1.088344648928873E-4</v>
      </c>
      <c r="BH5390" s="183">
        <f t="shared" si="730"/>
        <v>2.9324359619817709E-7</v>
      </c>
      <c r="BI5390" s="184">
        <f t="shared" si="731"/>
        <v>2.9324359619817709E-7</v>
      </c>
      <c r="BJ5390" s="184" t="str">
        <f t="shared" si="727"/>
        <v/>
      </c>
    </row>
    <row r="5391" spans="57:62" ht="20.100000000000001" customHeight="1" x14ac:dyDescent="0.25">
      <c r="BE5391" s="156">
        <v>4639</v>
      </c>
      <c r="BF5391" s="181">
        <f t="shared" si="728"/>
        <v>29.683199999997775</v>
      </c>
      <c r="BG5391" s="182">
        <f t="shared" si="729"/>
        <v>1.0854122129668912E-4</v>
      </c>
      <c r="BH5391" s="183">
        <f t="shared" si="730"/>
        <v>2.9246431973503487E-7</v>
      </c>
      <c r="BI5391" s="184">
        <f t="shared" si="731"/>
        <v>2.9246431973503487E-7</v>
      </c>
      <c r="BJ5391" s="184" t="str">
        <f t="shared" si="727"/>
        <v/>
      </c>
    </row>
    <row r="5392" spans="57:62" ht="20.100000000000001" customHeight="1" x14ac:dyDescent="0.25">
      <c r="BE5392" s="156">
        <v>4640</v>
      </c>
      <c r="BF5392" s="181">
        <f t="shared" si="728"/>
        <v>29.689599999997775</v>
      </c>
      <c r="BG5392" s="182">
        <f t="shared" si="729"/>
        <v>1.0824875697695409E-4</v>
      </c>
      <c r="BH5392" s="183">
        <f t="shared" si="730"/>
        <v>2.9168708025852021E-7</v>
      </c>
      <c r="BI5392" s="184">
        <f t="shared" si="731"/>
        <v>2.9168708025852021E-7</v>
      </c>
      <c r="BJ5392" s="184" t="str">
        <f t="shared" si="727"/>
        <v/>
      </c>
    </row>
    <row r="5393" spans="57:62" ht="20.100000000000001" customHeight="1" x14ac:dyDescent="0.25">
      <c r="BE5393" s="156">
        <v>4641</v>
      </c>
      <c r="BF5393" s="181">
        <f t="shared" si="728"/>
        <v>29.695999999997774</v>
      </c>
      <c r="BG5393" s="182">
        <f t="shared" si="729"/>
        <v>1.0795706989669557E-4</v>
      </c>
      <c r="BH5393" s="183">
        <f t="shared" si="730"/>
        <v>2.9091187254920252E-7</v>
      </c>
      <c r="BI5393" s="184">
        <f t="shared" si="731"/>
        <v>2.9091187254920252E-7</v>
      </c>
      <c r="BJ5393" s="184" t="str">
        <f t="shared" si="727"/>
        <v/>
      </c>
    </row>
    <row r="5394" spans="57:62" ht="20.100000000000001" customHeight="1" x14ac:dyDescent="0.25">
      <c r="BE5394" s="156">
        <v>4642</v>
      </c>
      <c r="BF5394" s="181">
        <f t="shared" si="728"/>
        <v>29.702399999997773</v>
      </c>
      <c r="BG5394" s="182">
        <f t="shared" si="729"/>
        <v>1.0766615802414636E-4</v>
      </c>
      <c r="BH5394" s="183">
        <f t="shared" si="730"/>
        <v>2.9013869140171876E-7</v>
      </c>
      <c r="BI5394" s="184">
        <f t="shared" si="731"/>
        <v>2.9013869140171876E-7</v>
      </c>
      <c r="BJ5394" s="184" t="str">
        <f t="shared" si="727"/>
        <v/>
      </c>
    </row>
    <row r="5395" spans="57:62" ht="20.100000000000001" customHeight="1" x14ac:dyDescent="0.25">
      <c r="BE5395" s="156">
        <v>4643</v>
      </c>
      <c r="BF5395" s="181">
        <f t="shared" si="728"/>
        <v>29.708799999997773</v>
      </c>
      <c r="BG5395" s="182">
        <f t="shared" si="729"/>
        <v>1.0737601933274464E-4</v>
      </c>
      <c r="BH5395" s="183">
        <f t="shared" si="730"/>
        <v>2.8936753162396025E-7</v>
      </c>
      <c r="BI5395" s="184">
        <f t="shared" si="731"/>
        <v>2.8936753162396025E-7</v>
      </c>
      <c r="BJ5395" s="184" t="str">
        <f t="shared" si="727"/>
        <v/>
      </c>
    </row>
    <row r="5396" spans="57:62" ht="20.100000000000001" customHeight="1" x14ac:dyDescent="0.25">
      <c r="BE5396" s="156">
        <v>4644</v>
      </c>
      <c r="BF5396" s="181">
        <f t="shared" si="728"/>
        <v>29.715199999997772</v>
      </c>
      <c r="BG5396" s="182">
        <f t="shared" si="729"/>
        <v>1.0708665180112068E-4</v>
      </c>
      <c r="BH5396" s="183">
        <f t="shared" si="730"/>
        <v>2.8859838803670676E-7</v>
      </c>
      <c r="BI5396" s="184">
        <f t="shared" si="731"/>
        <v>2.8859838803670676E-7</v>
      </c>
      <c r="BJ5396" s="184" t="str">
        <f t="shared" si="727"/>
        <v/>
      </c>
    </row>
    <row r="5397" spans="57:62" ht="20.100000000000001" customHeight="1" x14ac:dyDescent="0.25">
      <c r="BE5397" s="156">
        <v>4645</v>
      </c>
      <c r="BF5397" s="181">
        <f t="shared" si="728"/>
        <v>29.721599999997771</v>
      </c>
      <c r="BG5397" s="182">
        <f t="shared" si="729"/>
        <v>1.0679805341308398E-4</v>
      </c>
      <c r="BH5397" s="183">
        <f t="shared" si="730"/>
        <v>2.8783125547317929E-7</v>
      </c>
      <c r="BI5397" s="184">
        <f t="shared" si="731"/>
        <v>2.8783125547317929E-7</v>
      </c>
      <c r="BJ5397" s="184" t="str">
        <f t="shared" si="727"/>
        <v/>
      </c>
    </row>
    <row r="5398" spans="57:62" ht="20.100000000000001" customHeight="1" x14ac:dyDescent="0.25">
      <c r="BE5398" s="156">
        <v>4646</v>
      </c>
      <c r="BF5398" s="181">
        <f t="shared" si="728"/>
        <v>29.72799999999777</v>
      </c>
      <c r="BG5398" s="182">
        <f t="shared" si="729"/>
        <v>1.065102221576108E-4</v>
      </c>
      <c r="BH5398" s="183">
        <f t="shared" si="730"/>
        <v>2.8706612877990741E-7</v>
      </c>
      <c r="BI5398" s="184">
        <f t="shared" si="731"/>
        <v>2.8706612877990741E-7</v>
      </c>
      <c r="BJ5398" s="184" t="str">
        <f t="shared" si="727"/>
        <v/>
      </c>
    </row>
    <row r="5399" spans="57:62" ht="20.100000000000001" customHeight="1" x14ac:dyDescent="0.25">
      <c r="BE5399" s="156">
        <v>4647</v>
      </c>
      <c r="BF5399" s="181">
        <f t="shared" si="728"/>
        <v>29.73439999999777</v>
      </c>
      <c r="BG5399" s="182">
        <f t="shared" si="729"/>
        <v>1.0622315602883089E-4</v>
      </c>
      <c r="BH5399" s="183">
        <f t="shared" si="730"/>
        <v>2.8630300281550956E-7</v>
      </c>
      <c r="BI5399" s="184">
        <f t="shared" si="731"/>
        <v>2.8630300281550956E-7</v>
      </c>
      <c r="BJ5399" s="184" t="str">
        <f t="shared" si="727"/>
        <v/>
      </c>
    </row>
    <row r="5400" spans="57:62" ht="20.100000000000001" customHeight="1" x14ac:dyDescent="0.25">
      <c r="BE5400" s="156">
        <v>4648</v>
      </c>
      <c r="BF5400" s="181">
        <f t="shared" si="728"/>
        <v>29.740799999997769</v>
      </c>
      <c r="BG5400" s="182">
        <f t="shared" si="729"/>
        <v>1.0593685302601538E-4</v>
      </c>
      <c r="BH5400" s="183">
        <f t="shared" si="730"/>
        <v>2.8554187245322733E-7</v>
      </c>
      <c r="BI5400" s="184">
        <f t="shared" si="731"/>
        <v>2.8554187245322733E-7</v>
      </c>
      <c r="BJ5400" s="184" t="str">
        <f t="shared" si="727"/>
        <v/>
      </c>
    </row>
    <row r="5401" spans="57:62" ht="20.100000000000001" customHeight="1" x14ac:dyDescent="0.25">
      <c r="BE5401" s="156">
        <v>4649</v>
      </c>
      <c r="BF5401" s="181">
        <f t="shared" si="728"/>
        <v>29.747199999997768</v>
      </c>
      <c r="BG5401" s="182">
        <f t="shared" si="729"/>
        <v>1.0565131115356215E-4</v>
      </c>
      <c r="BH5401" s="183">
        <f t="shared" si="730"/>
        <v>2.8478273257737476E-7</v>
      </c>
      <c r="BI5401" s="184">
        <f t="shared" si="731"/>
        <v>2.8478273257737476E-7</v>
      </c>
      <c r="BJ5401" s="184" t="str">
        <f t="shared" si="727"/>
        <v/>
      </c>
    </row>
    <row r="5402" spans="57:62" ht="20.100000000000001" customHeight="1" x14ac:dyDescent="0.25">
      <c r="BE5402" s="156">
        <v>4650</v>
      </c>
      <c r="BF5402" s="181">
        <f t="shared" si="728"/>
        <v>29.753599999997768</v>
      </c>
      <c r="BG5402" s="182">
        <f t="shared" si="729"/>
        <v>1.0536652842098478E-4</v>
      </c>
      <c r="BH5402" s="183">
        <f t="shared" si="730"/>
        <v>2.840255780858455E-7</v>
      </c>
      <c r="BI5402" s="184">
        <f t="shared" si="731"/>
        <v>2.840255780858455E-7</v>
      </c>
      <c r="BJ5402" s="184" t="str">
        <f t="shared" si="727"/>
        <v/>
      </c>
    </row>
    <row r="5403" spans="57:62" ht="20.100000000000001" customHeight="1" x14ac:dyDescent="0.25">
      <c r="BE5403" s="156">
        <v>4651</v>
      </c>
      <c r="BF5403" s="181">
        <f t="shared" si="728"/>
        <v>29.759999999997767</v>
      </c>
      <c r="BG5403" s="182">
        <f t="shared" si="729"/>
        <v>1.0508250284289893E-4</v>
      </c>
      <c r="BH5403" s="183">
        <f t="shared" si="730"/>
        <v>2.8327040388892021E-7</v>
      </c>
      <c r="BI5403" s="184">
        <f t="shared" si="731"/>
        <v>2.8327040388892021E-7</v>
      </c>
      <c r="BJ5403" s="184" t="str">
        <f t="shared" si="727"/>
        <v/>
      </c>
    </row>
    <row r="5404" spans="57:62" ht="20.100000000000001" customHeight="1" x14ac:dyDescent="0.25">
      <c r="BE5404" s="156">
        <v>4652</v>
      </c>
      <c r="BF5404" s="181">
        <f t="shared" si="728"/>
        <v>29.766399999997766</v>
      </c>
      <c r="BG5404" s="182">
        <f t="shared" si="729"/>
        <v>1.0479923243901001E-4</v>
      </c>
      <c r="BH5404" s="183">
        <f t="shared" si="730"/>
        <v>2.8251720491014748E-7</v>
      </c>
      <c r="BI5404" s="184">
        <f t="shared" si="731"/>
        <v>2.8251720491014748E-7</v>
      </c>
      <c r="BJ5404" s="184" t="str">
        <f t="shared" si="727"/>
        <v/>
      </c>
    </row>
    <row r="5405" spans="57:62" ht="20.100000000000001" customHeight="1" x14ac:dyDescent="0.25">
      <c r="BE5405" s="156">
        <v>4653</v>
      </c>
      <c r="BF5405" s="181">
        <f t="shared" si="728"/>
        <v>29.772799999997765</v>
      </c>
      <c r="BG5405" s="182">
        <f t="shared" si="729"/>
        <v>1.0451671523409987E-4</v>
      </c>
      <c r="BH5405" s="183">
        <f t="shared" si="730"/>
        <v>2.8176597608584237E-7</v>
      </c>
      <c r="BI5405" s="184">
        <f t="shared" si="731"/>
        <v>2.8176597608584237E-7</v>
      </c>
      <c r="BJ5405" s="184" t="str">
        <f t="shared" si="727"/>
        <v/>
      </c>
    </row>
    <row r="5406" spans="57:62" ht="20.100000000000001" customHeight="1" x14ac:dyDescent="0.25">
      <c r="BE5406" s="156">
        <v>4654</v>
      </c>
      <c r="BF5406" s="181">
        <f t="shared" si="728"/>
        <v>29.779199999997765</v>
      </c>
      <c r="BG5406" s="182">
        <f t="shared" si="729"/>
        <v>1.0423494925801402E-4</v>
      </c>
      <c r="BH5406" s="183">
        <f t="shared" si="730"/>
        <v>2.8101671236328396E-7</v>
      </c>
      <c r="BI5406" s="184">
        <f t="shared" si="731"/>
        <v>2.8101671236328396E-7</v>
      </c>
      <c r="BJ5406" s="184" t="str">
        <f t="shared" si="727"/>
        <v/>
      </c>
    </row>
    <row r="5407" spans="57:62" ht="20.100000000000001" customHeight="1" x14ac:dyDescent="0.25">
      <c r="BE5407" s="156">
        <v>4655</v>
      </c>
      <c r="BF5407" s="181">
        <f t="shared" si="728"/>
        <v>29.785599999997764</v>
      </c>
      <c r="BG5407" s="182">
        <f t="shared" si="729"/>
        <v>1.0395393254565074E-4</v>
      </c>
      <c r="BH5407" s="183">
        <f t="shared" si="730"/>
        <v>2.8026940870480815E-7</v>
      </c>
      <c r="BI5407" s="184">
        <f t="shared" si="731"/>
        <v>2.8026940870480815E-7</v>
      </c>
      <c r="BJ5407" s="184" t="str">
        <f t="shared" si="727"/>
        <v/>
      </c>
    </row>
    <row r="5408" spans="57:62" ht="20.100000000000001" customHeight="1" x14ac:dyDescent="0.25">
      <c r="BE5408" s="156">
        <v>4656</v>
      </c>
      <c r="BF5408" s="181">
        <f t="shared" si="728"/>
        <v>29.791999999997763</v>
      </c>
      <c r="BG5408" s="182">
        <f t="shared" si="729"/>
        <v>1.0367366313694593E-4</v>
      </c>
      <c r="BH5408" s="183">
        <f t="shared" si="730"/>
        <v>2.7952406008368777E-7</v>
      </c>
      <c r="BI5408" s="184">
        <f t="shared" si="731"/>
        <v>2.7952406008368777E-7</v>
      </c>
      <c r="BJ5408" s="184" t="str">
        <f t="shared" si="727"/>
        <v/>
      </c>
    </row>
    <row r="5409" spans="57:62" ht="20.100000000000001" customHeight="1" x14ac:dyDescent="0.25">
      <c r="BE5409" s="156">
        <v>4657</v>
      </c>
      <c r="BF5409" s="181">
        <f t="shared" si="728"/>
        <v>29.798399999997763</v>
      </c>
      <c r="BG5409" s="182">
        <f t="shared" si="729"/>
        <v>1.0339413907686224E-4</v>
      </c>
      <c r="BH5409" s="183">
        <f t="shared" si="730"/>
        <v>2.7878066148668038E-7</v>
      </c>
      <c r="BI5409" s="184">
        <f t="shared" si="731"/>
        <v>2.7878066148668038E-7</v>
      </c>
      <c r="BJ5409" s="184" t="str">
        <f t="shared" si="727"/>
        <v/>
      </c>
    </row>
    <row r="5410" spans="57:62" ht="20.100000000000001" customHeight="1" x14ac:dyDescent="0.25">
      <c r="BE5410" s="156">
        <v>4658</v>
      </c>
      <c r="BF5410" s="181">
        <f t="shared" si="728"/>
        <v>29.804799999997762</v>
      </c>
      <c r="BG5410" s="182">
        <f t="shared" si="729"/>
        <v>1.0311535841537556E-4</v>
      </c>
      <c r="BH5410" s="183">
        <f t="shared" si="730"/>
        <v>2.7803920791299834E-7</v>
      </c>
      <c r="BI5410" s="184">
        <f t="shared" si="731"/>
        <v>2.7803920791299834E-7</v>
      </c>
      <c r="BJ5410" s="184" t="str">
        <f t="shared" si="727"/>
        <v/>
      </c>
    </row>
    <row r="5411" spans="57:62" ht="20.100000000000001" customHeight="1" x14ac:dyDescent="0.25">
      <c r="BE5411" s="156">
        <v>4659</v>
      </c>
      <c r="BF5411" s="181">
        <f t="shared" si="728"/>
        <v>29.811199999997761</v>
      </c>
      <c r="BG5411" s="182">
        <f t="shared" si="729"/>
        <v>1.0283731920746256E-4</v>
      </c>
      <c r="BH5411" s="183">
        <f t="shared" si="730"/>
        <v>2.7729969437284509E-7</v>
      </c>
      <c r="BI5411" s="184">
        <f t="shared" si="731"/>
        <v>2.7729969437284509E-7</v>
      </c>
      <c r="BJ5411" s="184" t="str">
        <f t="shared" si="727"/>
        <v/>
      </c>
    </row>
    <row r="5412" spans="57:62" ht="20.100000000000001" customHeight="1" x14ac:dyDescent="0.25">
      <c r="BE5412" s="156">
        <v>4660</v>
      </c>
      <c r="BF5412" s="181">
        <f t="shared" si="728"/>
        <v>29.817599999997761</v>
      </c>
      <c r="BG5412" s="182">
        <f t="shared" si="729"/>
        <v>1.0256001951308972E-4</v>
      </c>
      <c r="BH5412" s="183">
        <f t="shared" si="730"/>
        <v>2.7656211589125053E-7</v>
      </c>
      <c r="BI5412" s="184">
        <f t="shared" si="731"/>
        <v>2.7656211589125053E-7</v>
      </c>
      <c r="BJ5412" s="184" t="str">
        <f t="shared" si="727"/>
        <v/>
      </c>
    </row>
    <row r="5413" spans="57:62" ht="20.100000000000001" customHeight="1" x14ac:dyDescent="0.25">
      <c r="BE5413" s="156">
        <v>4661</v>
      </c>
      <c r="BF5413" s="181">
        <f t="shared" si="728"/>
        <v>29.82399999999776</v>
      </c>
      <c r="BG5413" s="182">
        <f t="shared" si="729"/>
        <v>1.0228345739719847E-4</v>
      </c>
      <c r="BH5413" s="183">
        <f t="shared" si="730"/>
        <v>2.7582646750401885E-7</v>
      </c>
      <c r="BI5413" s="184">
        <f t="shared" si="731"/>
        <v>2.7582646750401885E-7</v>
      </c>
      <c r="BJ5413" s="184" t="str">
        <f t="shared" si="727"/>
        <v/>
      </c>
    </row>
    <row r="5414" spans="57:62" ht="20.100000000000001" customHeight="1" x14ac:dyDescent="0.25">
      <c r="BE5414" s="156">
        <v>4662</v>
      </c>
      <c r="BF5414" s="181">
        <f t="shared" si="728"/>
        <v>29.830399999997759</v>
      </c>
      <c r="BG5414" s="182">
        <f t="shared" si="729"/>
        <v>1.0200763092969445E-4</v>
      </c>
      <c r="BH5414" s="183">
        <f t="shared" si="730"/>
        <v>2.7509274426062871E-7</v>
      </c>
      <c r="BI5414" s="184">
        <f t="shared" si="731"/>
        <v>2.7509274426062871E-7</v>
      </c>
      <c r="BJ5414" s="184" t="str">
        <f t="shared" si="727"/>
        <v/>
      </c>
    </row>
    <row r="5415" spans="57:62" ht="20.100000000000001" customHeight="1" x14ac:dyDescent="0.25">
      <c r="BE5415" s="156">
        <v>4663</v>
      </c>
      <c r="BF5415" s="181">
        <f t="shared" si="728"/>
        <v>29.836799999997758</v>
      </c>
      <c r="BG5415" s="182">
        <f t="shared" si="729"/>
        <v>1.0173253818543382E-4</v>
      </c>
      <c r="BH5415" s="183">
        <f t="shared" si="730"/>
        <v>2.7436094122122463E-7</v>
      </c>
      <c r="BI5415" s="184">
        <f t="shared" si="731"/>
        <v>2.7436094122122463E-7</v>
      </c>
      <c r="BJ5415" s="184" t="str">
        <f t="shared" si="727"/>
        <v/>
      </c>
    </row>
    <row r="5416" spans="57:62" ht="20.100000000000001" customHeight="1" x14ac:dyDescent="0.25">
      <c r="BE5416" s="156">
        <v>4664</v>
      </c>
      <c r="BF5416" s="181">
        <f t="shared" si="728"/>
        <v>29.843199999997758</v>
      </c>
      <c r="BG5416" s="182">
        <f t="shared" si="729"/>
        <v>1.014581772442126E-4</v>
      </c>
      <c r="BH5416" s="183">
        <f t="shared" si="730"/>
        <v>2.7363105346007283E-7</v>
      </c>
      <c r="BI5416" s="184">
        <f t="shared" si="731"/>
        <v>2.7363105346007283E-7</v>
      </c>
      <c r="BJ5416" s="184" t="str">
        <f t="shared" si="727"/>
        <v/>
      </c>
    </row>
    <row r="5417" spans="57:62" ht="20.100000000000001" customHeight="1" x14ac:dyDescent="0.25">
      <c r="BE5417" s="156">
        <v>4665</v>
      </c>
      <c r="BF5417" s="181">
        <f t="shared" si="728"/>
        <v>29.849599999997757</v>
      </c>
      <c r="BG5417" s="182">
        <f t="shared" si="729"/>
        <v>1.0118454619075252E-4</v>
      </c>
      <c r="BH5417" s="183">
        <f t="shared" si="730"/>
        <v>2.7290307606321672E-7</v>
      </c>
      <c r="BI5417" s="184">
        <f t="shared" si="731"/>
        <v>2.7290307606321672E-7</v>
      </c>
      <c r="BJ5417" s="184" t="str">
        <f t="shared" si="727"/>
        <v/>
      </c>
    </row>
    <row r="5418" spans="57:62" ht="20.100000000000001" customHeight="1" x14ac:dyDescent="0.25">
      <c r="BE5418" s="156">
        <v>4666</v>
      </c>
      <c r="BF5418" s="181">
        <f t="shared" si="728"/>
        <v>29.855999999997756</v>
      </c>
      <c r="BG5418" s="182">
        <f t="shared" si="729"/>
        <v>1.0091164311468931E-4</v>
      </c>
      <c r="BH5418" s="183">
        <f t="shared" si="730"/>
        <v>2.7217700412781275E-7</v>
      </c>
      <c r="BI5418" s="184">
        <f t="shared" si="731"/>
        <v>2.7217700412781275E-7</v>
      </c>
      <c r="BJ5418" s="184" t="str">
        <f t="shared" si="727"/>
        <v/>
      </c>
    </row>
    <row r="5419" spans="57:62" ht="20.100000000000001" customHeight="1" x14ac:dyDescent="0.25">
      <c r="BE5419" s="156">
        <v>4667</v>
      </c>
      <c r="BF5419" s="181">
        <f t="shared" si="728"/>
        <v>29.862399999997756</v>
      </c>
      <c r="BG5419" s="182">
        <f t="shared" si="729"/>
        <v>1.0063946611056149E-4</v>
      </c>
      <c r="BH5419" s="183">
        <f t="shared" si="730"/>
        <v>2.7145283276509846E-7</v>
      </c>
      <c r="BI5419" s="184">
        <f t="shared" si="731"/>
        <v>2.7145283276509846E-7</v>
      </c>
      <c r="BJ5419" s="184" t="str">
        <f t="shared" si="727"/>
        <v/>
      </c>
    </row>
    <row r="5420" spans="57:62" ht="20.100000000000001" customHeight="1" x14ac:dyDescent="0.25">
      <c r="BE5420" s="156">
        <v>4668</v>
      </c>
      <c r="BF5420" s="181">
        <f t="shared" si="728"/>
        <v>29.868799999997755</v>
      </c>
      <c r="BG5420" s="182">
        <f t="shared" si="729"/>
        <v>1.003680132777964E-4</v>
      </c>
      <c r="BH5420" s="183">
        <f t="shared" si="730"/>
        <v>2.707305570978988E-7</v>
      </c>
      <c r="BI5420" s="184">
        <f t="shared" si="731"/>
        <v>2.707305570978988E-7</v>
      </c>
      <c r="BJ5420" s="184" t="str">
        <f t="shared" si="727"/>
        <v/>
      </c>
    </row>
    <row r="5421" spans="57:62" ht="20.100000000000001" customHeight="1" x14ac:dyDescent="0.25">
      <c r="BE5421" s="156">
        <v>4669</v>
      </c>
      <c r="BF5421" s="181">
        <f t="shared" si="728"/>
        <v>29.875199999997754</v>
      </c>
      <c r="BG5421" s="182">
        <f t="shared" si="729"/>
        <v>1.000972827206985E-4</v>
      </c>
      <c r="BH5421" s="183">
        <f t="shared" si="730"/>
        <v>2.7001017226032796E-7</v>
      </c>
      <c r="BI5421" s="184">
        <f t="shared" si="731"/>
        <v>2.7001017226032796E-7</v>
      </c>
      <c r="BJ5421" s="184" t="str">
        <f t="shared" si="727"/>
        <v/>
      </c>
    </row>
    <row r="5422" spans="57:62" ht="20.100000000000001" customHeight="1" x14ac:dyDescent="0.25">
      <c r="BE5422" s="156">
        <v>4670</v>
      </c>
      <c r="BF5422" s="181">
        <f t="shared" si="728"/>
        <v>29.881599999997754</v>
      </c>
      <c r="BG5422" s="182">
        <f t="shared" si="729"/>
        <v>9.9827272548438169E-5</v>
      </c>
      <c r="BH5422" s="183">
        <f t="shared" si="730"/>
        <v>2.6929167340017466E-7</v>
      </c>
      <c r="BI5422" s="184">
        <f t="shared" si="731"/>
        <v>2.6929167340017466E-7</v>
      </c>
      <c r="BJ5422" s="184" t="str">
        <f t="shared" si="727"/>
        <v/>
      </c>
    </row>
    <row r="5423" spans="57:62" ht="20.100000000000001" customHeight="1" x14ac:dyDescent="0.25">
      <c r="BE5423" s="156">
        <v>4671</v>
      </c>
      <c r="BF5423" s="181">
        <f t="shared" si="728"/>
        <v>29.887999999997753</v>
      </c>
      <c r="BG5423" s="182">
        <f t="shared" si="729"/>
        <v>9.9557980875037994E-5</v>
      </c>
      <c r="BH5423" s="183">
        <f t="shared" si="730"/>
        <v>2.6857505567638132E-7</v>
      </c>
      <c r="BI5423" s="184">
        <f t="shared" si="731"/>
        <v>2.6857505567638132E-7</v>
      </c>
      <c r="BJ5423" s="184" t="str">
        <f t="shared" si="727"/>
        <v/>
      </c>
    </row>
    <row r="5424" spans="57:62" ht="20.100000000000001" customHeight="1" x14ac:dyDescent="0.25">
      <c r="BE5424" s="156">
        <v>4672</v>
      </c>
      <c r="BF5424" s="181">
        <f t="shared" si="728"/>
        <v>29.894399999997752</v>
      </c>
      <c r="BG5424" s="182">
        <f t="shared" si="729"/>
        <v>9.9289405819361613E-5</v>
      </c>
      <c r="BH5424" s="183">
        <f t="shared" si="730"/>
        <v>2.6786031425962687E-7</v>
      </c>
      <c r="BI5424" s="184">
        <f t="shared" si="731"/>
        <v>2.6786031425962687E-7</v>
      </c>
      <c r="BJ5424" s="184" t="str">
        <f t="shared" si="727"/>
        <v/>
      </c>
    </row>
    <row r="5425" spans="57:62" ht="20.100000000000001" customHeight="1" x14ac:dyDescent="0.25">
      <c r="BE5425" s="156">
        <v>4673</v>
      </c>
      <c r="BF5425" s="181">
        <f t="shared" si="728"/>
        <v>29.900799999997751</v>
      </c>
      <c r="BG5425" s="182">
        <f t="shared" si="729"/>
        <v>9.9021545505101986E-5</v>
      </c>
      <c r="BH5425" s="183">
        <f t="shared" si="730"/>
        <v>2.6714744433434603E-7</v>
      </c>
      <c r="BI5425" s="184">
        <f t="shared" si="731"/>
        <v>2.6714744433434603E-7</v>
      </c>
      <c r="BJ5425" s="184" t="str">
        <f t="shared" ref="BJ5425:BJ5488" si="732">IF($BG5425&lt;(1-$BC$765),$BH5425,"")</f>
        <v/>
      </c>
    </row>
    <row r="5426" spans="57:62" ht="20.100000000000001" customHeight="1" x14ac:dyDescent="0.25">
      <c r="BE5426" s="156">
        <v>4674</v>
      </c>
      <c r="BF5426" s="181">
        <f t="shared" ref="BF5426:BF5489" si="733">BF5425+$BI$750</f>
        <v>29.907199999997751</v>
      </c>
      <c r="BG5426" s="182">
        <f t="shared" ref="BG5426:BG5489" si="734">_xlfn.CHISQ.DIST.RT(BF5426,7)</f>
        <v>9.875439806076764E-5</v>
      </c>
      <c r="BH5426" s="183">
        <f t="shared" ref="BH5426:BH5489" si="735">BG5426-BG5427</f>
        <v>2.6643644109577492E-7</v>
      </c>
      <c r="BI5426" s="184">
        <f t="shared" ref="BI5426:BI5489" si="736">IF(BG5426&lt;(1-$BC$757),BH5426,"")</f>
        <v>2.6643644109577492E-7</v>
      </c>
      <c r="BJ5426" s="184" t="str">
        <f t="shared" si="732"/>
        <v/>
      </c>
    </row>
    <row r="5427" spans="57:62" ht="20.100000000000001" customHeight="1" x14ac:dyDescent="0.25">
      <c r="BE5427" s="156">
        <v>4675</v>
      </c>
      <c r="BF5427" s="181">
        <f t="shared" si="733"/>
        <v>29.91359999999775</v>
      </c>
      <c r="BG5427" s="182">
        <f t="shared" si="734"/>
        <v>9.8487961619671865E-5</v>
      </c>
      <c r="BH5427" s="183">
        <f t="shared" si="735"/>
        <v>2.6572729975121137E-7</v>
      </c>
      <c r="BI5427" s="184">
        <f t="shared" si="736"/>
        <v>2.6572729975121137E-7</v>
      </c>
      <c r="BJ5427" s="184" t="str">
        <f t="shared" si="732"/>
        <v/>
      </c>
    </row>
    <row r="5428" spans="57:62" ht="20.100000000000001" customHeight="1" x14ac:dyDescent="0.25">
      <c r="BE5428" s="156">
        <v>4676</v>
      </c>
      <c r="BF5428" s="181">
        <f t="shared" si="733"/>
        <v>29.919999999997749</v>
      </c>
      <c r="BG5428" s="182">
        <f t="shared" si="734"/>
        <v>9.8222234319920654E-5</v>
      </c>
      <c r="BH5428" s="183">
        <f t="shared" si="735"/>
        <v>2.6502001552027249E-7</v>
      </c>
      <c r="BI5428" s="184">
        <f t="shared" si="736"/>
        <v>2.6502001552027249E-7</v>
      </c>
      <c r="BJ5428" s="184" t="str">
        <f t="shared" si="732"/>
        <v/>
      </c>
    </row>
    <row r="5429" spans="57:62" ht="20.100000000000001" customHeight="1" x14ac:dyDescent="0.25">
      <c r="BE5429" s="156">
        <v>4677</v>
      </c>
      <c r="BF5429" s="181">
        <f t="shared" si="733"/>
        <v>29.926399999997749</v>
      </c>
      <c r="BG5429" s="182">
        <f t="shared" si="734"/>
        <v>9.7957214304400381E-5</v>
      </c>
      <c r="BH5429" s="183">
        <f t="shared" si="735"/>
        <v>2.6431458363408147E-7</v>
      </c>
      <c r="BI5429" s="184">
        <f t="shared" si="736"/>
        <v>2.6431458363408147E-7</v>
      </c>
      <c r="BJ5429" s="184" t="str">
        <f t="shared" si="732"/>
        <v/>
      </c>
    </row>
    <row r="5430" spans="57:62" ht="20.100000000000001" customHeight="1" x14ac:dyDescent="0.25">
      <c r="BE5430" s="156">
        <v>4678</v>
      </c>
      <c r="BF5430" s="181">
        <f t="shared" si="733"/>
        <v>29.932799999997748</v>
      </c>
      <c r="BG5430" s="182">
        <f t="shared" si="734"/>
        <v>9.76928997207663E-5</v>
      </c>
      <c r="BH5430" s="183">
        <f t="shared" si="735"/>
        <v>2.6361099933669061E-7</v>
      </c>
      <c r="BI5430" s="184">
        <f t="shared" si="736"/>
        <v>2.6361099933669061E-7</v>
      </c>
      <c r="BJ5430" s="184" t="str">
        <f t="shared" si="732"/>
        <v/>
      </c>
    </row>
    <row r="5431" spans="57:62" ht="20.100000000000001" customHeight="1" x14ac:dyDescent="0.25">
      <c r="BE5431" s="156">
        <v>4679</v>
      </c>
      <c r="BF5431" s="181">
        <f t="shared" si="733"/>
        <v>29.939199999997747</v>
      </c>
      <c r="BG5431" s="182">
        <f t="shared" si="734"/>
        <v>9.7429288721429609E-5</v>
      </c>
      <c r="BH5431" s="183">
        <f t="shared" si="735"/>
        <v>2.6290925788315686E-7</v>
      </c>
      <c r="BI5431" s="184">
        <f t="shared" si="736"/>
        <v>2.6290925788315686E-7</v>
      </c>
      <c r="BJ5431" s="184" t="str">
        <f t="shared" si="732"/>
        <v/>
      </c>
    </row>
    <row r="5432" spans="57:62" ht="20.100000000000001" customHeight="1" x14ac:dyDescent="0.25">
      <c r="BE5432" s="156">
        <v>4680</v>
      </c>
      <c r="BF5432" s="181">
        <f t="shared" si="733"/>
        <v>29.945599999997746</v>
      </c>
      <c r="BG5432" s="182">
        <f t="shared" si="734"/>
        <v>9.7166379463546452E-5</v>
      </c>
      <c r="BH5432" s="183">
        <f t="shared" si="735"/>
        <v>2.6220935454044985E-7</v>
      </c>
      <c r="BI5432" s="184">
        <f t="shared" si="736"/>
        <v>2.6220935454044985E-7</v>
      </c>
      <c r="BJ5432" s="184" t="str">
        <f t="shared" si="732"/>
        <v/>
      </c>
    </row>
    <row r="5433" spans="57:62" ht="20.100000000000001" customHeight="1" x14ac:dyDescent="0.25">
      <c r="BE5433" s="156">
        <v>4681</v>
      </c>
      <c r="BF5433" s="181">
        <f t="shared" si="733"/>
        <v>29.951999999997746</v>
      </c>
      <c r="BG5433" s="182">
        <f t="shared" si="734"/>
        <v>9.6904170109006002E-5</v>
      </c>
      <c r="BH5433" s="183">
        <f t="shared" si="735"/>
        <v>2.6151128458872582E-7</v>
      </c>
      <c r="BI5433" s="184">
        <f t="shared" si="736"/>
        <v>2.6151128458872582E-7</v>
      </c>
      <c r="BJ5433" s="184" t="str">
        <f t="shared" si="732"/>
        <v/>
      </c>
    </row>
    <row r="5434" spans="57:62" ht="20.100000000000001" customHeight="1" x14ac:dyDescent="0.25">
      <c r="BE5434" s="156">
        <v>4682</v>
      </c>
      <c r="BF5434" s="181">
        <f t="shared" si="733"/>
        <v>29.958399999997745</v>
      </c>
      <c r="BG5434" s="182">
        <f t="shared" si="734"/>
        <v>9.6642658824417277E-5</v>
      </c>
      <c r="BH5434" s="183">
        <f t="shared" si="735"/>
        <v>2.6081504331747869E-7</v>
      </c>
      <c r="BI5434" s="184">
        <f t="shared" si="736"/>
        <v>2.6081504331747869E-7</v>
      </c>
      <c r="BJ5434" s="184" t="str">
        <f t="shared" si="732"/>
        <v/>
      </c>
    </row>
    <row r="5435" spans="57:62" ht="20.100000000000001" customHeight="1" x14ac:dyDescent="0.25">
      <c r="BE5435" s="156">
        <v>4683</v>
      </c>
      <c r="BF5435" s="181">
        <f t="shared" si="733"/>
        <v>29.964799999997744</v>
      </c>
      <c r="BG5435" s="182">
        <f t="shared" si="734"/>
        <v>9.6381843781099798E-5</v>
      </c>
      <c r="BH5435" s="183">
        <f t="shared" si="735"/>
        <v>2.6012062603071714E-7</v>
      </c>
      <c r="BI5435" s="184">
        <f t="shared" si="736"/>
        <v>2.6012062603071714E-7</v>
      </c>
      <c r="BJ5435" s="184" t="str">
        <f t="shared" si="732"/>
        <v/>
      </c>
    </row>
    <row r="5436" spans="57:62" ht="20.100000000000001" customHeight="1" x14ac:dyDescent="0.25">
      <c r="BE5436" s="156">
        <v>4684</v>
      </c>
      <c r="BF5436" s="181">
        <f t="shared" si="733"/>
        <v>29.971199999997744</v>
      </c>
      <c r="BG5436" s="182">
        <f t="shared" si="734"/>
        <v>9.6121723155069081E-5</v>
      </c>
      <c r="BH5436" s="183">
        <f t="shared" si="735"/>
        <v>2.5942802804184177E-7</v>
      </c>
      <c r="BI5436" s="184">
        <f t="shared" si="736"/>
        <v>2.5942802804184177E-7</v>
      </c>
      <c r="BJ5436" s="184" t="str">
        <f t="shared" si="732"/>
        <v/>
      </c>
    </row>
    <row r="5437" spans="57:62" ht="20.100000000000001" customHeight="1" x14ac:dyDescent="0.25">
      <c r="BE5437" s="156">
        <v>4685</v>
      </c>
      <c r="BF5437" s="181">
        <f t="shared" si="733"/>
        <v>29.977599999997743</v>
      </c>
      <c r="BG5437" s="182">
        <f t="shared" si="734"/>
        <v>9.5862295127027239E-5</v>
      </c>
      <c r="BH5437" s="183">
        <f t="shared" si="735"/>
        <v>2.5873724467804962E-7</v>
      </c>
      <c r="BI5437" s="184">
        <f t="shared" si="736"/>
        <v>2.5873724467804962E-7</v>
      </c>
      <c r="BJ5437" s="184" t="str">
        <f t="shared" si="732"/>
        <v/>
      </c>
    </row>
    <row r="5438" spans="57:62" ht="20.100000000000001" customHeight="1" x14ac:dyDescent="0.25">
      <c r="BE5438" s="156">
        <v>4686</v>
      </c>
      <c r="BF5438" s="181">
        <f t="shared" si="733"/>
        <v>29.983999999997742</v>
      </c>
      <c r="BG5438" s="182">
        <f t="shared" si="734"/>
        <v>9.5603557882349189E-5</v>
      </c>
      <c r="BH5438" s="183">
        <f t="shared" si="735"/>
        <v>2.5804827127689188E-7</v>
      </c>
      <c r="BI5438" s="184">
        <f t="shared" si="736"/>
        <v>2.5804827127689188E-7</v>
      </c>
      <c r="BJ5438" s="184" t="str">
        <f t="shared" si="732"/>
        <v/>
      </c>
    </row>
    <row r="5439" spans="57:62" ht="20.100000000000001" customHeight="1" x14ac:dyDescent="0.25">
      <c r="BE5439" s="156">
        <v>4687</v>
      </c>
      <c r="BF5439" s="181">
        <f t="shared" si="733"/>
        <v>29.990399999997742</v>
      </c>
      <c r="BG5439" s="182">
        <f t="shared" si="734"/>
        <v>9.5345509611072298E-5</v>
      </c>
      <c r="BH5439" s="183">
        <f t="shared" si="735"/>
        <v>2.5736110318795439E-7</v>
      </c>
      <c r="BI5439" s="184">
        <f t="shared" si="736"/>
        <v>2.5736110318795439E-7</v>
      </c>
      <c r="BJ5439" s="184" t="str">
        <f t="shared" si="732"/>
        <v/>
      </c>
    </row>
    <row r="5440" spans="57:62" ht="20.100000000000001" customHeight="1" x14ac:dyDescent="0.25">
      <c r="BE5440" s="156">
        <v>4688</v>
      </c>
      <c r="BF5440" s="181">
        <f t="shared" si="733"/>
        <v>29.996799999997741</v>
      </c>
      <c r="BG5440" s="182">
        <f t="shared" si="734"/>
        <v>9.5088148507884343E-5</v>
      </c>
      <c r="BH5440" s="183">
        <f t="shared" si="735"/>
        <v>2.5667573577246459E-7</v>
      </c>
      <c r="BI5440" s="184">
        <f t="shared" si="736"/>
        <v>2.5667573577246459E-7</v>
      </c>
      <c r="BJ5440" s="184" t="str">
        <f t="shared" si="732"/>
        <v/>
      </c>
    </row>
    <row r="5441" spans="57:62" ht="20.100000000000001" customHeight="1" x14ac:dyDescent="0.25">
      <c r="BE5441" s="156">
        <v>4689</v>
      </c>
      <c r="BF5441" s="181">
        <f t="shared" si="733"/>
        <v>30.00319999999774</v>
      </c>
      <c r="BG5441" s="182">
        <f t="shared" si="734"/>
        <v>9.4831472772111879E-5</v>
      </c>
      <c r="BH5441" s="183">
        <f t="shared" si="735"/>
        <v>2.5599216440433511E-7</v>
      </c>
      <c r="BI5441" s="184">
        <f t="shared" si="736"/>
        <v>2.5599216440433511E-7</v>
      </c>
      <c r="BJ5441" s="184" t="str">
        <f t="shared" si="732"/>
        <v/>
      </c>
    </row>
    <row r="5442" spans="57:62" ht="20.100000000000001" customHeight="1" x14ac:dyDescent="0.25">
      <c r="BE5442" s="156">
        <v>4690</v>
      </c>
      <c r="BF5442" s="181">
        <f t="shared" si="733"/>
        <v>30.009599999997739</v>
      </c>
      <c r="BG5442" s="182">
        <f t="shared" si="734"/>
        <v>9.4575480607707543E-5</v>
      </c>
      <c r="BH5442" s="183">
        <f t="shared" si="735"/>
        <v>2.5531038446632837E-7</v>
      </c>
      <c r="BI5442" s="184">
        <f t="shared" si="736"/>
        <v>2.5531038446632837E-7</v>
      </c>
      <c r="BJ5442" s="184" t="str">
        <f t="shared" si="732"/>
        <v/>
      </c>
    </row>
    <row r="5443" spans="57:62" ht="20.100000000000001" customHeight="1" x14ac:dyDescent="0.25">
      <c r="BE5443" s="156">
        <v>4691</v>
      </c>
      <c r="BF5443" s="181">
        <f t="shared" si="733"/>
        <v>30.015999999997739</v>
      </c>
      <c r="BG5443" s="182">
        <f t="shared" si="734"/>
        <v>9.4320170223241215E-5</v>
      </c>
      <c r="BH5443" s="183">
        <f t="shared" si="735"/>
        <v>2.5463039135645337E-7</v>
      </c>
      <c r="BI5443" s="184">
        <f t="shared" si="736"/>
        <v>2.5463039135645337E-7</v>
      </c>
      <c r="BJ5443" s="184" t="str">
        <f t="shared" si="732"/>
        <v/>
      </c>
    </row>
    <row r="5444" spans="57:62" ht="20.100000000000001" customHeight="1" x14ac:dyDescent="0.25">
      <c r="BE5444" s="156">
        <v>4692</v>
      </c>
      <c r="BF5444" s="181">
        <f t="shared" si="733"/>
        <v>30.022399999997738</v>
      </c>
      <c r="BG5444" s="182">
        <f t="shared" si="734"/>
        <v>9.4065539831884762E-5</v>
      </c>
      <c r="BH5444" s="183">
        <f t="shared" si="735"/>
        <v>2.5395218048137919E-7</v>
      </c>
      <c r="BI5444" s="184">
        <f t="shared" si="736"/>
        <v>2.5395218048137919E-7</v>
      </c>
      <c r="BJ5444" s="184" t="str">
        <f t="shared" si="732"/>
        <v/>
      </c>
    </row>
    <row r="5445" spans="57:62" ht="20.100000000000001" customHeight="1" x14ac:dyDescent="0.25">
      <c r="BE5445" s="156">
        <v>4693</v>
      </c>
      <c r="BF5445" s="181">
        <f t="shared" si="733"/>
        <v>30.028799999997737</v>
      </c>
      <c r="BG5445" s="182">
        <f t="shared" si="734"/>
        <v>9.3811587651403383E-5</v>
      </c>
      <c r="BH5445" s="183">
        <f t="shared" si="735"/>
        <v>2.5327574726013481E-7</v>
      </c>
      <c r="BI5445" s="184">
        <f t="shared" si="736"/>
        <v>2.5327574726013481E-7</v>
      </c>
      <c r="BJ5445" s="184" t="str">
        <f t="shared" si="732"/>
        <v/>
      </c>
    </row>
    <row r="5446" spans="57:62" ht="20.100000000000001" customHeight="1" x14ac:dyDescent="0.25">
      <c r="BE5446" s="156">
        <v>4694</v>
      </c>
      <c r="BF5446" s="181">
        <f t="shared" si="733"/>
        <v>30.035199999997737</v>
      </c>
      <c r="BG5446" s="182">
        <f t="shared" si="734"/>
        <v>9.3558311904143248E-5</v>
      </c>
      <c r="BH5446" s="183">
        <f t="shared" si="735"/>
        <v>2.5260108712410912E-7</v>
      </c>
      <c r="BI5446" s="184">
        <f t="shared" si="736"/>
        <v>2.5260108712410912E-7</v>
      </c>
      <c r="BJ5446" s="184" t="str">
        <f t="shared" si="732"/>
        <v/>
      </c>
    </row>
    <row r="5447" spans="57:62" ht="20.100000000000001" customHeight="1" x14ac:dyDescent="0.25">
      <c r="BE5447" s="156">
        <v>4695</v>
      </c>
      <c r="BF5447" s="181">
        <f t="shared" si="733"/>
        <v>30.041599999997736</v>
      </c>
      <c r="BG5447" s="182">
        <f t="shared" si="734"/>
        <v>9.3305710817019139E-5</v>
      </c>
      <c r="BH5447" s="183">
        <f t="shared" si="735"/>
        <v>2.519281955148554E-7</v>
      </c>
      <c r="BI5447" s="184">
        <f t="shared" si="736"/>
        <v>2.519281955148554E-7</v>
      </c>
      <c r="BJ5447" s="184" t="str">
        <f t="shared" si="732"/>
        <v/>
      </c>
    </row>
    <row r="5448" spans="57:62" ht="20.100000000000001" customHeight="1" x14ac:dyDescent="0.25">
      <c r="BE5448" s="156">
        <v>4696</v>
      </c>
      <c r="BF5448" s="181">
        <f t="shared" si="733"/>
        <v>30.047999999997735</v>
      </c>
      <c r="BG5448" s="182">
        <f t="shared" si="734"/>
        <v>9.3053782621504283E-5</v>
      </c>
      <c r="BH5448" s="183">
        <f t="shared" si="735"/>
        <v>2.5125706788632748E-7</v>
      </c>
      <c r="BI5448" s="184">
        <f t="shared" si="736"/>
        <v>2.5125706788632748E-7</v>
      </c>
      <c r="BJ5448" s="184" t="str">
        <f t="shared" si="732"/>
        <v/>
      </c>
    </row>
    <row r="5449" spans="57:62" ht="20.100000000000001" customHeight="1" x14ac:dyDescent="0.25">
      <c r="BE5449" s="156">
        <v>4697</v>
      </c>
      <c r="BF5449" s="181">
        <f t="shared" si="733"/>
        <v>30.054399999997734</v>
      </c>
      <c r="BG5449" s="182">
        <f t="shared" si="734"/>
        <v>9.2802525553617956E-5</v>
      </c>
      <c r="BH5449" s="183">
        <f t="shared" si="735"/>
        <v>2.5058769970302309E-7</v>
      </c>
      <c r="BI5449" s="184">
        <f t="shared" si="736"/>
        <v>2.5058769970302309E-7</v>
      </c>
      <c r="BJ5449" s="184" t="str">
        <f t="shared" si="732"/>
        <v/>
      </c>
    </row>
    <row r="5450" spans="57:62" ht="20.100000000000001" customHeight="1" x14ac:dyDescent="0.25">
      <c r="BE5450" s="156">
        <v>4698</v>
      </c>
      <c r="BF5450" s="181">
        <f t="shared" si="733"/>
        <v>30.060799999997734</v>
      </c>
      <c r="BG5450" s="182">
        <f t="shared" si="734"/>
        <v>9.2551937853914933E-5</v>
      </c>
      <c r="BH5450" s="183">
        <f t="shared" si="735"/>
        <v>2.4992008644197602E-7</v>
      </c>
      <c r="BI5450" s="184">
        <f t="shared" si="736"/>
        <v>2.4992008644197602E-7</v>
      </c>
      <c r="BJ5450" s="184" t="str">
        <f t="shared" si="732"/>
        <v/>
      </c>
    </row>
    <row r="5451" spans="57:62" ht="20.100000000000001" customHeight="1" x14ac:dyDescent="0.25">
      <c r="BE5451" s="156">
        <v>4699</v>
      </c>
      <c r="BF5451" s="181">
        <f t="shared" si="733"/>
        <v>30.067199999997733</v>
      </c>
      <c r="BG5451" s="182">
        <f t="shared" si="734"/>
        <v>9.2302017767472957E-5</v>
      </c>
      <c r="BH5451" s="183">
        <f t="shared" si="735"/>
        <v>2.4925422359039801E-7</v>
      </c>
      <c r="BI5451" s="184">
        <f t="shared" si="736"/>
        <v>2.4925422359039801E-7</v>
      </c>
      <c r="BJ5451" s="184" t="str">
        <f t="shared" si="732"/>
        <v/>
      </c>
    </row>
    <row r="5452" spans="57:62" ht="20.100000000000001" customHeight="1" x14ac:dyDescent="0.25">
      <c r="BE5452" s="156">
        <v>4700</v>
      </c>
      <c r="BF5452" s="181">
        <f t="shared" si="733"/>
        <v>30.073599999997732</v>
      </c>
      <c r="BG5452" s="182">
        <f t="shared" si="734"/>
        <v>9.2052763543882559E-5</v>
      </c>
      <c r="BH5452" s="183">
        <f t="shared" si="735"/>
        <v>2.4859010664753545E-7</v>
      </c>
      <c r="BI5452" s="184">
        <f t="shared" si="736"/>
        <v>2.4859010664753545E-7</v>
      </c>
      <c r="BJ5452" s="184" t="str">
        <f t="shared" si="732"/>
        <v/>
      </c>
    </row>
    <row r="5453" spans="57:62" ht="20.100000000000001" customHeight="1" x14ac:dyDescent="0.25">
      <c r="BE5453" s="156">
        <v>4701</v>
      </c>
      <c r="BF5453" s="181">
        <f t="shared" si="733"/>
        <v>30.079999999997732</v>
      </c>
      <c r="BG5453" s="182">
        <f t="shared" si="734"/>
        <v>9.1804173437235023E-5</v>
      </c>
      <c r="BH5453" s="183">
        <f t="shared" si="735"/>
        <v>2.4792773112380202E-7</v>
      </c>
      <c r="BI5453" s="184">
        <f t="shared" si="736"/>
        <v>2.4792773112380202E-7</v>
      </c>
      <c r="BJ5453" s="184" t="str">
        <f t="shared" si="732"/>
        <v/>
      </c>
    </row>
    <row r="5454" spans="57:62" ht="20.100000000000001" customHeight="1" x14ac:dyDescent="0.25">
      <c r="BE5454" s="156">
        <v>4702</v>
      </c>
      <c r="BF5454" s="181">
        <f t="shared" si="733"/>
        <v>30.086399999997731</v>
      </c>
      <c r="BG5454" s="182">
        <f t="shared" si="734"/>
        <v>9.1556245706111221E-5</v>
      </c>
      <c r="BH5454" s="183">
        <f t="shared" si="735"/>
        <v>2.4726709254054827E-7</v>
      </c>
      <c r="BI5454" s="184">
        <f t="shared" si="736"/>
        <v>2.4726709254054827E-7</v>
      </c>
      <c r="BJ5454" s="184" t="str">
        <f t="shared" si="732"/>
        <v/>
      </c>
    </row>
    <row r="5455" spans="57:62" ht="20.100000000000001" customHeight="1" x14ac:dyDescent="0.25">
      <c r="BE5455" s="156">
        <v>4703</v>
      </c>
      <c r="BF5455" s="181">
        <f t="shared" si="733"/>
        <v>30.09279999999773</v>
      </c>
      <c r="BG5455" s="182">
        <f t="shared" si="734"/>
        <v>9.1308978613570673E-5</v>
      </c>
      <c r="BH5455" s="183">
        <f t="shared" si="735"/>
        <v>2.466081864306173E-7</v>
      </c>
      <c r="BI5455" s="184">
        <f t="shared" si="736"/>
        <v>2.466081864306173E-7</v>
      </c>
      <c r="BJ5455" s="184" t="str">
        <f t="shared" si="732"/>
        <v/>
      </c>
    </row>
    <row r="5456" spans="57:62" ht="20.100000000000001" customHeight="1" x14ac:dyDescent="0.25">
      <c r="BE5456" s="156">
        <v>4704</v>
      </c>
      <c r="BF5456" s="181">
        <f t="shared" si="733"/>
        <v>30.09919999999773</v>
      </c>
      <c r="BG5456" s="182">
        <f t="shared" si="734"/>
        <v>9.1062370427140056E-5</v>
      </c>
      <c r="BH5456" s="183">
        <f t="shared" si="735"/>
        <v>2.4595100833860227E-7</v>
      </c>
      <c r="BI5456" s="184">
        <f t="shared" si="736"/>
        <v>2.4595100833860227E-7</v>
      </c>
      <c r="BJ5456" s="184" t="str">
        <f t="shared" si="732"/>
        <v/>
      </c>
    </row>
    <row r="5457" spans="57:62" ht="20.100000000000001" customHeight="1" x14ac:dyDescent="0.25">
      <c r="BE5457" s="156">
        <v>4705</v>
      </c>
      <c r="BF5457" s="181">
        <f t="shared" si="733"/>
        <v>30.105599999997729</v>
      </c>
      <c r="BG5457" s="182">
        <f t="shared" si="734"/>
        <v>9.0816419418801453E-5</v>
      </c>
      <c r="BH5457" s="183">
        <f t="shared" si="735"/>
        <v>2.4529555381936914E-7</v>
      </c>
      <c r="BI5457" s="184">
        <f t="shared" si="736"/>
        <v>2.4529555381936914E-7</v>
      </c>
      <c r="BJ5457" s="184" t="str">
        <f t="shared" si="732"/>
        <v/>
      </c>
    </row>
    <row r="5458" spans="57:62" ht="20.100000000000001" customHeight="1" x14ac:dyDescent="0.25">
      <c r="BE5458" s="156">
        <v>4706</v>
      </c>
      <c r="BF5458" s="181">
        <f t="shared" si="733"/>
        <v>30.111999999997728</v>
      </c>
      <c r="BG5458" s="182">
        <f t="shared" si="734"/>
        <v>9.0571123864982084E-5</v>
      </c>
      <c r="BH5458" s="183">
        <f t="shared" si="735"/>
        <v>2.4464181843885627E-7</v>
      </c>
      <c r="BI5458" s="184">
        <f t="shared" si="736"/>
        <v>2.4464181843885627E-7</v>
      </c>
      <c r="BJ5458" s="184" t="str">
        <f t="shared" si="732"/>
        <v/>
      </c>
    </row>
    <row r="5459" spans="57:62" ht="20.100000000000001" customHeight="1" x14ac:dyDescent="0.25">
      <c r="BE5459" s="156">
        <v>4707</v>
      </c>
      <c r="BF5459" s="181">
        <f t="shared" si="733"/>
        <v>30.118399999997727</v>
      </c>
      <c r="BG5459" s="182">
        <f t="shared" si="734"/>
        <v>9.0326482046543228E-5</v>
      </c>
      <c r="BH5459" s="183">
        <f t="shared" si="735"/>
        <v>2.4398979777519932E-7</v>
      </c>
      <c r="BI5459" s="184">
        <f t="shared" si="736"/>
        <v>2.4398979777519932E-7</v>
      </c>
      <c r="BJ5459" s="184" t="str">
        <f t="shared" si="732"/>
        <v/>
      </c>
    </row>
    <row r="5460" spans="57:62" ht="20.100000000000001" customHeight="1" x14ac:dyDescent="0.25">
      <c r="BE5460" s="156">
        <v>4708</v>
      </c>
      <c r="BF5460" s="181">
        <f t="shared" si="733"/>
        <v>30.124799999997727</v>
      </c>
      <c r="BG5460" s="182">
        <f t="shared" si="734"/>
        <v>9.0082492248768029E-5</v>
      </c>
      <c r="BH5460" s="183">
        <f t="shared" si="735"/>
        <v>2.4333948741726754E-7</v>
      </c>
      <c r="BI5460" s="184">
        <f t="shared" si="736"/>
        <v>2.4333948741726754E-7</v>
      </c>
      <c r="BJ5460" s="184" t="str">
        <f t="shared" si="732"/>
        <v/>
      </c>
    </row>
    <row r="5461" spans="57:62" ht="20.100000000000001" customHeight="1" x14ac:dyDescent="0.25">
      <c r="BE5461" s="156">
        <v>4709</v>
      </c>
      <c r="BF5461" s="181">
        <f t="shared" si="733"/>
        <v>30.131199999997726</v>
      </c>
      <c r="BG5461" s="182">
        <f t="shared" si="734"/>
        <v>8.9839152761350761E-5</v>
      </c>
      <c r="BH5461" s="183">
        <f t="shared" si="735"/>
        <v>2.4269088296441984E-7</v>
      </c>
      <c r="BI5461" s="184">
        <f t="shared" si="736"/>
        <v>2.4269088296441984E-7</v>
      </c>
      <c r="BJ5461" s="184" t="str">
        <f t="shared" si="732"/>
        <v/>
      </c>
    </row>
    <row r="5462" spans="57:62" ht="20.100000000000001" customHeight="1" x14ac:dyDescent="0.25">
      <c r="BE5462" s="156">
        <v>4710</v>
      </c>
      <c r="BF5462" s="181">
        <f t="shared" si="733"/>
        <v>30.137599999997725</v>
      </c>
      <c r="BG5462" s="182">
        <f t="shared" si="734"/>
        <v>8.9596461878386341E-5</v>
      </c>
      <c r="BH5462" s="183">
        <f t="shared" si="735"/>
        <v>2.420439800268978E-7</v>
      </c>
      <c r="BI5462" s="184">
        <f t="shared" si="736"/>
        <v>2.420439800268978E-7</v>
      </c>
      <c r="BJ5462" s="184" t="str">
        <f t="shared" si="732"/>
        <v/>
      </c>
    </row>
    <row r="5463" spans="57:62" ht="20.100000000000001" customHeight="1" x14ac:dyDescent="0.25">
      <c r="BE5463" s="156">
        <v>4711</v>
      </c>
      <c r="BF5463" s="181">
        <f t="shared" si="733"/>
        <v>30.143999999997725</v>
      </c>
      <c r="BG5463" s="182">
        <f t="shared" si="734"/>
        <v>8.9354417898359443E-5</v>
      </c>
      <c r="BH5463" s="183">
        <f t="shared" si="735"/>
        <v>2.4139877422745199E-7</v>
      </c>
      <c r="BI5463" s="184">
        <f t="shared" si="736"/>
        <v>2.4139877422745199E-7</v>
      </c>
      <c r="BJ5463" s="184" t="str">
        <f t="shared" si="732"/>
        <v/>
      </c>
    </row>
    <row r="5464" spans="57:62" ht="20.100000000000001" customHeight="1" x14ac:dyDescent="0.25">
      <c r="BE5464" s="156">
        <v>4712</v>
      </c>
      <c r="BF5464" s="181">
        <f t="shared" si="733"/>
        <v>30.150399999997724</v>
      </c>
      <c r="BG5464" s="182">
        <f t="shared" si="734"/>
        <v>8.9113019124131991E-5</v>
      </c>
      <c r="BH5464" s="183">
        <f t="shared" si="735"/>
        <v>2.4075526119813001E-7</v>
      </c>
      <c r="BI5464" s="184">
        <f t="shared" si="736"/>
        <v>2.4075526119813001E-7</v>
      </c>
      <c r="BJ5464" s="184" t="str">
        <f t="shared" si="732"/>
        <v/>
      </c>
    </row>
    <row r="5465" spans="57:62" ht="20.100000000000001" customHeight="1" x14ac:dyDescent="0.25">
      <c r="BE5465" s="156">
        <v>4713</v>
      </c>
      <c r="BF5465" s="181">
        <f t="shared" si="733"/>
        <v>30.156799999997723</v>
      </c>
      <c r="BG5465" s="182">
        <f t="shared" si="734"/>
        <v>8.8872263862933861E-5</v>
      </c>
      <c r="BH5465" s="183">
        <f t="shared" si="735"/>
        <v>2.4011343658362399E-7</v>
      </c>
      <c r="BI5465" s="184">
        <f t="shared" si="736"/>
        <v>2.4011343658362399E-7</v>
      </c>
      <c r="BJ5465" s="184" t="str">
        <f t="shared" si="732"/>
        <v/>
      </c>
    </row>
    <row r="5466" spans="57:62" ht="20.100000000000001" customHeight="1" x14ac:dyDescent="0.25">
      <c r="BE5466" s="156">
        <v>4714</v>
      </c>
      <c r="BF5466" s="181">
        <f t="shared" si="733"/>
        <v>30.163199999997723</v>
      </c>
      <c r="BG5466" s="182">
        <f t="shared" si="734"/>
        <v>8.8632150426350237E-5</v>
      </c>
      <c r="BH5466" s="183">
        <f t="shared" si="735"/>
        <v>2.3947329603750292E-7</v>
      </c>
      <c r="BI5466" s="184">
        <f t="shared" si="736"/>
        <v>2.3947329603750292E-7</v>
      </c>
      <c r="BJ5466" s="184" t="str">
        <f t="shared" si="732"/>
        <v/>
      </c>
    </row>
    <row r="5467" spans="57:62" ht="20.100000000000001" customHeight="1" x14ac:dyDescent="0.25">
      <c r="BE5467" s="156">
        <v>4715</v>
      </c>
      <c r="BF5467" s="181">
        <f t="shared" si="733"/>
        <v>30.169599999997722</v>
      </c>
      <c r="BG5467" s="182">
        <f t="shared" si="734"/>
        <v>8.8392677130312734E-5</v>
      </c>
      <c r="BH5467" s="183">
        <f t="shared" si="735"/>
        <v>2.3883483522596678E-7</v>
      </c>
      <c r="BI5467" s="184">
        <f t="shared" si="736"/>
        <v>2.3883483522596678E-7</v>
      </c>
      <c r="BJ5467" s="184" t="str">
        <f t="shared" si="732"/>
        <v/>
      </c>
    </row>
    <row r="5468" spans="57:62" ht="20.100000000000001" customHeight="1" x14ac:dyDescent="0.25">
      <c r="BE5468" s="156">
        <v>4716</v>
      </c>
      <c r="BF5468" s="181">
        <f t="shared" si="733"/>
        <v>30.175999999997721</v>
      </c>
      <c r="BG5468" s="182">
        <f t="shared" si="734"/>
        <v>8.8153842295086768E-5</v>
      </c>
      <c r="BH5468" s="183">
        <f t="shared" si="735"/>
        <v>2.3819804982577297E-7</v>
      </c>
      <c r="BI5468" s="184">
        <f t="shared" si="736"/>
        <v>2.3819804982577297E-7</v>
      </c>
      <c r="BJ5468" s="184" t="str">
        <f t="shared" si="732"/>
        <v/>
      </c>
    </row>
    <row r="5469" spans="57:62" ht="20.100000000000001" customHeight="1" x14ac:dyDescent="0.25">
      <c r="BE5469" s="156">
        <v>4717</v>
      </c>
      <c r="BF5469" s="181">
        <f t="shared" si="733"/>
        <v>30.18239999999772</v>
      </c>
      <c r="BG5469" s="182">
        <f t="shared" si="734"/>
        <v>8.7915644245260995E-5</v>
      </c>
      <c r="BH5469" s="183">
        <f t="shared" si="735"/>
        <v>2.3756293552389747E-7</v>
      </c>
      <c r="BI5469" s="184">
        <f t="shared" si="736"/>
        <v>2.3756293552389747E-7</v>
      </c>
      <c r="BJ5469" s="184" t="str">
        <f t="shared" si="732"/>
        <v/>
      </c>
    </row>
    <row r="5470" spans="57:62" ht="20.100000000000001" customHeight="1" x14ac:dyDescent="0.25">
      <c r="BE5470" s="156">
        <v>4718</v>
      </c>
      <c r="BF5470" s="181">
        <f t="shared" si="733"/>
        <v>30.18879999999772</v>
      </c>
      <c r="BG5470" s="182">
        <f t="shared" si="734"/>
        <v>8.7678081309737097E-5</v>
      </c>
      <c r="BH5470" s="183">
        <f t="shared" si="735"/>
        <v>2.3692948801878173E-7</v>
      </c>
      <c r="BI5470" s="184">
        <f t="shared" si="736"/>
        <v>2.3692948801878173E-7</v>
      </c>
      <c r="BJ5470" s="184" t="str">
        <f t="shared" si="732"/>
        <v/>
      </c>
    </row>
    <row r="5471" spans="57:62" ht="20.100000000000001" customHeight="1" x14ac:dyDescent="0.25">
      <c r="BE5471" s="156">
        <v>4719</v>
      </c>
      <c r="BF5471" s="181">
        <f t="shared" si="733"/>
        <v>30.195199999997719</v>
      </c>
      <c r="BG5471" s="182">
        <f t="shared" si="734"/>
        <v>8.7441151821718316E-5</v>
      </c>
      <c r="BH5471" s="183">
        <f t="shared" si="735"/>
        <v>2.3629770301931616E-7</v>
      </c>
      <c r="BI5471" s="184">
        <f t="shared" si="736"/>
        <v>2.3629770301931616E-7</v>
      </c>
      <c r="BJ5471" s="184" t="str">
        <f t="shared" si="732"/>
        <v/>
      </c>
    </row>
    <row r="5472" spans="57:62" ht="20.100000000000001" customHeight="1" x14ac:dyDescent="0.25">
      <c r="BE5472" s="156">
        <v>4720</v>
      </c>
      <c r="BF5472" s="181">
        <f t="shared" si="733"/>
        <v>30.201599999997718</v>
      </c>
      <c r="BG5472" s="182">
        <f t="shared" si="734"/>
        <v>8.7204854118698999E-5</v>
      </c>
      <c r="BH5472" s="183">
        <f t="shared" si="735"/>
        <v>2.3566757624497573E-7</v>
      </c>
      <c r="BI5472" s="184">
        <f t="shared" si="736"/>
        <v>2.3566757624497573E-7</v>
      </c>
      <c r="BJ5472" s="184" t="str">
        <f t="shared" si="732"/>
        <v/>
      </c>
    </row>
    <row r="5473" spans="57:62" ht="20.100000000000001" customHeight="1" x14ac:dyDescent="0.25">
      <c r="BE5473" s="156">
        <v>4721</v>
      </c>
      <c r="BF5473" s="181">
        <f t="shared" si="733"/>
        <v>30.207999999997718</v>
      </c>
      <c r="BG5473" s="182">
        <f t="shared" si="734"/>
        <v>8.6969186542454024E-5</v>
      </c>
      <c r="BH5473" s="183">
        <f t="shared" si="735"/>
        <v>2.3503910342745978E-7</v>
      </c>
      <c r="BI5473" s="184">
        <f t="shared" si="736"/>
        <v>2.3503910342745978E-7</v>
      </c>
      <c r="BJ5473" s="184" t="str">
        <f t="shared" si="732"/>
        <v/>
      </c>
    </row>
    <row r="5474" spans="57:62" ht="20.100000000000001" customHeight="1" x14ac:dyDescent="0.25">
      <c r="BE5474" s="156">
        <v>4722</v>
      </c>
      <c r="BF5474" s="181">
        <f t="shared" si="733"/>
        <v>30.214399999997717</v>
      </c>
      <c r="BG5474" s="182">
        <f t="shared" si="734"/>
        <v>8.6734147439026564E-5</v>
      </c>
      <c r="BH5474" s="183">
        <f t="shared" si="735"/>
        <v>2.3441228030672112E-7</v>
      </c>
      <c r="BI5474" s="184">
        <f t="shared" si="736"/>
        <v>2.3441228030672112E-7</v>
      </c>
      <c r="BJ5474" s="184" t="str">
        <f t="shared" si="732"/>
        <v/>
      </c>
    </row>
    <row r="5475" spans="57:62" ht="20.100000000000001" customHeight="1" x14ac:dyDescent="0.25">
      <c r="BE5475" s="156">
        <v>4723</v>
      </c>
      <c r="BF5475" s="181">
        <f t="shared" si="733"/>
        <v>30.220799999997716</v>
      </c>
      <c r="BG5475" s="182">
        <f t="shared" si="734"/>
        <v>8.6499735158719843E-5</v>
      </c>
      <c r="BH5475" s="183">
        <f t="shared" si="735"/>
        <v>2.3378710263593984E-7</v>
      </c>
      <c r="BI5475" s="184">
        <f t="shared" si="736"/>
        <v>2.3378710263593984E-7</v>
      </c>
      <c r="BJ5475" s="184" t="str">
        <f t="shared" si="732"/>
        <v/>
      </c>
    </row>
    <row r="5476" spans="57:62" ht="20.100000000000001" customHeight="1" x14ac:dyDescent="0.25">
      <c r="BE5476" s="156">
        <v>4724</v>
      </c>
      <c r="BF5476" s="181">
        <f t="shared" si="733"/>
        <v>30.227199999997715</v>
      </c>
      <c r="BG5476" s="182">
        <f t="shared" si="734"/>
        <v>8.6265948056083903E-5</v>
      </c>
      <c r="BH5476" s="183">
        <f t="shared" si="735"/>
        <v>2.3316356617652243E-7</v>
      </c>
      <c r="BI5476" s="184">
        <f t="shared" si="736"/>
        <v>2.3316356617652243E-7</v>
      </c>
      <c r="BJ5476" s="184" t="str">
        <f t="shared" si="732"/>
        <v/>
      </c>
    </row>
    <row r="5477" spans="57:62" ht="20.100000000000001" customHeight="1" x14ac:dyDescent="0.25">
      <c r="BE5477" s="156">
        <v>4725</v>
      </c>
      <c r="BF5477" s="181">
        <f t="shared" si="733"/>
        <v>30.233599999997715</v>
      </c>
      <c r="BG5477" s="182">
        <f t="shared" si="734"/>
        <v>8.603278448990738E-5</v>
      </c>
      <c r="BH5477" s="183">
        <f t="shared" si="735"/>
        <v>2.3254166670345498E-7</v>
      </c>
      <c r="BI5477" s="184">
        <f t="shared" si="736"/>
        <v>2.3254166670345498E-7</v>
      </c>
      <c r="BJ5477" s="184" t="str">
        <f t="shared" si="732"/>
        <v/>
      </c>
    </row>
    <row r="5478" spans="57:62" ht="20.100000000000001" customHeight="1" x14ac:dyDescent="0.25">
      <c r="BE5478" s="156">
        <v>4726</v>
      </c>
      <c r="BF5478" s="181">
        <f t="shared" si="733"/>
        <v>30.239999999997714</v>
      </c>
      <c r="BG5478" s="182">
        <f t="shared" si="734"/>
        <v>8.5800242823203925E-5</v>
      </c>
      <c r="BH5478" s="183">
        <f t="shared" si="735"/>
        <v>2.3192139999890645E-7</v>
      </c>
      <c r="BI5478" s="184">
        <f t="shared" si="736"/>
        <v>2.3192139999890645E-7</v>
      </c>
      <c r="BJ5478" s="184" t="str">
        <f t="shared" si="732"/>
        <v/>
      </c>
    </row>
    <row r="5479" spans="57:62" ht="20.100000000000001" customHeight="1" x14ac:dyDescent="0.25">
      <c r="BE5479" s="156">
        <v>4727</v>
      </c>
      <c r="BF5479" s="181">
        <f t="shared" si="733"/>
        <v>30.246399999997713</v>
      </c>
      <c r="BG5479" s="182">
        <f t="shared" si="734"/>
        <v>8.5568321423205019E-5</v>
      </c>
      <c r="BH5479" s="183">
        <f t="shared" si="735"/>
        <v>2.313027618590862E-7</v>
      </c>
      <c r="BI5479" s="184">
        <f t="shared" si="736"/>
        <v>2.313027618590862E-7</v>
      </c>
      <c r="BJ5479" s="184" t="str">
        <f t="shared" si="732"/>
        <v/>
      </c>
    </row>
    <row r="5480" spans="57:62" ht="20.100000000000001" customHeight="1" x14ac:dyDescent="0.25">
      <c r="BE5480" s="156">
        <v>4728</v>
      </c>
      <c r="BF5480" s="181">
        <f t="shared" si="733"/>
        <v>30.252799999997713</v>
      </c>
      <c r="BG5480" s="182">
        <f t="shared" si="734"/>
        <v>8.5337018661345933E-5</v>
      </c>
      <c r="BH5480" s="183">
        <f t="shared" si="735"/>
        <v>2.3068574808790142E-7</v>
      </c>
      <c r="BI5480" s="184">
        <f t="shared" si="736"/>
        <v>2.3068574808790142E-7</v>
      </c>
      <c r="BJ5480" s="184" t="str">
        <f t="shared" si="732"/>
        <v/>
      </c>
    </row>
    <row r="5481" spans="57:62" ht="20.100000000000001" customHeight="1" x14ac:dyDescent="0.25">
      <c r="BE5481" s="156">
        <v>4729</v>
      </c>
      <c r="BF5481" s="181">
        <f t="shared" si="733"/>
        <v>30.259199999997712</v>
      </c>
      <c r="BG5481" s="182">
        <f t="shared" si="734"/>
        <v>8.5106332913258031E-5</v>
      </c>
      <c r="BH5481" s="183">
        <f t="shared" si="735"/>
        <v>2.3007035450189027E-7</v>
      </c>
      <c r="BI5481" s="184">
        <f t="shared" si="736"/>
        <v>2.3007035450189027E-7</v>
      </c>
      <c r="BJ5481" s="184" t="str">
        <f t="shared" si="732"/>
        <v/>
      </c>
    </row>
    <row r="5482" spans="57:62" ht="20.100000000000001" customHeight="1" x14ac:dyDescent="0.25">
      <c r="BE5482" s="156">
        <v>4730</v>
      </c>
      <c r="BF5482" s="181">
        <f t="shared" si="733"/>
        <v>30.265599999997711</v>
      </c>
      <c r="BG5482" s="182">
        <f t="shared" si="734"/>
        <v>8.4876262558756141E-5</v>
      </c>
      <c r="BH5482" s="183">
        <f t="shared" si="735"/>
        <v>2.2945657692709123E-7</v>
      </c>
      <c r="BI5482" s="184">
        <f t="shared" si="736"/>
        <v>2.2945657692709123E-7</v>
      </c>
      <c r="BJ5482" s="184" t="str">
        <f t="shared" si="732"/>
        <v/>
      </c>
    </row>
    <row r="5483" spans="57:62" ht="20.100000000000001" customHeight="1" x14ac:dyDescent="0.25">
      <c r="BE5483" s="156">
        <v>4731</v>
      </c>
      <c r="BF5483" s="181">
        <f t="shared" si="733"/>
        <v>30.271999999997711</v>
      </c>
      <c r="BG5483" s="182">
        <f t="shared" si="734"/>
        <v>8.464680598182905E-5</v>
      </c>
      <c r="BH5483" s="183">
        <f t="shared" si="735"/>
        <v>2.2884441119965296E-7</v>
      </c>
      <c r="BI5483" s="184">
        <f t="shared" si="736"/>
        <v>2.2884441119965296E-7</v>
      </c>
      <c r="BJ5483" s="184" t="str">
        <f t="shared" si="732"/>
        <v/>
      </c>
    </row>
    <row r="5484" spans="57:62" ht="20.100000000000001" customHeight="1" x14ac:dyDescent="0.25">
      <c r="BE5484" s="156">
        <v>4732</v>
      </c>
      <c r="BF5484" s="181">
        <f t="shared" si="733"/>
        <v>30.27839999999771</v>
      </c>
      <c r="BG5484" s="182">
        <f t="shared" si="734"/>
        <v>8.4417961570629397E-5</v>
      </c>
      <c r="BH5484" s="183">
        <f t="shared" si="735"/>
        <v>2.2823385316748772E-7</v>
      </c>
      <c r="BI5484" s="184">
        <f t="shared" si="736"/>
        <v>2.2823385316748772E-7</v>
      </c>
      <c r="BJ5484" s="184" t="str">
        <f t="shared" si="732"/>
        <v/>
      </c>
    </row>
    <row r="5485" spans="57:62" ht="20.100000000000001" customHeight="1" x14ac:dyDescent="0.25">
      <c r="BE5485" s="156">
        <v>4733</v>
      </c>
      <c r="BF5485" s="181">
        <f t="shared" si="733"/>
        <v>30.284799999997709</v>
      </c>
      <c r="BG5485" s="182">
        <f t="shared" si="734"/>
        <v>8.4189727717461909E-5</v>
      </c>
      <c r="BH5485" s="183">
        <f t="shared" si="735"/>
        <v>2.2762489868789965E-7</v>
      </c>
      <c r="BI5485" s="184">
        <f t="shared" si="736"/>
        <v>2.2762489868789965E-7</v>
      </c>
      <c r="BJ5485" s="184" t="str">
        <f t="shared" si="732"/>
        <v/>
      </c>
    </row>
    <row r="5486" spans="57:62" ht="20.100000000000001" customHeight="1" x14ac:dyDescent="0.25">
      <c r="BE5486" s="156">
        <v>4734</v>
      </c>
      <c r="BF5486" s="181">
        <f t="shared" si="733"/>
        <v>30.291199999997708</v>
      </c>
      <c r="BG5486" s="182">
        <f t="shared" si="734"/>
        <v>8.396210281877401E-5</v>
      </c>
      <c r="BH5486" s="183">
        <f t="shared" si="735"/>
        <v>2.2701754362915692E-7</v>
      </c>
      <c r="BI5486" s="184">
        <f t="shared" si="736"/>
        <v>2.2701754362915692E-7</v>
      </c>
      <c r="BJ5486" s="184" t="str">
        <f t="shared" si="732"/>
        <v/>
      </c>
    </row>
    <row r="5487" spans="57:62" ht="20.100000000000001" customHeight="1" x14ac:dyDescent="0.25">
      <c r="BE5487" s="156">
        <v>4735</v>
      </c>
      <c r="BF5487" s="181">
        <f t="shared" si="733"/>
        <v>30.297599999997708</v>
      </c>
      <c r="BG5487" s="182">
        <f t="shared" si="734"/>
        <v>8.3735085275144853E-5</v>
      </c>
      <c r="BH5487" s="183">
        <f t="shared" si="735"/>
        <v>2.2641178386965141E-7</v>
      </c>
      <c r="BI5487" s="184">
        <f t="shared" si="736"/>
        <v>2.2641178386965141E-7</v>
      </c>
      <c r="BJ5487" s="184" t="str">
        <f t="shared" si="732"/>
        <v/>
      </c>
    </row>
    <row r="5488" spans="57:62" ht="20.100000000000001" customHeight="1" x14ac:dyDescent="0.25">
      <c r="BE5488" s="156">
        <v>4736</v>
      </c>
      <c r="BF5488" s="181">
        <f t="shared" si="733"/>
        <v>30.303999999997707</v>
      </c>
      <c r="BG5488" s="182">
        <f t="shared" si="734"/>
        <v>8.3508673491275201E-5</v>
      </c>
      <c r="BH5488" s="183">
        <f t="shared" si="735"/>
        <v>2.2580761529810203E-7</v>
      </c>
      <c r="BI5488" s="184">
        <f t="shared" si="736"/>
        <v>2.2580761529810203E-7</v>
      </c>
      <c r="BJ5488" s="184" t="str">
        <f t="shared" si="732"/>
        <v/>
      </c>
    </row>
    <row r="5489" spans="57:62" ht="20.100000000000001" customHeight="1" x14ac:dyDescent="0.25">
      <c r="BE5489" s="156">
        <v>4737</v>
      </c>
      <c r="BF5489" s="181">
        <f t="shared" si="733"/>
        <v>30.310399999997706</v>
      </c>
      <c r="BG5489" s="182">
        <f t="shared" si="734"/>
        <v>8.3282865875977099E-5</v>
      </c>
      <c r="BH5489" s="183">
        <f t="shared" si="735"/>
        <v>2.2520503381358184E-7</v>
      </c>
      <c r="BI5489" s="184">
        <f t="shared" si="736"/>
        <v>2.2520503381358184E-7</v>
      </c>
      <c r="BJ5489" s="184" t="str">
        <f t="shared" ref="BJ5489:BJ5552" si="737">IF($BG5489&lt;(1-$BC$765),$BH5489,"")</f>
        <v/>
      </c>
    </row>
    <row r="5490" spans="57:62" ht="20.100000000000001" customHeight="1" x14ac:dyDescent="0.25">
      <c r="BE5490" s="156">
        <v>4738</v>
      </c>
      <c r="BF5490" s="181">
        <f t="shared" ref="BF5490:BF5553" si="738">BF5489+$BI$750</f>
        <v>30.316799999997706</v>
      </c>
      <c r="BG5490" s="182">
        <f t="shared" ref="BG5490:BG5553" si="739">_xlfn.CHISQ.DIST.RT(BF5490,7)</f>
        <v>8.3057660842163517E-5</v>
      </c>
      <c r="BH5490" s="183">
        <f t="shared" ref="BH5490:BH5553" si="740">BG5490-BG5491</f>
        <v>2.2460403532615497E-7</v>
      </c>
      <c r="BI5490" s="184">
        <f t="shared" ref="BI5490:BI5553" si="741">IF(BG5490&lt;(1-$BC$757),BH5490,"")</f>
        <v>2.2460403532615497E-7</v>
      </c>
      <c r="BJ5490" s="184" t="str">
        <f t="shared" si="737"/>
        <v/>
      </c>
    </row>
    <row r="5491" spans="57:62" ht="20.100000000000001" customHeight="1" x14ac:dyDescent="0.25">
      <c r="BE5491" s="156">
        <v>4739</v>
      </c>
      <c r="BF5491" s="181">
        <f t="shared" si="738"/>
        <v>30.323199999997705</v>
      </c>
      <c r="BG5491" s="182">
        <f t="shared" si="739"/>
        <v>8.2833056806837362E-5</v>
      </c>
      <c r="BH5491" s="183">
        <f t="shared" si="740"/>
        <v>2.2400461575520971E-7</v>
      </c>
      <c r="BI5491" s="184">
        <f t="shared" si="741"/>
        <v>2.2400461575520971E-7</v>
      </c>
      <c r="BJ5491" s="184" t="str">
        <f t="shared" si="737"/>
        <v/>
      </c>
    </row>
    <row r="5492" spans="57:62" ht="20.100000000000001" customHeight="1" x14ac:dyDescent="0.25">
      <c r="BE5492" s="156">
        <v>4740</v>
      </c>
      <c r="BF5492" s="181">
        <f t="shared" si="738"/>
        <v>30.329599999997704</v>
      </c>
      <c r="BG5492" s="182">
        <f t="shared" si="739"/>
        <v>8.2609052191082153E-5</v>
      </c>
      <c r="BH5492" s="183">
        <f t="shared" si="740"/>
        <v>2.2340677103039361E-7</v>
      </c>
      <c r="BI5492" s="184">
        <f t="shared" si="741"/>
        <v>2.2340677103039361E-7</v>
      </c>
      <c r="BJ5492" s="184" t="str">
        <f t="shared" si="737"/>
        <v/>
      </c>
    </row>
    <row r="5493" spans="57:62" ht="20.100000000000001" customHeight="1" x14ac:dyDescent="0.25">
      <c r="BE5493" s="156">
        <v>4741</v>
      </c>
      <c r="BF5493" s="181">
        <f t="shared" si="738"/>
        <v>30.335999999997703</v>
      </c>
      <c r="BG5493" s="182">
        <f t="shared" si="739"/>
        <v>8.2385645420051759E-5</v>
      </c>
      <c r="BH5493" s="183">
        <f t="shared" si="740"/>
        <v>2.2281049709342951E-7</v>
      </c>
      <c r="BI5493" s="184">
        <f t="shared" si="741"/>
        <v>2.2281049709342951E-7</v>
      </c>
      <c r="BJ5493" s="184" t="str">
        <f t="shared" si="737"/>
        <v/>
      </c>
    </row>
    <row r="5494" spans="57:62" ht="20.100000000000001" customHeight="1" x14ac:dyDescent="0.25">
      <c r="BE5494" s="156">
        <v>4742</v>
      </c>
      <c r="BF5494" s="181">
        <f t="shared" si="738"/>
        <v>30.342399999997703</v>
      </c>
      <c r="BG5494" s="182">
        <f t="shared" si="739"/>
        <v>8.216283492295833E-5</v>
      </c>
      <c r="BH5494" s="183">
        <f t="shared" si="740"/>
        <v>2.2221578989304691E-7</v>
      </c>
      <c r="BI5494" s="184">
        <f t="shared" si="741"/>
        <v>2.2221578989304691E-7</v>
      </c>
      <c r="BJ5494" s="184" t="str">
        <f t="shared" si="737"/>
        <v/>
      </c>
    </row>
    <row r="5495" spans="57:62" ht="20.100000000000001" customHeight="1" x14ac:dyDescent="0.25">
      <c r="BE5495" s="156">
        <v>4743</v>
      </c>
      <c r="BF5495" s="181">
        <f t="shared" si="738"/>
        <v>30.348799999997702</v>
      </c>
      <c r="BG5495" s="182">
        <f t="shared" si="739"/>
        <v>8.1940619133065283E-5</v>
      </c>
      <c r="BH5495" s="183">
        <f t="shared" si="740"/>
        <v>2.2162264539155496E-7</v>
      </c>
      <c r="BI5495" s="184">
        <f t="shared" si="741"/>
        <v>2.2162264539155496E-7</v>
      </c>
      <c r="BJ5495" s="184" t="str">
        <f t="shared" si="737"/>
        <v/>
      </c>
    </row>
    <row r="5496" spans="57:62" ht="20.100000000000001" customHeight="1" x14ac:dyDescent="0.25">
      <c r="BE5496" s="156">
        <v>4744</v>
      </c>
      <c r="BF5496" s="181">
        <f t="shared" si="738"/>
        <v>30.355199999997701</v>
      </c>
      <c r="BG5496" s="182">
        <f t="shared" si="739"/>
        <v>8.1718996487673728E-5</v>
      </c>
      <c r="BH5496" s="183">
        <f t="shared" si="740"/>
        <v>2.2103105955866248E-7</v>
      </c>
      <c r="BI5496" s="184">
        <f t="shared" si="741"/>
        <v>2.2103105955866248E-7</v>
      </c>
      <c r="BJ5496" s="184" t="str">
        <f t="shared" si="737"/>
        <v/>
      </c>
    </row>
    <row r="5497" spans="57:62" ht="20.100000000000001" customHeight="1" x14ac:dyDescent="0.25">
      <c r="BE5497" s="156">
        <v>4745</v>
      </c>
      <c r="BF5497" s="181">
        <f t="shared" si="738"/>
        <v>30.361599999997701</v>
      </c>
      <c r="BG5497" s="182">
        <f t="shared" si="739"/>
        <v>8.1497965428115065E-5</v>
      </c>
      <c r="BH5497" s="183">
        <f t="shared" si="740"/>
        <v>2.2044102837619423E-7</v>
      </c>
      <c r="BI5497" s="184">
        <f t="shared" si="741"/>
        <v>2.2044102837619423E-7</v>
      </c>
      <c r="BJ5497" s="184" t="str">
        <f t="shared" si="737"/>
        <v/>
      </c>
    </row>
    <row r="5498" spans="57:62" ht="20.100000000000001" customHeight="1" x14ac:dyDescent="0.25">
      <c r="BE5498" s="156">
        <v>4746</v>
      </c>
      <c r="BF5498" s="181">
        <f t="shared" si="738"/>
        <v>30.3679999999977</v>
      </c>
      <c r="BG5498" s="182">
        <f t="shared" si="739"/>
        <v>8.1277524399738871E-5</v>
      </c>
      <c r="BH5498" s="183">
        <f t="shared" si="740"/>
        <v>2.1985254783516361E-7</v>
      </c>
      <c r="BI5498" s="184">
        <f t="shared" si="741"/>
        <v>2.1985254783516361E-7</v>
      </c>
      <c r="BJ5498" s="184" t="str">
        <f t="shared" si="737"/>
        <v/>
      </c>
    </row>
    <row r="5499" spans="57:62" ht="20.100000000000001" customHeight="1" x14ac:dyDescent="0.25">
      <c r="BE5499" s="156">
        <v>4747</v>
      </c>
      <c r="BF5499" s="181">
        <f t="shared" si="738"/>
        <v>30.374399999997699</v>
      </c>
      <c r="BG5499" s="182">
        <f t="shared" si="739"/>
        <v>8.1057671851903707E-5</v>
      </c>
      <c r="BH5499" s="183">
        <f t="shared" si="740"/>
        <v>2.1926561393654511E-7</v>
      </c>
      <c r="BI5499" s="184">
        <f t="shared" si="741"/>
        <v>2.1926561393654511E-7</v>
      </c>
      <c r="BJ5499" s="184" t="str">
        <f t="shared" si="737"/>
        <v/>
      </c>
    </row>
    <row r="5500" spans="57:62" ht="20.100000000000001" customHeight="1" x14ac:dyDescent="0.25">
      <c r="BE5500" s="156">
        <v>4748</v>
      </c>
      <c r="BF5500" s="181">
        <f t="shared" si="738"/>
        <v>30.380799999997699</v>
      </c>
      <c r="BG5500" s="182">
        <f t="shared" si="739"/>
        <v>8.0838406237967162E-5</v>
      </c>
      <c r="BH5500" s="183">
        <f t="shared" si="740"/>
        <v>2.1868022269210105E-7</v>
      </c>
      <c r="BI5500" s="184">
        <f t="shared" si="741"/>
        <v>2.1868022269210105E-7</v>
      </c>
      <c r="BJ5500" s="184" t="str">
        <f t="shared" si="737"/>
        <v/>
      </c>
    </row>
    <row r="5501" spans="57:62" ht="20.100000000000001" customHeight="1" x14ac:dyDescent="0.25">
      <c r="BE5501" s="156">
        <v>4749</v>
      </c>
      <c r="BF5501" s="181">
        <f t="shared" si="738"/>
        <v>30.387199999997698</v>
      </c>
      <c r="BG5501" s="182">
        <f t="shared" si="739"/>
        <v>8.0619726015275061E-5</v>
      </c>
      <c r="BH5501" s="183">
        <f t="shared" si="740"/>
        <v>2.1809637012291786E-7</v>
      </c>
      <c r="BI5501" s="184">
        <f t="shared" si="741"/>
        <v>2.1809637012291786E-7</v>
      </c>
      <c r="BJ5501" s="184" t="str">
        <f t="shared" si="737"/>
        <v/>
      </c>
    </row>
    <row r="5502" spans="57:62" ht="20.100000000000001" customHeight="1" x14ac:dyDescent="0.25">
      <c r="BE5502" s="156">
        <v>4750</v>
      </c>
      <c r="BF5502" s="181">
        <f t="shared" si="738"/>
        <v>30.393599999997697</v>
      </c>
      <c r="BG5502" s="182">
        <f t="shared" si="739"/>
        <v>8.0401629645152143E-5</v>
      </c>
      <c r="BH5502" s="183">
        <f t="shared" si="740"/>
        <v>2.1751405226044969E-7</v>
      </c>
      <c r="BI5502" s="184">
        <f t="shared" si="741"/>
        <v>2.1751405226044969E-7</v>
      </c>
      <c r="BJ5502" s="184" t="str">
        <f t="shared" si="737"/>
        <v/>
      </c>
    </row>
    <row r="5503" spans="57:62" ht="20.100000000000001" customHeight="1" x14ac:dyDescent="0.25">
      <c r="BE5503" s="156">
        <v>4751</v>
      </c>
      <c r="BF5503" s="181">
        <f t="shared" si="738"/>
        <v>30.399999999997696</v>
      </c>
      <c r="BG5503" s="182">
        <f t="shared" si="739"/>
        <v>8.0184115592891694E-5</v>
      </c>
      <c r="BH5503" s="183">
        <f t="shared" si="740"/>
        <v>2.1693326514617953E-7</v>
      </c>
      <c r="BI5503" s="184">
        <f t="shared" si="741"/>
        <v>2.1693326514617953E-7</v>
      </c>
      <c r="BJ5503" s="184" t="str">
        <f t="shared" si="737"/>
        <v/>
      </c>
    </row>
    <row r="5504" spans="57:62" ht="20.100000000000001" customHeight="1" x14ac:dyDescent="0.25">
      <c r="BE5504" s="156">
        <v>4752</v>
      </c>
      <c r="BF5504" s="181">
        <f t="shared" si="738"/>
        <v>30.406399999997696</v>
      </c>
      <c r="BG5504" s="182">
        <f t="shared" si="739"/>
        <v>7.9967182327745514E-5</v>
      </c>
      <c r="BH5504" s="183">
        <f t="shared" si="740"/>
        <v>2.1635400483152438E-7</v>
      </c>
      <c r="BI5504" s="184">
        <f t="shared" si="741"/>
        <v>2.1635400483152438E-7</v>
      </c>
      <c r="BJ5504" s="184" t="str">
        <f t="shared" si="737"/>
        <v/>
      </c>
    </row>
    <row r="5505" spans="57:62" ht="20.100000000000001" customHeight="1" x14ac:dyDescent="0.25">
      <c r="BE5505" s="156">
        <v>4753</v>
      </c>
      <c r="BF5505" s="181">
        <f t="shared" si="738"/>
        <v>30.412799999997695</v>
      </c>
      <c r="BG5505" s="182">
        <f t="shared" si="739"/>
        <v>7.975082832291399E-5</v>
      </c>
      <c r="BH5505" s="183">
        <f t="shared" si="740"/>
        <v>2.1577626737786235E-7</v>
      </c>
      <c r="BI5505" s="184">
        <f t="shared" si="741"/>
        <v>2.1577626737786235E-7</v>
      </c>
      <c r="BJ5505" s="184" t="str">
        <f t="shared" si="737"/>
        <v/>
      </c>
    </row>
    <row r="5506" spans="57:62" ht="20.100000000000001" customHeight="1" x14ac:dyDescent="0.25">
      <c r="BE5506" s="156">
        <v>4754</v>
      </c>
      <c r="BF5506" s="181">
        <f t="shared" si="738"/>
        <v>30.419199999997694</v>
      </c>
      <c r="BG5506" s="182">
        <f t="shared" si="739"/>
        <v>7.9535052055536127E-5</v>
      </c>
      <c r="BH5506" s="183">
        <f t="shared" si="740"/>
        <v>2.1520004885624807E-7</v>
      </c>
      <c r="BI5506" s="184">
        <f t="shared" si="741"/>
        <v>2.1520004885624807E-7</v>
      </c>
      <c r="BJ5506" s="184" t="str">
        <f t="shared" si="737"/>
        <v/>
      </c>
    </row>
    <row r="5507" spans="57:62" ht="20.100000000000001" customHeight="1" x14ac:dyDescent="0.25">
      <c r="BE5507" s="156">
        <v>4755</v>
      </c>
      <c r="BF5507" s="181">
        <f t="shared" si="738"/>
        <v>30.425599999997694</v>
      </c>
      <c r="BG5507" s="182">
        <f t="shared" si="739"/>
        <v>7.9319852006679879E-5</v>
      </c>
      <c r="BH5507" s="183">
        <f t="shared" si="740"/>
        <v>2.1462534534779211E-7</v>
      </c>
      <c r="BI5507" s="184">
        <f t="shared" si="741"/>
        <v>2.1462534534779211E-7</v>
      </c>
      <c r="BJ5507" s="184" t="str">
        <f t="shared" si="737"/>
        <v/>
      </c>
    </row>
    <row r="5508" spans="57:62" ht="20.100000000000001" customHeight="1" x14ac:dyDescent="0.25">
      <c r="BE5508" s="156">
        <v>4756</v>
      </c>
      <c r="BF5508" s="181">
        <f t="shared" si="738"/>
        <v>30.431999999997693</v>
      </c>
      <c r="BG5508" s="182">
        <f t="shared" si="739"/>
        <v>7.9105226661332087E-5</v>
      </c>
      <c r="BH5508" s="183">
        <f t="shared" si="740"/>
        <v>2.1405215294397276E-7</v>
      </c>
      <c r="BI5508" s="184">
        <f t="shared" si="741"/>
        <v>2.1405215294397276E-7</v>
      </c>
      <c r="BJ5508" s="184" t="str">
        <f t="shared" si="737"/>
        <v/>
      </c>
    </row>
    <row r="5509" spans="57:62" ht="20.100000000000001" customHeight="1" x14ac:dyDescent="0.25">
      <c r="BE5509" s="156">
        <v>4757</v>
      </c>
      <c r="BF5509" s="181">
        <f t="shared" si="738"/>
        <v>30.438399999997692</v>
      </c>
      <c r="BG5509" s="182">
        <f t="shared" si="739"/>
        <v>7.8891174508388114E-5</v>
      </c>
      <c r="BH5509" s="183">
        <f t="shared" si="740"/>
        <v>2.1348046774509097E-7</v>
      </c>
      <c r="BI5509" s="184">
        <f t="shared" si="741"/>
        <v>2.1348046774509097E-7</v>
      </c>
      <c r="BJ5509" s="184" t="str">
        <f t="shared" si="737"/>
        <v/>
      </c>
    </row>
    <row r="5510" spans="57:62" ht="20.100000000000001" customHeight="1" x14ac:dyDescent="0.25">
      <c r="BE5510" s="156">
        <v>4758</v>
      </c>
      <c r="BF5510" s="181">
        <f t="shared" si="738"/>
        <v>30.444799999997691</v>
      </c>
      <c r="BG5510" s="182">
        <f t="shared" si="739"/>
        <v>7.8677694040643024E-5</v>
      </c>
      <c r="BH5510" s="183">
        <f t="shared" si="740"/>
        <v>2.1291028586249304E-7</v>
      </c>
      <c r="BI5510" s="184">
        <f t="shared" si="741"/>
        <v>2.1291028586249304E-7</v>
      </c>
      <c r="BJ5510" s="184" t="str">
        <f t="shared" si="737"/>
        <v/>
      </c>
    </row>
    <row r="5511" spans="57:62" ht="20.100000000000001" customHeight="1" x14ac:dyDescent="0.25">
      <c r="BE5511" s="156">
        <v>4759</v>
      </c>
      <c r="BF5511" s="181">
        <f t="shared" si="738"/>
        <v>30.451199999997691</v>
      </c>
      <c r="BG5511" s="182">
        <f t="shared" si="739"/>
        <v>7.846478375478053E-5</v>
      </c>
      <c r="BH5511" s="183">
        <f t="shared" si="740"/>
        <v>2.1234160341638858E-7</v>
      </c>
      <c r="BI5511" s="184">
        <f t="shared" si="741"/>
        <v>2.1234160341638858E-7</v>
      </c>
      <c r="BJ5511" s="184" t="str">
        <f t="shared" si="737"/>
        <v/>
      </c>
    </row>
    <row r="5512" spans="57:62" ht="20.100000000000001" customHeight="1" x14ac:dyDescent="0.25">
      <c r="BE5512" s="156">
        <v>4760</v>
      </c>
      <c r="BF5512" s="181">
        <f t="shared" si="738"/>
        <v>30.45759999999769</v>
      </c>
      <c r="BG5512" s="182">
        <f t="shared" si="739"/>
        <v>7.8252442151364142E-5</v>
      </c>
      <c r="BH5512" s="183">
        <f t="shared" si="740"/>
        <v>2.117744165367044E-7</v>
      </c>
      <c r="BI5512" s="184">
        <f t="shared" si="741"/>
        <v>2.117744165367044E-7</v>
      </c>
      <c r="BJ5512" s="184" t="str">
        <f t="shared" si="737"/>
        <v/>
      </c>
    </row>
    <row r="5513" spans="57:62" ht="20.100000000000001" customHeight="1" x14ac:dyDescent="0.25">
      <c r="BE5513" s="156">
        <v>4761</v>
      </c>
      <c r="BF5513" s="181">
        <f t="shared" si="738"/>
        <v>30.463999999997689</v>
      </c>
      <c r="BG5513" s="182">
        <f t="shared" si="739"/>
        <v>7.8040667734827437E-5</v>
      </c>
      <c r="BH5513" s="183">
        <f t="shared" si="740"/>
        <v>2.1120872136393826E-7</v>
      </c>
      <c r="BI5513" s="184">
        <f t="shared" si="741"/>
        <v>2.1120872136393826E-7</v>
      </c>
      <c r="BJ5513" s="184" t="str">
        <f t="shared" si="737"/>
        <v/>
      </c>
    </row>
    <row r="5514" spans="57:62" ht="20.100000000000001" customHeight="1" x14ac:dyDescent="0.25">
      <c r="BE5514" s="156">
        <v>4762</v>
      </c>
      <c r="BF5514" s="181">
        <f t="shared" si="738"/>
        <v>30.470399999997689</v>
      </c>
      <c r="BG5514" s="182">
        <f t="shared" si="739"/>
        <v>7.7829459013463499E-5</v>
      </c>
      <c r="BH5514" s="183">
        <f t="shared" si="740"/>
        <v>2.1064451404804758E-7</v>
      </c>
      <c r="BI5514" s="184">
        <f t="shared" si="741"/>
        <v>2.1064451404804758E-7</v>
      </c>
      <c r="BJ5514" s="184" t="str">
        <f t="shared" si="737"/>
        <v/>
      </c>
    </row>
    <row r="5515" spans="57:62" ht="20.100000000000001" customHeight="1" x14ac:dyDescent="0.25">
      <c r="BE5515" s="156">
        <v>4763</v>
      </c>
      <c r="BF5515" s="181">
        <f t="shared" si="738"/>
        <v>30.476799999997688</v>
      </c>
      <c r="BG5515" s="182">
        <f t="shared" si="739"/>
        <v>7.7618814499415452E-5</v>
      </c>
      <c r="BH5515" s="183">
        <f t="shared" si="740"/>
        <v>2.1008179074821906E-7</v>
      </c>
      <c r="BI5515" s="184">
        <f t="shared" si="741"/>
        <v>2.1008179074821906E-7</v>
      </c>
      <c r="BJ5515" s="184" t="str">
        <f t="shared" si="737"/>
        <v/>
      </c>
    </row>
    <row r="5516" spans="57:62" ht="20.100000000000001" customHeight="1" x14ac:dyDescent="0.25">
      <c r="BE5516" s="156">
        <v>4764</v>
      </c>
      <c r="BF5516" s="181">
        <f t="shared" si="738"/>
        <v>30.483199999997687</v>
      </c>
      <c r="BG5516" s="182">
        <f t="shared" si="739"/>
        <v>7.7408732708667233E-5</v>
      </c>
      <c r="BH5516" s="183">
        <f t="shared" si="740"/>
        <v>2.0952054763368182E-7</v>
      </c>
      <c r="BI5516" s="184">
        <f t="shared" si="741"/>
        <v>2.0952054763368182E-7</v>
      </c>
      <c r="BJ5516" s="184" t="str">
        <f t="shared" si="737"/>
        <v/>
      </c>
    </row>
    <row r="5517" spans="57:62" ht="20.100000000000001" customHeight="1" x14ac:dyDescent="0.25">
      <c r="BE5517" s="156">
        <v>4765</v>
      </c>
      <c r="BF5517" s="181">
        <f t="shared" si="738"/>
        <v>30.489599999997687</v>
      </c>
      <c r="BG5517" s="182">
        <f t="shared" si="739"/>
        <v>7.7199212161033551E-5</v>
      </c>
      <c r="BH5517" s="183">
        <f t="shared" si="740"/>
        <v>2.089607808830569E-7</v>
      </c>
      <c r="BI5517" s="184">
        <f t="shared" si="741"/>
        <v>2.089607808830569E-7</v>
      </c>
      <c r="BJ5517" s="184" t="str">
        <f t="shared" si="737"/>
        <v/>
      </c>
    </row>
    <row r="5518" spans="57:62" ht="20.100000000000001" customHeight="1" x14ac:dyDescent="0.25">
      <c r="BE5518" s="156">
        <v>4766</v>
      </c>
      <c r="BF5518" s="181">
        <f t="shared" si="738"/>
        <v>30.495999999997686</v>
      </c>
      <c r="BG5518" s="182">
        <f t="shared" si="739"/>
        <v>7.6990251380150494E-5</v>
      </c>
      <c r="BH5518" s="183">
        <f t="shared" si="740"/>
        <v>2.0840248668521101E-7</v>
      </c>
      <c r="BI5518" s="184">
        <f t="shared" si="741"/>
        <v>2.0840248668521101E-7</v>
      </c>
      <c r="BJ5518" s="184" t="str">
        <f t="shared" si="737"/>
        <v/>
      </c>
    </row>
    <row r="5519" spans="57:62" ht="20.100000000000001" customHeight="1" x14ac:dyDescent="0.25">
      <c r="BE5519" s="156">
        <v>4767</v>
      </c>
      <c r="BF5519" s="181">
        <f t="shared" si="738"/>
        <v>30.502399999997685</v>
      </c>
      <c r="BG5519" s="182">
        <f t="shared" si="739"/>
        <v>7.6781848893465283E-5</v>
      </c>
      <c r="BH5519" s="183">
        <f t="shared" si="740"/>
        <v>2.078456612383757E-7</v>
      </c>
      <c r="BI5519" s="184">
        <f t="shared" si="741"/>
        <v>2.078456612383757E-7</v>
      </c>
      <c r="BJ5519" s="184" t="str">
        <f t="shared" si="737"/>
        <v/>
      </c>
    </row>
    <row r="5520" spans="57:62" ht="20.100000000000001" customHeight="1" x14ac:dyDescent="0.25">
      <c r="BE5520" s="156">
        <v>4768</v>
      </c>
      <c r="BF5520" s="181">
        <f t="shared" si="738"/>
        <v>30.508799999997684</v>
      </c>
      <c r="BG5520" s="182">
        <f t="shared" si="739"/>
        <v>7.6574003232226907E-5</v>
      </c>
      <c r="BH5520" s="183">
        <f t="shared" si="740"/>
        <v>2.0729030074963229E-7</v>
      </c>
      <c r="BI5520" s="184">
        <f t="shared" si="741"/>
        <v>2.0729030074963229E-7</v>
      </c>
      <c r="BJ5520" s="184" t="str">
        <f t="shared" si="737"/>
        <v/>
      </c>
    </row>
    <row r="5521" spans="57:62" ht="20.100000000000001" customHeight="1" x14ac:dyDescent="0.25">
      <c r="BE5521" s="156">
        <v>4769</v>
      </c>
      <c r="BF5521" s="181">
        <f t="shared" si="738"/>
        <v>30.515199999997684</v>
      </c>
      <c r="BG5521" s="182">
        <f t="shared" si="739"/>
        <v>7.6366712931477275E-5</v>
      </c>
      <c r="BH5521" s="183">
        <f t="shared" si="740"/>
        <v>2.0673640143671439E-7</v>
      </c>
      <c r="BI5521" s="184">
        <f t="shared" si="741"/>
        <v>2.0673640143671439E-7</v>
      </c>
      <c r="BJ5521" s="184" t="str">
        <f t="shared" si="737"/>
        <v/>
      </c>
    </row>
    <row r="5522" spans="57:62" ht="20.100000000000001" customHeight="1" x14ac:dyDescent="0.25">
      <c r="BE5522" s="156">
        <v>4770</v>
      </c>
      <c r="BF5522" s="181">
        <f t="shared" si="738"/>
        <v>30.521599999997683</v>
      </c>
      <c r="BG5522" s="182">
        <f t="shared" si="739"/>
        <v>7.615997653004056E-5</v>
      </c>
      <c r="BH5522" s="183">
        <f t="shared" si="740"/>
        <v>2.0618395952592082E-7</v>
      </c>
      <c r="BI5522" s="184">
        <f t="shared" si="741"/>
        <v>2.0618395952592082E-7</v>
      </c>
      <c r="BJ5522" s="184" t="str">
        <f t="shared" si="737"/>
        <v/>
      </c>
    </row>
    <row r="5523" spans="57:62" ht="20.100000000000001" customHeight="1" x14ac:dyDescent="0.25">
      <c r="BE5523" s="156">
        <v>4771</v>
      </c>
      <c r="BF5523" s="181">
        <f t="shared" si="738"/>
        <v>30.527999999997682</v>
      </c>
      <c r="BG5523" s="182">
        <f t="shared" si="739"/>
        <v>7.595379257051464E-5</v>
      </c>
      <c r="BH5523" s="183">
        <f t="shared" si="740"/>
        <v>2.0563297125450084E-7</v>
      </c>
      <c r="BI5523" s="184">
        <f t="shared" si="741"/>
        <v>2.0563297125450084E-7</v>
      </c>
      <c r="BJ5523" s="184" t="str">
        <f t="shared" si="737"/>
        <v/>
      </c>
    </row>
    <row r="5524" spans="57:62" ht="20.100000000000001" customHeight="1" x14ac:dyDescent="0.25">
      <c r="BE5524" s="156">
        <v>4772</v>
      </c>
      <c r="BF5524" s="181">
        <f t="shared" si="738"/>
        <v>30.534399999997682</v>
      </c>
      <c r="BG5524" s="182">
        <f t="shared" si="739"/>
        <v>7.5748159599260139E-5</v>
      </c>
      <c r="BH5524" s="183">
        <f t="shared" si="740"/>
        <v>2.0508343286738799E-7</v>
      </c>
      <c r="BI5524" s="184">
        <f t="shared" si="741"/>
        <v>2.0508343286738799E-7</v>
      </c>
      <c r="BJ5524" s="184" t="str">
        <f t="shared" si="737"/>
        <v/>
      </c>
    </row>
    <row r="5525" spans="57:62" ht="20.100000000000001" customHeight="1" x14ac:dyDescent="0.25">
      <c r="BE5525" s="156">
        <v>4773</v>
      </c>
      <c r="BF5525" s="181">
        <f t="shared" si="738"/>
        <v>30.540799999997681</v>
      </c>
      <c r="BG5525" s="182">
        <f t="shared" si="739"/>
        <v>7.5543076166392751E-5</v>
      </c>
      <c r="BH5525" s="183">
        <f t="shared" si="740"/>
        <v>2.0453534061989703E-7</v>
      </c>
      <c r="BI5525" s="184">
        <f t="shared" si="741"/>
        <v>2.0453534061989703E-7</v>
      </c>
      <c r="BJ5525" s="184" t="str">
        <f t="shared" si="737"/>
        <v/>
      </c>
    </row>
    <row r="5526" spans="57:62" ht="20.100000000000001" customHeight="1" x14ac:dyDescent="0.25">
      <c r="BE5526" s="156">
        <v>4774</v>
      </c>
      <c r="BF5526" s="181">
        <f t="shared" si="738"/>
        <v>30.54719999999768</v>
      </c>
      <c r="BG5526" s="182">
        <f t="shared" si="739"/>
        <v>7.5338540825772854E-5</v>
      </c>
      <c r="BH5526" s="183">
        <f t="shared" si="740"/>
        <v>2.0398869077723608E-7</v>
      </c>
      <c r="BI5526" s="184">
        <f t="shared" si="741"/>
        <v>2.0398869077723608E-7</v>
      </c>
      <c r="BJ5526" s="184" t="str">
        <f t="shared" si="737"/>
        <v/>
      </c>
    </row>
    <row r="5527" spans="57:62" ht="20.100000000000001" customHeight="1" x14ac:dyDescent="0.25">
      <c r="BE5527" s="156">
        <v>4775</v>
      </c>
      <c r="BF5527" s="181">
        <f t="shared" si="738"/>
        <v>30.55359999999768</v>
      </c>
      <c r="BG5527" s="182">
        <f t="shared" si="739"/>
        <v>7.5134552134995618E-5</v>
      </c>
      <c r="BH5527" s="183">
        <f t="shared" si="740"/>
        <v>2.0344347961362571E-7</v>
      </c>
      <c r="BI5527" s="184">
        <f t="shared" si="741"/>
        <v>2.0344347961362571E-7</v>
      </c>
      <c r="BJ5527" s="184" t="str">
        <f t="shared" si="737"/>
        <v/>
      </c>
    </row>
    <row r="5528" spans="57:62" ht="20.100000000000001" customHeight="1" x14ac:dyDescent="0.25">
      <c r="BE5528" s="156">
        <v>4776</v>
      </c>
      <c r="BF5528" s="181">
        <f t="shared" si="738"/>
        <v>30.559999999997679</v>
      </c>
      <c r="BG5528" s="182">
        <f t="shared" si="739"/>
        <v>7.4931108655381992E-5</v>
      </c>
      <c r="BH5528" s="183">
        <f t="shared" si="740"/>
        <v>2.0289970341212269E-7</v>
      </c>
      <c r="BI5528" s="184">
        <f t="shared" si="741"/>
        <v>2.0289970341212269E-7</v>
      </c>
      <c r="BJ5528" s="184" t="str">
        <f t="shared" si="737"/>
        <v/>
      </c>
    </row>
    <row r="5529" spans="57:62" ht="20.100000000000001" customHeight="1" x14ac:dyDescent="0.25">
      <c r="BE5529" s="156">
        <v>4777</v>
      </c>
      <c r="BF5529" s="181">
        <f t="shared" si="738"/>
        <v>30.566399999997678</v>
      </c>
      <c r="BG5529" s="182">
        <f t="shared" si="739"/>
        <v>7.4728208951969869E-5</v>
      </c>
      <c r="BH5529" s="183">
        <f t="shared" si="740"/>
        <v>2.0235735846592113E-7</v>
      </c>
      <c r="BI5529" s="184">
        <f t="shared" si="741"/>
        <v>2.0235735846592113E-7</v>
      </c>
      <c r="BJ5529" s="184" t="str">
        <f t="shared" si="737"/>
        <v/>
      </c>
    </row>
    <row r="5530" spans="57:62" ht="20.100000000000001" customHeight="1" x14ac:dyDescent="0.25">
      <c r="BE5530" s="156">
        <v>4778</v>
      </c>
      <c r="BF5530" s="181">
        <f t="shared" si="738"/>
        <v>30.572799999997677</v>
      </c>
      <c r="BG5530" s="182">
        <f t="shared" si="739"/>
        <v>7.4525851593503948E-5</v>
      </c>
      <c r="BH5530" s="183">
        <f t="shared" si="740"/>
        <v>2.0181644107722754E-7</v>
      </c>
      <c r="BI5530" s="184">
        <f t="shared" si="741"/>
        <v>2.0181644107722754E-7</v>
      </c>
      <c r="BJ5530" s="184" t="str">
        <f t="shared" si="737"/>
        <v/>
      </c>
    </row>
    <row r="5531" spans="57:62" ht="20.100000000000001" customHeight="1" x14ac:dyDescent="0.25">
      <c r="BE5531" s="156">
        <v>4779</v>
      </c>
      <c r="BF5531" s="181">
        <f t="shared" si="738"/>
        <v>30.579199999997677</v>
      </c>
      <c r="BG5531" s="182">
        <f t="shared" si="739"/>
        <v>7.4324035152426721E-5</v>
      </c>
      <c r="BH5531" s="183">
        <f t="shared" si="740"/>
        <v>2.0127694755791138E-7</v>
      </c>
      <c r="BI5531" s="184">
        <f t="shared" si="741"/>
        <v>2.0127694755791138E-7</v>
      </c>
      <c r="BJ5531" s="184" t="str">
        <f t="shared" si="737"/>
        <v/>
      </c>
    </row>
    <row r="5532" spans="57:62" ht="20.100000000000001" customHeight="1" x14ac:dyDescent="0.25">
      <c r="BE5532" s="156">
        <v>4780</v>
      </c>
      <c r="BF5532" s="181">
        <f t="shared" si="738"/>
        <v>30.585599999997676</v>
      </c>
      <c r="BG5532" s="182">
        <f t="shared" si="739"/>
        <v>7.4122758204868809E-5</v>
      </c>
      <c r="BH5532" s="183">
        <f t="shared" si="740"/>
        <v>2.0073887422888167E-7</v>
      </c>
      <c r="BI5532" s="184">
        <f t="shared" si="741"/>
        <v>2.0073887422888167E-7</v>
      </c>
      <c r="BJ5532" s="184" t="str">
        <f t="shared" si="737"/>
        <v/>
      </c>
    </row>
    <row r="5533" spans="57:62" ht="20.100000000000001" customHeight="1" x14ac:dyDescent="0.25">
      <c r="BE5533" s="156">
        <v>4781</v>
      </c>
      <c r="BF5533" s="181">
        <f t="shared" si="738"/>
        <v>30.591999999997675</v>
      </c>
      <c r="BG5533" s="182">
        <f t="shared" si="739"/>
        <v>7.3922019330639928E-5</v>
      </c>
      <c r="BH5533" s="183">
        <f t="shared" si="740"/>
        <v>2.0020221742003273E-7</v>
      </c>
      <c r="BI5533" s="184">
        <f t="shared" si="741"/>
        <v>2.0020221742003273E-7</v>
      </c>
      <c r="BJ5533" s="184" t="str">
        <f t="shared" si="737"/>
        <v/>
      </c>
    </row>
    <row r="5534" spans="57:62" ht="20.100000000000001" customHeight="1" x14ac:dyDescent="0.25">
      <c r="BE5534" s="156">
        <v>4782</v>
      </c>
      <c r="BF5534" s="181">
        <f t="shared" si="738"/>
        <v>30.598399999997675</v>
      </c>
      <c r="BG5534" s="182">
        <f t="shared" si="739"/>
        <v>7.3721817113219895E-5</v>
      </c>
      <c r="BH5534" s="183">
        <f t="shared" si="740"/>
        <v>1.9966697347157238E-7</v>
      </c>
      <c r="BI5534" s="184">
        <f t="shared" si="741"/>
        <v>1.9966697347157238E-7</v>
      </c>
      <c r="BJ5534" s="184" t="str">
        <f t="shared" si="737"/>
        <v/>
      </c>
    </row>
    <row r="5535" spans="57:62" ht="20.100000000000001" customHeight="1" x14ac:dyDescent="0.25">
      <c r="BE5535" s="156">
        <v>4783</v>
      </c>
      <c r="BF5535" s="181">
        <f t="shared" si="738"/>
        <v>30.604799999997674</v>
      </c>
      <c r="BG5535" s="182">
        <f t="shared" si="739"/>
        <v>7.3522150139748322E-5</v>
      </c>
      <c r="BH5535" s="183">
        <f t="shared" si="740"/>
        <v>1.9913313873160953E-7</v>
      </c>
      <c r="BI5535" s="184">
        <f t="shared" si="741"/>
        <v>1.9913313873160953E-7</v>
      </c>
      <c r="BJ5535" s="184" t="str">
        <f t="shared" si="737"/>
        <v/>
      </c>
    </row>
    <row r="5536" spans="57:62" ht="20.100000000000001" customHeight="1" x14ac:dyDescent="0.25">
      <c r="BE5536" s="156">
        <v>4784</v>
      </c>
      <c r="BF5536" s="181">
        <f t="shared" si="738"/>
        <v>30.611199999997673</v>
      </c>
      <c r="BG5536" s="182">
        <f t="shared" si="739"/>
        <v>7.3323017001016713E-5</v>
      </c>
      <c r="BH5536" s="183">
        <f t="shared" si="740"/>
        <v>1.9860070955825487E-7</v>
      </c>
      <c r="BI5536" s="184">
        <f t="shared" si="741"/>
        <v>1.9860070955825487E-7</v>
      </c>
      <c r="BJ5536" s="184" t="str">
        <f t="shared" si="737"/>
        <v/>
      </c>
    </row>
    <row r="5537" spans="57:62" ht="20.100000000000001" customHeight="1" x14ac:dyDescent="0.25">
      <c r="BE5537" s="156">
        <v>4785</v>
      </c>
      <c r="BF5537" s="181">
        <f t="shared" si="738"/>
        <v>30.617599999997672</v>
      </c>
      <c r="BG5537" s="182">
        <f t="shared" si="739"/>
        <v>7.3124416291458458E-5</v>
      </c>
      <c r="BH5537" s="183">
        <f t="shared" si="740"/>
        <v>1.9806968231865865E-7</v>
      </c>
      <c r="BI5537" s="184">
        <f t="shared" si="741"/>
        <v>1.9806968231865865E-7</v>
      </c>
      <c r="BJ5537" s="184" t="str">
        <f t="shared" si="737"/>
        <v/>
      </c>
    </row>
    <row r="5538" spans="57:62" ht="20.100000000000001" customHeight="1" x14ac:dyDescent="0.25">
      <c r="BE5538" s="156">
        <v>4786</v>
      </c>
      <c r="BF5538" s="181">
        <f t="shared" si="738"/>
        <v>30.623999999997672</v>
      </c>
      <c r="BG5538" s="182">
        <f t="shared" si="739"/>
        <v>7.2926346609139799E-5</v>
      </c>
      <c r="BH5538" s="183">
        <f t="shared" si="740"/>
        <v>1.9754005338952561E-7</v>
      </c>
      <c r="BI5538" s="184">
        <f t="shared" si="741"/>
        <v>1.9754005338952561E-7</v>
      </c>
      <c r="BJ5538" s="184" t="str">
        <f t="shared" si="737"/>
        <v/>
      </c>
    </row>
    <row r="5539" spans="57:62" ht="20.100000000000001" customHeight="1" x14ac:dyDescent="0.25">
      <c r="BE5539" s="156">
        <v>4787</v>
      </c>
      <c r="BF5539" s="181">
        <f t="shared" si="738"/>
        <v>30.630399999997671</v>
      </c>
      <c r="BG5539" s="182">
        <f t="shared" si="739"/>
        <v>7.2728806555750274E-5</v>
      </c>
      <c r="BH5539" s="183">
        <f t="shared" si="740"/>
        <v>1.9701181915624769E-7</v>
      </c>
      <c r="BI5539" s="184">
        <f t="shared" si="741"/>
        <v>1.9701181915624769E-7</v>
      </c>
      <c r="BJ5539" s="184" t="str">
        <f t="shared" si="737"/>
        <v/>
      </c>
    </row>
    <row r="5540" spans="57:62" ht="20.100000000000001" customHeight="1" x14ac:dyDescent="0.25">
      <c r="BE5540" s="156">
        <v>4788</v>
      </c>
      <c r="BF5540" s="181">
        <f t="shared" si="738"/>
        <v>30.63679999999767</v>
      </c>
      <c r="BG5540" s="182">
        <f t="shared" si="739"/>
        <v>7.2531794736594026E-5</v>
      </c>
      <c r="BH5540" s="183">
        <f t="shared" si="740"/>
        <v>1.9648497601291754E-7</v>
      </c>
      <c r="BI5540" s="184">
        <f t="shared" si="741"/>
        <v>1.9648497601291754E-7</v>
      </c>
      <c r="BJ5540" s="184" t="str">
        <f t="shared" si="737"/>
        <v/>
      </c>
    </row>
    <row r="5541" spans="57:62" ht="20.100000000000001" customHeight="1" x14ac:dyDescent="0.25">
      <c r="BE5541" s="156">
        <v>4789</v>
      </c>
      <c r="BF5541" s="181">
        <f t="shared" si="738"/>
        <v>30.64319999999767</v>
      </c>
      <c r="BG5541" s="182">
        <f t="shared" si="739"/>
        <v>7.2335309760581109E-5</v>
      </c>
      <c r="BH5541" s="183">
        <f t="shared" si="740"/>
        <v>1.9595952036418523E-7</v>
      </c>
      <c r="BI5541" s="184">
        <f t="shared" si="741"/>
        <v>1.9595952036418523E-7</v>
      </c>
      <c r="BJ5541" s="184" t="str">
        <f t="shared" si="737"/>
        <v/>
      </c>
    </row>
    <row r="5542" spans="57:62" ht="20.100000000000001" customHeight="1" x14ac:dyDescent="0.25">
      <c r="BE5542" s="156">
        <v>4790</v>
      </c>
      <c r="BF5542" s="181">
        <f t="shared" si="738"/>
        <v>30.649599999997669</v>
      </c>
      <c r="BG5542" s="182">
        <f t="shared" si="739"/>
        <v>7.2139350240216923E-5</v>
      </c>
      <c r="BH5542" s="183">
        <f t="shared" si="740"/>
        <v>1.9543544862161261E-7</v>
      </c>
      <c r="BI5542" s="184">
        <f t="shared" si="741"/>
        <v>1.9543544862161261E-7</v>
      </c>
      <c r="BJ5542" s="184" t="str">
        <f t="shared" si="737"/>
        <v/>
      </c>
    </row>
    <row r="5543" spans="57:62" ht="20.100000000000001" customHeight="1" x14ac:dyDescent="0.25">
      <c r="BE5543" s="156">
        <v>4791</v>
      </c>
      <c r="BF5543" s="181">
        <f t="shared" si="738"/>
        <v>30.655999999997668</v>
      </c>
      <c r="BG5543" s="182">
        <f t="shared" si="739"/>
        <v>7.1943914791595311E-5</v>
      </c>
      <c r="BH5543" s="183">
        <f t="shared" si="740"/>
        <v>1.949127572087962E-7</v>
      </c>
      <c r="BI5543" s="184">
        <f t="shared" si="741"/>
        <v>1.949127572087962E-7</v>
      </c>
      <c r="BJ5543" s="184" t="str">
        <f t="shared" si="737"/>
        <v/>
      </c>
    </row>
    <row r="5544" spans="57:62" ht="20.100000000000001" customHeight="1" x14ac:dyDescent="0.25">
      <c r="BE5544" s="156">
        <v>4792</v>
      </c>
      <c r="BF5544" s="181">
        <f t="shared" si="738"/>
        <v>30.662399999997668</v>
      </c>
      <c r="BG5544" s="182">
        <f t="shared" si="739"/>
        <v>7.1749002034386515E-5</v>
      </c>
      <c r="BH5544" s="183">
        <f t="shared" si="740"/>
        <v>1.9439144255503811E-7</v>
      </c>
      <c r="BI5544" s="184">
        <f t="shared" si="741"/>
        <v>1.9439144255503811E-7</v>
      </c>
      <c r="BJ5544" s="184" t="str">
        <f t="shared" si="737"/>
        <v/>
      </c>
    </row>
    <row r="5545" spans="57:62" ht="20.100000000000001" customHeight="1" x14ac:dyDescent="0.25">
      <c r="BE5545" s="156">
        <v>4793</v>
      </c>
      <c r="BF5545" s="181">
        <f t="shared" si="738"/>
        <v>30.668799999997667</v>
      </c>
      <c r="BG5545" s="182">
        <f t="shared" si="739"/>
        <v>7.1554610591831476E-5</v>
      </c>
      <c r="BH5545" s="183">
        <f t="shared" si="740"/>
        <v>1.9387150110137695E-7</v>
      </c>
      <c r="BI5545" s="184">
        <f t="shared" si="741"/>
        <v>1.9387150110137695E-7</v>
      </c>
      <c r="BJ5545" s="184" t="str">
        <f t="shared" si="737"/>
        <v/>
      </c>
    </row>
    <row r="5546" spans="57:62" ht="20.100000000000001" customHeight="1" x14ac:dyDescent="0.25">
      <c r="BE5546" s="156">
        <v>4794</v>
      </c>
      <c r="BF5546" s="181">
        <f t="shared" si="738"/>
        <v>30.675199999997666</v>
      </c>
      <c r="BG5546" s="182">
        <f t="shared" si="739"/>
        <v>7.13607390907301E-5</v>
      </c>
      <c r="BH5546" s="183">
        <f t="shared" si="740"/>
        <v>1.9335292929634586E-7</v>
      </c>
      <c r="BI5546" s="184">
        <f t="shared" si="741"/>
        <v>1.9335292929634586E-7</v>
      </c>
      <c r="BJ5546" s="184" t="str">
        <f t="shared" si="737"/>
        <v/>
      </c>
    </row>
    <row r="5547" spans="57:62" ht="20.100000000000001" customHeight="1" x14ac:dyDescent="0.25">
      <c r="BE5547" s="156">
        <v>4795</v>
      </c>
      <c r="BF5547" s="181">
        <f t="shared" si="738"/>
        <v>30.681599999997665</v>
      </c>
      <c r="BG5547" s="182">
        <f t="shared" si="739"/>
        <v>7.1167386161433754E-5</v>
      </c>
      <c r="BH5547" s="183">
        <f t="shared" si="740"/>
        <v>1.928357235977615E-7</v>
      </c>
      <c r="BI5547" s="184">
        <f t="shared" si="741"/>
        <v>1.928357235977615E-7</v>
      </c>
      <c r="BJ5547" s="184" t="str">
        <f t="shared" si="737"/>
        <v/>
      </c>
    </row>
    <row r="5548" spans="57:62" ht="20.100000000000001" customHeight="1" x14ac:dyDescent="0.25">
      <c r="BE5548" s="156">
        <v>4796</v>
      </c>
      <c r="BF5548" s="181">
        <f t="shared" si="738"/>
        <v>30.687999999997665</v>
      </c>
      <c r="BG5548" s="182">
        <f t="shared" si="739"/>
        <v>7.0974550437835992E-5</v>
      </c>
      <c r="BH5548" s="183">
        <f t="shared" si="740"/>
        <v>1.9231988047269685E-7</v>
      </c>
      <c r="BI5548" s="184">
        <f t="shared" si="741"/>
        <v>1.9231988047269685E-7</v>
      </c>
      <c r="BJ5548" s="184" t="str">
        <f t="shared" si="737"/>
        <v/>
      </c>
    </row>
    <row r="5549" spans="57:62" ht="20.100000000000001" customHeight="1" x14ac:dyDescent="0.25">
      <c r="BE5549" s="156">
        <v>4797</v>
      </c>
      <c r="BF5549" s="181">
        <f t="shared" si="738"/>
        <v>30.694399999997664</v>
      </c>
      <c r="BG5549" s="182">
        <f t="shared" si="739"/>
        <v>7.0782230557363295E-5</v>
      </c>
      <c r="BH5549" s="183">
        <f t="shared" si="740"/>
        <v>1.918053963968308E-7</v>
      </c>
      <c r="BI5549" s="184">
        <f t="shared" si="741"/>
        <v>1.918053963968308E-7</v>
      </c>
      <c r="BJ5549" s="184" t="str">
        <f t="shared" si="737"/>
        <v/>
      </c>
    </row>
    <row r="5550" spans="57:62" ht="20.100000000000001" customHeight="1" x14ac:dyDescent="0.25">
      <c r="BE5550" s="156">
        <v>4798</v>
      </c>
      <c r="BF5550" s="181">
        <f t="shared" si="738"/>
        <v>30.700799999997663</v>
      </c>
      <c r="BG5550" s="182">
        <f t="shared" si="739"/>
        <v>7.0590425160966464E-5</v>
      </c>
      <c r="BH5550" s="183">
        <f t="shared" si="740"/>
        <v>1.9129226785526122E-7</v>
      </c>
      <c r="BI5550" s="184">
        <f t="shared" si="741"/>
        <v>1.9129226785526122E-7</v>
      </c>
      <c r="BJ5550" s="184" t="str">
        <f t="shared" si="737"/>
        <v/>
      </c>
    </row>
    <row r="5551" spans="57:62" ht="20.100000000000001" customHeight="1" x14ac:dyDescent="0.25">
      <c r="BE5551" s="156">
        <v>4799</v>
      </c>
      <c r="BF5551" s="181">
        <f t="shared" si="738"/>
        <v>30.707199999997663</v>
      </c>
      <c r="BG5551" s="182">
        <f t="shared" si="739"/>
        <v>7.0399132893111203E-5</v>
      </c>
      <c r="BH5551" s="183">
        <f t="shared" si="740"/>
        <v>1.9078049134113617E-7</v>
      </c>
      <c r="BI5551" s="184">
        <f t="shared" si="741"/>
        <v>1.9078049134113617E-7</v>
      </c>
      <c r="BJ5551" s="184" t="str">
        <f t="shared" si="737"/>
        <v/>
      </c>
    </row>
    <row r="5552" spans="57:62" ht="20.100000000000001" customHeight="1" x14ac:dyDescent="0.25">
      <c r="BE5552" s="156">
        <v>4800</v>
      </c>
      <c r="BF5552" s="181">
        <f t="shared" si="738"/>
        <v>30.713599999997662</v>
      </c>
      <c r="BG5552" s="182">
        <f t="shared" si="739"/>
        <v>7.0208352401770067E-5</v>
      </c>
      <c r="BH5552" s="183">
        <f t="shared" si="740"/>
        <v>1.902700633573751E-7</v>
      </c>
      <c r="BI5552" s="184">
        <f t="shared" si="741"/>
        <v>1.902700633573751E-7</v>
      </c>
      <c r="BJ5552" s="184" t="str">
        <f t="shared" si="737"/>
        <v/>
      </c>
    </row>
    <row r="5553" spans="57:62" ht="20.100000000000001" customHeight="1" x14ac:dyDescent="0.25">
      <c r="BE5553" s="156">
        <v>4801</v>
      </c>
      <c r="BF5553" s="181">
        <f t="shared" si="738"/>
        <v>30.719999999997661</v>
      </c>
      <c r="BG5553" s="182">
        <f t="shared" si="739"/>
        <v>7.0018082338412692E-5</v>
      </c>
      <c r="BH5553" s="183">
        <f t="shared" si="740"/>
        <v>1.8976098041458174E-7</v>
      </c>
      <c r="BI5553" s="184">
        <f t="shared" si="741"/>
        <v>1.8976098041458174E-7</v>
      </c>
      <c r="BJ5553" s="184" t="str">
        <f t="shared" ref="BJ5553:BJ5616" si="742">IF($BG5553&lt;(1-$BC$765),$BH5553,"")</f>
        <v/>
      </c>
    </row>
    <row r="5554" spans="57:62" ht="20.100000000000001" customHeight="1" x14ac:dyDescent="0.25">
      <c r="BE5554" s="156">
        <v>4802</v>
      </c>
      <c r="BF5554" s="181">
        <f t="shared" ref="BF5554:BF5617" si="743">BF5553+$BI$750</f>
        <v>30.72639999999766</v>
      </c>
      <c r="BG5554" s="182">
        <f t="shared" ref="BG5554:BG5617" si="744">_xlfn.CHISQ.DIST.RT(BF5554,7)</f>
        <v>6.982832135799811E-5</v>
      </c>
      <c r="BH5554" s="183">
        <f t="shared" ref="BH5554:BH5617" si="745">BG5554-BG5555</f>
        <v>1.8925323903351066E-7</v>
      </c>
      <c r="BI5554" s="184">
        <f t="shared" ref="BI5554:BI5617" si="746">IF(BG5554&lt;(1-$BC$757),BH5554,"")</f>
        <v>1.8925323903351066E-7</v>
      </c>
      <c r="BJ5554" s="184" t="str">
        <f t="shared" si="742"/>
        <v/>
      </c>
    </row>
    <row r="5555" spans="57:62" ht="20.100000000000001" customHeight="1" x14ac:dyDescent="0.25">
      <c r="BE5555" s="156">
        <v>4803</v>
      </c>
      <c r="BF5555" s="181">
        <f t="shared" si="743"/>
        <v>30.73279999999766</v>
      </c>
      <c r="BG5555" s="182">
        <f t="shared" si="744"/>
        <v>6.96390681189646E-5</v>
      </c>
      <c r="BH5555" s="183">
        <f t="shared" si="745"/>
        <v>1.8874683574330545E-7</v>
      </c>
      <c r="BI5555" s="184">
        <f t="shared" si="746"/>
        <v>1.8874683574330545E-7</v>
      </c>
      <c r="BJ5555" s="184" t="str">
        <f t="shared" si="742"/>
        <v/>
      </c>
    </row>
    <row r="5556" spans="57:62" ht="20.100000000000001" customHeight="1" x14ac:dyDescent="0.25">
      <c r="BE5556" s="156">
        <v>4804</v>
      </c>
      <c r="BF5556" s="181">
        <f t="shared" si="743"/>
        <v>30.739199999997659</v>
      </c>
      <c r="BG5556" s="182">
        <f t="shared" si="744"/>
        <v>6.9450321283221294E-5</v>
      </c>
      <c r="BH5556" s="183">
        <f t="shared" si="745"/>
        <v>1.8824176708098371E-7</v>
      </c>
      <c r="BI5556" s="184">
        <f t="shared" si="746"/>
        <v>1.8824176708098371E-7</v>
      </c>
      <c r="BJ5556" s="184" t="str">
        <f t="shared" si="742"/>
        <v/>
      </c>
    </row>
    <row r="5557" spans="57:62" ht="20.100000000000001" customHeight="1" x14ac:dyDescent="0.25">
      <c r="BE5557" s="156">
        <v>4805</v>
      </c>
      <c r="BF5557" s="181">
        <f t="shared" si="743"/>
        <v>30.745599999997658</v>
      </c>
      <c r="BG5557" s="182">
        <f t="shared" si="744"/>
        <v>6.926207951614031E-5</v>
      </c>
      <c r="BH5557" s="183">
        <f t="shared" si="745"/>
        <v>1.8773802959321244E-7</v>
      </c>
      <c r="BI5557" s="184">
        <f t="shared" si="746"/>
        <v>1.8773802959321244E-7</v>
      </c>
      <c r="BJ5557" s="184" t="str">
        <f t="shared" si="742"/>
        <v/>
      </c>
    </row>
    <row r="5558" spans="57:62" ht="20.100000000000001" customHeight="1" x14ac:dyDescent="0.25">
      <c r="BE5558" s="156">
        <v>4806</v>
      </c>
      <c r="BF5558" s="181">
        <f t="shared" si="743"/>
        <v>30.751999999997658</v>
      </c>
      <c r="BG5558" s="182">
        <f t="shared" si="744"/>
        <v>6.9074341486547098E-5</v>
      </c>
      <c r="BH5558" s="183">
        <f t="shared" si="745"/>
        <v>1.8723561983590147E-7</v>
      </c>
      <c r="BI5558" s="184">
        <f t="shared" si="746"/>
        <v>1.8723561983590147E-7</v>
      </c>
      <c r="BJ5558" s="184" t="str">
        <f t="shared" si="742"/>
        <v/>
      </c>
    </row>
    <row r="5559" spans="57:62" ht="20.100000000000001" customHeight="1" x14ac:dyDescent="0.25">
      <c r="BE5559" s="156">
        <v>4807</v>
      </c>
      <c r="BF5559" s="181">
        <f t="shared" si="743"/>
        <v>30.758399999997657</v>
      </c>
      <c r="BG5559" s="182">
        <f t="shared" si="744"/>
        <v>6.8887105866711197E-5</v>
      </c>
      <c r="BH5559" s="183">
        <f t="shared" si="745"/>
        <v>1.8673453437208925E-7</v>
      </c>
      <c r="BI5559" s="184">
        <f t="shared" si="746"/>
        <v>1.8673453437208925E-7</v>
      </c>
      <c r="BJ5559" s="184" t="str">
        <f t="shared" si="742"/>
        <v/>
      </c>
    </row>
    <row r="5560" spans="57:62" ht="20.100000000000001" customHeight="1" x14ac:dyDescent="0.25">
      <c r="BE5560" s="156">
        <v>4808</v>
      </c>
      <c r="BF5560" s="181">
        <f t="shared" si="743"/>
        <v>30.764799999997656</v>
      </c>
      <c r="BG5560" s="182">
        <f t="shared" si="744"/>
        <v>6.8700371332339107E-5</v>
      </c>
      <c r="BH5560" s="183">
        <f t="shared" si="745"/>
        <v>1.8623476977472114E-7</v>
      </c>
      <c r="BI5560" s="184">
        <f t="shared" si="746"/>
        <v>1.8623476977472114E-7</v>
      </c>
      <c r="BJ5560" s="184" t="str">
        <f t="shared" si="742"/>
        <v/>
      </c>
    </row>
    <row r="5561" spans="57:62" ht="20.100000000000001" customHeight="1" x14ac:dyDescent="0.25">
      <c r="BE5561" s="156">
        <v>4809</v>
      </c>
      <c r="BF5561" s="181">
        <f t="shared" si="743"/>
        <v>30.771199999997656</v>
      </c>
      <c r="BG5561" s="182">
        <f t="shared" si="744"/>
        <v>6.8514136562564386E-5</v>
      </c>
      <c r="BH5561" s="183">
        <f t="shared" si="745"/>
        <v>1.8573632262541611E-7</v>
      </c>
      <c r="BI5561" s="184">
        <f t="shared" si="746"/>
        <v>1.8573632262541611E-7</v>
      </c>
      <c r="BJ5561" s="184" t="str">
        <f t="shared" si="742"/>
        <v/>
      </c>
    </row>
    <row r="5562" spans="57:62" ht="20.100000000000001" customHeight="1" x14ac:dyDescent="0.25">
      <c r="BE5562" s="156">
        <v>4810</v>
      </c>
      <c r="BF5562" s="181">
        <f t="shared" si="743"/>
        <v>30.777599999997655</v>
      </c>
      <c r="BG5562" s="182">
        <f t="shared" si="744"/>
        <v>6.832840023993897E-5</v>
      </c>
      <c r="BH5562" s="183">
        <f t="shared" si="745"/>
        <v>1.8523918951361294E-7</v>
      </c>
      <c r="BI5562" s="184">
        <f t="shared" si="746"/>
        <v>1.8523918951361294E-7</v>
      </c>
      <c r="BJ5562" s="184" t="str">
        <f t="shared" si="742"/>
        <v/>
      </c>
    </row>
    <row r="5563" spans="57:62" ht="20.100000000000001" customHeight="1" x14ac:dyDescent="0.25">
      <c r="BE5563" s="156">
        <v>4811</v>
      </c>
      <c r="BF5563" s="181">
        <f t="shared" si="743"/>
        <v>30.783999999997654</v>
      </c>
      <c r="BG5563" s="182">
        <f t="shared" si="744"/>
        <v>6.8143161050425357E-5</v>
      </c>
      <c r="BH5563" s="183">
        <f t="shared" si="745"/>
        <v>1.8474336703804743E-7</v>
      </c>
      <c r="BI5563" s="184">
        <f t="shared" si="746"/>
        <v>1.8474336703804743E-7</v>
      </c>
      <c r="BJ5563" s="184" t="str">
        <f t="shared" si="742"/>
        <v/>
      </c>
    </row>
    <row r="5564" spans="57:62" ht="20.100000000000001" customHeight="1" x14ac:dyDescent="0.25">
      <c r="BE5564" s="156">
        <v>4812</v>
      </c>
      <c r="BF5564" s="181">
        <f t="shared" si="743"/>
        <v>30.790399999997653</v>
      </c>
      <c r="BG5564" s="182">
        <f t="shared" si="744"/>
        <v>6.795841768338731E-5</v>
      </c>
      <c r="BH5564" s="183">
        <f t="shared" si="745"/>
        <v>1.8424885180611547E-7</v>
      </c>
      <c r="BI5564" s="184">
        <f t="shared" si="746"/>
        <v>1.8424885180611547E-7</v>
      </c>
      <c r="BJ5564" s="184" t="str">
        <f t="shared" si="742"/>
        <v/>
      </c>
    </row>
    <row r="5565" spans="57:62" ht="20.100000000000001" customHeight="1" x14ac:dyDescent="0.25">
      <c r="BE5565" s="156">
        <v>4813</v>
      </c>
      <c r="BF5565" s="181">
        <f t="shared" si="743"/>
        <v>30.796799999997653</v>
      </c>
      <c r="BG5565" s="182">
        <f t="shared" si="744"/>
        <v>6.7774168831581194E-5</v>
      </c>
      <c r="BH5565" s="183">
        <f t="shared" si="745"/>
        <v>1.8375564043341221E-7</v>
      </c>
      <c r="BI5565" s="184">
        <f t="shared" si="746"/>
        <v>1.8375564043341221E-7</v>
      </c>
      <c r="BJ5565" s="184" t="str">
        <f t="shared" si="742"/>
        <v/>
      </c>
    </row>
    <row r="5566" spans="57:62" ht="20.100000000000001" customHeight="1" x14ac:dyDescent="0.25">
      <c r="BE5566" s="156">
        <v>4814</v>
      </c>
      <c r="BF5566" s="181">
        <f t="shared" si="743"/>
        <v>30.803199999997652</v>
      </c>
      <c r="BG5566" s="182">
        <f t="shared" si="744"/>
        <v>6.7590413191147782E-5</v>
      </c>
      <c r="BH5566" s="183">
        <f t="shared" si="745"/>
        <v>1.8326372954397604E-7</v>
      </c>
      <c r="BI5566" s="184">
        <f t="shared" si="746"/>
        <v>1.8326372954397604E-7</v>
      </c>
      <c r="BJ5566" s="184" t="str">
        <f t="shared" si="742"/>
        <v/>
      </c>
    </row>
    <row r="5567" spans="57:62" ht="20.100000000000001" customHeight="1" x14ac:dyDescent="0.25">
      <c r="BE5567" s="156">
        <v>4815</v>
      </c>
      <c r="BF5567" s="181">
        <f t="shared" si="743"/>
        <v>30.809599999997651</v>
      </c>
      <c r="BG5567" s="182">
        <f t="shared" si="744"/>
        <v>6.7407149461603806E-5</v>
      </c>
      <c r="BH5567" s="183">
        <f t="shared" si="745"/>
        <v>1.8277311577149472E-7</v>
      </c>
      <c r="BI5567" s="184">
        <f t="shared" si="746"/>
        <v>1.8277311577149472E-7</v>
      </c>
      <c r="BJ5567" s="184" t="str">
        <f t="shared" si="742"/>
        <v/>
      </c>
    </row>
    <row r="5568" spans="57:62" ht="20.100000000000001" customHeight="1" x14ac:dyDescent="0.25">
      <c r="BE5568" s="156">
        <v>4816</v>
      </c>
      <c r="BF5568" s="181">
        <f t="shared" si="743"/>
        <v>30.815999999997651</v>
      </c>
      <c r="BG5568" s="182">
        <f t="shared" si="744"/>
        <v>6.7224376345832311E-5</v>
      </c>
      <c r="BH5568" s="183">
        <f t="shared" si="745"/>
        <v>1.8228379575659494E-7</v>
      </c>
      <c r="BI5568" s="184">
        <f t="shared" si="746"/>
        <v>1.8228379575659494E-7</v>
      </c>
      <c r="BJ5568" s="184" t="str">
        <f t="shared" si="742"/>
        <v/>
      </c>
    </row>
    <row r="5569" spans="57:62" ht="20.100000000000001" customHeight="1" x14ac:dyDescent="0.25">
      <c r="BE5569" s="156">
        <v>4817</v>
      </c>
      <c r="BF5569" s="181">
        <f t="shared" si="743"/>
        <v>30.82239999999765</v>
      </c>
      <c r="BG5569" s="182">
        <f t="shared" si="744"/>
        <v>6.7042092550075716E-5</v>
      </c>
      <c r="BH5569" s="183">
        <f t="shared" si="745"/>
        <v>1.8179576614953921E-7</v>
      </c>
      <c r="BI5569" s="184">
        <f t="shared" si="746"/>
        <v>1.8179576614953921E-7</v>
      </c>
      <c r="BJ5569" s="184" t="str">
        <f t="shared" si="742"/>
        <v/>
      </c>
    </row>
    <row r="5570" spans="57:62" ht="20.100000000000001" customHeight="1" x14ac:dyDescent="0.25">
      <c r="BE5570" s="156">
        <v>4818</v>
      </c>
      <c r="BF5570" s="181">
        <f t="shared" si="743"/>
        <v>30.828799999997649</v>
      </c>
      <c r="BG5570" s="182">
        <f t="shared" si="744"/>
        <v>6.6860296783926177E-5</v>
      </c>
      <c r="BH5570" s="183">
        <f t="shared" si="745"/>
        <v>1.8130902360858606E-7</v>
      </c>
      <c r="BI5570" s="184">
        <f t="shared" si="746"/>
        <v>1.8130902360858606E-7</v>
      </c>
      <c r="BJ5570" s="184" t="str">
        <f t="shared" si="742"/>
        <v/>
      </c>
    </row>
    <row r="5571" spans="57:62" ht="20.100000000000001" customHeight="1" x14ac:dyDescent="0.25">
      <c r="BE5571" s="156">
        <v>4819</v>
      </c>
      <c r="BF5571" s="181">
        <f t="shared" si="743"/>
        <v>30.835199999997648</v>
      </c>
      <c r="BG5571" s="182">
        <f t="shared" si="744"/>
        <v>6.6678987760317591E-5</v>
      </c>
      <c r="BH5571" s="183">
        <f t="shared" si="745"/>
        <v>1.8082356480076246E-7</v>
      </c>
      <c r="BI5571" s="184">
        <f t="shared" si="746"/>
        <v>1.8082356480076246E-7</v>
      </c>
      <c r="BJ5571" s="184" t="str">
        <f t="shared" si="742"/>
        <v/>
      </c>
    </row>
    <row r="5572" spans="57:62" ht="20.100000000000001" customHeight="1" x14ac:dyDescent="0.25">
      <c r="BE5572" s="156">
        <v>4820</v>
      </c>
      <c r="BF5572" s="181">
        <f t="shared" si="743"/>
        <v>30.841599999997648</v>
      </c>
      <c r="BG5572" s="182">
        <f t="shared" si="744"/>
        <v>6.6498164195516829E-5</v>
      </c>
      <c r="BH5572" s="183">
        <f t="shared" si="745"/>
        <v>1.8033938640076616E-7</v>
      </c>
      <c r="BI5572" s="184">
        <f t="shared" si="746"/>
        <v>1.8033938640076616E-7</v>
      </c>
      <c r="BJ5572" s="184" t="str">
        <f t="shared" si="742"/>
        <v/>
      </c>
    </row>
    <row r="5573" spans="57:62" ht="20.100000000000001" customHeight="1" x14ac:dyDescent="0.25">
      <c r="BE5573" s="156">
        <v>4821</v>
      </c>
      <c r="BF5573" s="181">
        <f t="shared" si="743"/>
        <v>30.847999999997647</v>
      </c>
      <c r="BG5573" s="182">
        <f t="shared" si="744"/>
        <v>6.6317824809116062E-5</v>
      </c>
      <c r="BH5573" s="183">
        <f t="shared" si="745"/>
        <v>1.798564850933644E-7</v>
      </c>
      <c r="BI5573" s="184">
        <f t="shared" si="746"/>
        <v>1.798564850933644E-7</v>
      </c>
      <c r="BJ5573" s="184" t="str">
        <f t="shared" si="742"/>
        <v/>
      </c>
    </row>
    <row r="5574" spans="57:62" ht="20.100000000000001" customHeight="1" x14ac:dyDescent="0.25">
      <c r="BE5574" s="156">
        <v>4822</v>
      </c>
      <c r="BF5574" s="181">
        <f t="shared" si="743"/>
        <v>30.854399999997646</v>
      </c>
      <c r="BG5574" s="182">
        <f t="shared" si="744"/>
        <v>6.6137968324022698E-5</v>
      </c>
      <c r="BH5574" s="183">
        <f t="shared" si="745"/>
        <v>1.793748575698432E-7</v>
      </c>
      <c r="BI5574" s="184">
        <f t="shared" si="746"/>
        <v>1.793748575698432E-7</v>
      </c>
      <c r="BJ5574" s="184" t="str">
        <f t="shared" si="742"/>
        <v/>
      </c>
    </row>
    <row r="5575" spans="57:62" ht="20.100000000000001" customHeight="1" x14ac:dyDescent="0.25">
      <c r="BE5575" s="156">
        <v>4823</v>
      </c>
      <c r="BF5575" s="181">
        <f t="shared" si="743"/>
        <v>30.860799999997646</v>
      </c>
      <c r="BG5575" s="182">
        <f t="shared" si="744"/>
        <v>6.5958593466452855E-5</v>
      </c>
      <c r="BH5575" s="183">
        <f t="shared" si="745"/>
        <v>1.7889450053059589E-7</v>
      </c>
      <c r="BI5575" s="184">
        <f t="shared" si="746"/>
        <v>1.7889450053059589E-7</v>
      </c>
      <c r="BJ5575" s="184" t="str">
        <f t="shared" si="742"/>
        <v/>
      </c>
    </row>
    <row r="5576" spans="57:62" ht="20.100000000000001" customHeight="1" x14ac:dyDescent="0.25">
      <c r="BE5576" s="156">
        <v>4824</v>
      </c>
      <c r="BF5576" s="181">
        <f t="shared" si="743"/>
        <v>30.867199999997645</v>
      </c>
      <c r="BG5576" s="182">
        <f t="shared" si="744"/>
        <v>6.5779698965922259E-5</v>
      </c>
      <c r="BH5576" s="183">
        <f t="shared" si="745"/>
        <v>1.7841541068512308E-7</v>
      </c>
      <c r="BI5576" s="184">
        <f t="shared" si="746"/>
        <v>1.7841541068512308E-7</v>
      </c>
      <c r="BJ5576" s="184" t="str">
        <f t="shared" si="742"/>
        <v/>
      </c>
    </row>
    <row r="5577" spans="57:62" ht="20.100000000000001" customHeight="1" x14ac:dyDescent="0.25">
      <c r="BE5577" s="156">
        <v>4825</v>
      </c>
      <c r="BF5577" s="181">
        <f t="shared" si="743"/>
        <v>30.873599999997644</v>
      </c>
      <c r="BG5577" s="182">
        <f t="shared" si="744"/>
        <v>6.5601283555237136E-5</v>
      </c>
      <c r="BH5577" s="183">
        <f t="shared" si="745"/>
        <v>1.7793758475017599E-7</v>
      </c>
      <c r="BI5577" s="184">
        <f t="shared" si="746"/>
        <v>1.7793758475017599E-7</v>
      </c>
      <c r="BJ5577" s="184" t="str">
        <f t="shared" si="742"/>
        <v/>
      </c>
    </row>
    <row r="5578" spans="57:62" ht="20.100000000000001" customHeight="1" x14ac:dyDescent="0.25">
      <c r="BE5578" s="156">
        <v>4826</v>
      </c>
      <c r="BF5578" s="181">
        <f t="shared" si="743"/>
        <v>30.879999999997644</v>
      </c>
      <c r="BG5578" s="182">
        <f t="shared" si="744"/>
        <v>6.542334597048696E-5</v>
      </c>
      <c r="BH5578" s="183">
        <f t="shared" si="745"/>
        <v>1.7746101945115235E-7</v>
      </c>
      <c r="BI5578" s="184">
        <f t="shared" si="746"/>
        <v>1.7746101945115235E-7</v>
      </c>
      <c r="BJ5578" s="184" t="str">
        <f t="shared" si="742"/>
        <v/>
      </c>
    </row>
    <row r="5579" spans="57:62" ht="20.100000000000001" customHeight="1" x14ac:dyDescent="0.25">
      <c r="BE5579" s="156">
        <v>4827</v>
      </c>
      <c r="BF5579" s="181">
        <f t="shared" si="743"/>
        <v>30.886399999997643</v>
      </c>
      <c r="BG5579" s="182">
        <f t="shared" si="744"/>
        <v>6.5245884951035807E-5</v>
      </c>
      <c r="BH5579" s="183">
        <f t="shared" si="745"/>
        <v>1.7698571152225903E-7</v>
      </c>
      <c r="BI5579" s="184">
        <f t="shared" si="746"/>
        <v>1.7698571152225903E-7</v>
      </c>
      <c r="BJ5579" s="184" t="str">
        <f t="shared" si="742"/>
        <v/>
      </c>
    </row>
    <row r="5580" spans="57:62" ht="20.100000000000001" customHeight="1" x14ac:dyDescent="0.25">
      <c r="BE5580" s="156">
        <v>4828</v>
      </c>
      <c r="BF5580" s="181">
        <f t="shared" si="743"/>
        <v>30.892799999997642</v>
      </c>
      <c r="BG5580" s="182">
        <f t="shared" si="744"/>
        <v>6.5068899239513548E-5</v>
      </c>
      <c r="BH5580" s="183">
        <f t="shared" si="745"/>
        <v>1.7651165770515679E-7</v>
      </c>
      <c r="BI5580" s="184">
        <f t="shared" si="746"/>
        <v>1.7651165770515679E-7</v>
      </c>
      <c r="BJ5580" s="184" t="str">
        <f t="shared" si="742"/>
        <v/>
      </c>
    </row>
    <row r="5581" spans="57:62" ht="20.100000000000001" customHeight="1" x14ac:dyDescent="0.25">
      <c r="BE5581" s="156">
        <v>4829</v>
      </c>
      <c r="BF5581" s="181">
        <f t="shared" si="743"/>
        <v>30.899199999997641</v>
      </c>
      <c r="BG5581" s="182">
        <f t="shared" si="744"/>
        <v>6.4892387581808392E-5</v>
      </c>
      <c r="BH5581" s="183">
        <f t="shared" si="745"/>
        <v>1.7603885475015292E-7</v>
      </c>
      <c r="BI5581" s="184">
        <f t="shared" si="746"/>
        <v>1.7603885475015292E-7</v>
      </c>
      <c r="BJ5581" s="184" t="str">
        <f t="shared" si="742"/>
        <v/>
      </c>
    </row>
    <row r="5582" spans="57:62" ht="20.100000000000001" customHeight="1" x14ac:dyDescent="0.25">
      <c r="BE5582" s="156">
        <v>4830</v>
      </c>
      <c r="BF5582" s="181">
        <f t="shared" si="743"/>
        <v>30.905599999997641</v>
      </c>
      <c r="BG5582" s="182">
        <f t="shared" si="744"/>
        <v>6.4716348727058239E-5</v>
      </c>
      <c r="BH5582" s="183">
        <f t="shared" si="745"/>
        <v>1.7556729941628252E-7</v>
      </c>
      <c r="BI5582" s="184">
        <f t="shared" si="746"/>
        <v>1.7556729941628252E-7</v>
      </c>
      <c r="BJ5582" s="184" t="str">
        <f t="shared" si="742"/>
        <v/>
      </c>
    </row>
    <row r="5583" spans="57:62" ht="20.100000000000001" customHeight="1" x14ac:dyDescent="0.25">
      <c r="BE5583" s="156">
        <v>4831</v>
      </c>
      <c r="BF5583" s="181">
        <f t="shared" si="743"/>
        <v>30.91199999999764</v>
      </c>
      <c r="BG5583" s="182">
        <f t="shared" si="744"/>
        <v>6.4540781427641956E-5</v>
      </c>
      <c r="BH5583" s="183">
        <f t="shared" si="745"/>
        <v>1.7509698846981774E-7</v>
      </c>
      <c r="BI5583" s="184">
        <f t="shared" si="746"/>
        <v>1.7509698846981774E-7</v>
      </c>
      <c r="BJ5583" s="184" t="str">
        <f t="shared" si="742"/>
        <v/>
      </c>
    </row>
    <row r="5584" spans="57:62" ht="20.100000000000001" customHeight="1" x14ac:dyDescent="0.25">
      <c r="BE5584" s="156">
        <v>4832</v>
      </c>
      <c r="BF5584" s="181">
        <f t="shared" si="743"/>
        <v>30.918399999997639</v>
      </c>
      <c r="BG5584" s="182">
        <f t="shared" si="744"/>
        <v>6.4365684439172138E-5</v>
      </c>
      <c r="BH5584" s="183">
        <f t="shared" si="745"/>
        <v>1.7462791868582631E-7</v>
      </c>
      <c r="BI5584" s="184">
        <f t="shared" si="746"/>
        <v>1.7462791868582631E-7</v>
      </c>
      <c r="BJ5584" s="184" t="str">
        <f t="shared" si="742"/>
        <v/>
      </c>
    </row>
    <row r="5585" spans="57:62" ht="20.100000000000001" customHeight="1" x14ac:dyDescent="0.25">
      <c r="BE5585" s="156">
        <v>4833</v>
      </c>
      <c r="BF5585" s="181">
        <f t="shared" si="743"/>
        <v>30.924799999997639</v>
      </c>
      <c r="BG5585" s="182">
        <f t="shared" si="744"/>
        <v>6.4191056520486312E-5</v>
      </c>
      <c r="BH5585" s="183">
        <f t="shared" si="745"/>
        <v>1.7416008684753462E-7</v>
      </c>
      <c r="BI5585" s="184">
        <f t="shared" si="746"/>
        <v>1.7416008684753462E-7</v>
      </c>
      <c r="BJ5585" s="184" t="str">
        <f t="shared" si="742"/>
        <v/>
      </c>
    </row>
    <row r="5586" spans="57:62" ht="20.100000000000001" customHeight="1" x14ac:dyDescent="0.25">
      <c r="BE5586" s="156">
        <v>4834</v>
      </c>
      <c r="BF5586" s="181">
        <f t="shared" si="743"/>
        <v>30.931199999997638</v>
      </c>
      <c r="BG5586" s="182">
        <f t="shared" si="744"/>
        <v>6.4016896433638778E-5</v>
      </c>
      <c r="BH5586" s="183">
        <f t="shared" si="745"/>
        <v>1.7369348974621921E-7</v>
      </c>
      <c r="BI5586" s="184">
        <f t="shared" si="746"/>
        <v>1.7369348974621921E-7</v>
      </c>
      <c r="BJ5586" s="184" t="str">
        <f t="shared" si="742"/>
        <v/>
      </c>
    </row>
    <row r="5587" spans="57:62" ht="20.100000000000001" customHeight="1" x14ac:dyDescent="0.25">
      <c r="BE5587" s="156">
        <v>4835</v>
      </c>
      <c r="BF5587" s="181">
        <f t="shared" si="743"/>
        <v>30.937599999997637</v>
      </c>
      <c r="BG5587" s="182">
        <f t="shared" si="744"/>
        <v>6.3843202943892558E-5</v>
      </c>
      <c r="BH5587" s="183">
        <f t="shared" si="745"/>
        <v>1.7322812418109844E-7</v>
      </c>
      <c r="BI5587" s="184">
        <f t="shared" si="746"/>
        <v>1.7322812418109844E-7</v>
      </c>
      <c r="BJ5587" s="184" t="str">
        <f t="shared" si="742"/>
        <v/>
      </c>
    </row>
    <row r="5588" spans="57:62" ht="20.100000000000001" customHeight="1" x14ac:dyDescent="0.25">
      <c r="BE5588" s="156">
        <v>4836</v>
      </c>
      <c r="BF5588" s="181">
        <f t="shared" si="743"/>
        <v>30.943999999997637</v>
      </c>
      <c r="BG5588" s="182">
        <f t="shared" si="744"/>
        <v>6.366997481971146E-5</v>
      </c>
      <c r="BH5588" s="183">
        <f t="shared" si="745"/>
        <v>1.7276398696037599E-7</v>
      </c>
      <c r="BI5588" s="184">
        <f t="shared" si="746"/>
        <v>1.7276398696037599E-7</v>
      </c>
      <c r="BJ5588" s="184" t="str">
        <f t="shared" si="742"/>
        <v/>
      </c>
    </row>
    <row r="5589" spans="57:62" ht="20.100000000000001" customHeight="1" x14ac:dyDescent="0.25">
      <c r="BE5589" s="156">
        <v>4837</v>
      </c>
      <c r="BF5589" s="181">
        <f t="shared" si="743"/>
        <v>30.950399999997636</v>
      </c>
      <c r="BG5589" s="182">
        <f t="shared" si="744"/>
        <v>6.3497210832751084E-5</v>
      </c>
      <c r="BH5589" s="183">
        <f t="shared" si="745"/>
        <v>1.7230107489880138E-7</v>
      </c>
      <c r="BI5589" s="184">
        <f t="shared" si="746"/>
        <v>1.7230107489880138E-7</v>
      </c>
      <c r="BJ5589" s="184" t="str">
        <f t="shared" si="742"/>
        <v/>
      </c>
    </row>
    <row r="5590" spans="57:62" ht="20.100000000000001" customHeight="1" x14ac:dyDescent="0.25">
      <c r="BE5590" s="156">
        <v>4838</v>
      </c>
      <c r="BF5590" s="181">
        <f t="shared" si="743"/>
        <v>30.956799999997635</v>
      </c>
      <c r="BG5590" s="182">
        <f t="shared" si="744"/>
        <v>6.3324909757852283E-5</v>
      </c>
      <c r="BH5590" s="183">
        <f t="shared" si="745"/>
        <v>1.7183938482044831E-7</v>
      </c>
      <c r="BI5590" s="184">
        <f t="shared" si="746"/>
        <v>1.7183938482044831E-7</v>
      </c>
      <c r="BJ5590" s="184" t="str">
        <f t="shared" si="742"/>
        <v/>
      </c>
    </row>
    <row r="5591" spans="57:62" ht="20.100000000000001" customHeight="1" x14ac:dyDescent="0.25">
      <c r="BE5591" s="156">
        <v>4839</v>
      </c>
      <c r="BF5591" s="181">
        <f t="shared" si="743"/>
        <v>30.963199999997634</v>
      </c>
      <c r="BG5591" s="182">
        <f t="shared" si="744"/>
        <v>6.3153070373031834E-5</v>
      </c>
      <c r="BH5591" s="183">
        <f t="shared" si="745"/>
        <v>1.7137891355730513E-7</v>
      </c>
      <c r="BI5591" s="184">
        <f t="shared" si="746"/>
        <v>1.7137891355730513E-7</v>
      </c>
      <c r="BJ5591" s="184" t="str">
        <f t="shared" si="742"/>
        <v/>
      </c>
    </row>
    <row r="5592" spans="57:62" ht="20.100000000000001" customHeight="1" x14ac:dyDescent="0.25">
      <c r="BE5592" s="156">
        <v>4840</v>
      </c>
      <c r="BF5592" s="181">
        <f t="shared" si="743"/>
        <v>30.969599999997634</v>
      </c>
      <c r="BG5592" s="182">
        <f t="shared" si="744"/>
        <v>6.2981691459474529E-5</v>
      </c>
      <c r="BH5592" s="183">
        <f t="shared" si="745"/>
        <v>1.7091965794889541E-7</v>
      </c>
      <c r="BI5592" s="184">
        <f t="shared" si="746"/>
        <v>1.7091965794889541E-7</v>
      </c>
      <c r="BJ5592" s="184" t="str">
        <f t="shared" si="742"/>
        <v/>
      </c>
    </row>
    <row r="5593" spans="57:62" ht="20.100000000000001" customHeight="1" x14ac:dyDescent="0.25">
      <c r="BE5593" s="156">
        <v>4841</v>
      </c>
      <c r="BF5593" s="181">
        <f t="shared" si="743"/>
        <v>30.975999999997633</v>
      </c>
      <c r="BG5593" s="182">
        <f t="shared" si="744"/>
        <v>6.2810771801525634E-5</v>
      </c>
      <c r="BH5593" s="183">
        <f t="shared" si="745"/>
        <v>1.7046161484282E-7</v>
      </c>
      <c r="BI5593" s="184">
        <f t="shared" si="746"/>
        <v>1.7046161484282E-7</v>
      </c>
      <c r="BJ5593" s="184" t="str">
        <f t="shared" si="742"/>
        <v/>
      </c>
    </row>
    <row r="5594" spans="57:62" ht="20.100000000000001" customHeight="1" x14ac:dyDescent="0.25">
      <c r="BE5594" s="156">
        <v>4842</v>
      </c>
      <c r="BF5594" s="181">
        <f t="shared" si="743"/>
        <v>30.982399999997632</v>
      </c>
      <c r="BG5594" s="182">
        <f t="shared" si="744"/>
        <v>6.2640310186682814E-5</v>
      </c>
      <c r="BH5594" s="183">
        <f t="shared" si="745"/>
        <v>1.700047810956109E-7</v>
      </c>
      <c r="BI5594" s="184">
        <f t="shared" si="746"/>
        <v>1.700047810956109E-7</v>
      </c>
      <c r="BJ5594" s="184" t="str">
        <f t="shared" si="742"/>
        <v/>
      </c>
    </row>
    <row r="5595" spans="57:62" ht="20.100000000000001" customHeight="1" x14ac:dyDescent="0.25">
      <c r="BE5595" s="156">
        <v>4843</v>
      </c>
      <c r="BF5595" s="181">
        <f t="shared" si="743"/>
        <v>30.988799999997632</v>
      </c>
      <c r="BG5595" s="182">
        <f t="shared" si="744"/>
        <v>6.2470305405587203E-5</v>
      </c>
      <c r="BH5595" s="183">
        <f t="shared" si="745"/>
        <v>1.695491535700207E-7</v>
      </c>
      <c r="BI5595" s="184">
        <f t="shared" si="746"/>
        <v>1.695491535700207E-7</v>
      </c>
      <c r="BJ5595" s="184" t="str">
        <f t="shared" si="742"/>
        <v/>
      </c>
    </row>
    <row r="5596" spans="57:62" ht="20.100000000000001" customHeight="1" x14ac:dyDescent="0.25">
      <c r="BE5596" s="156">
        <v>4844</v>
      </c>
      <c r="BF5596" s="181">
        <f t="shared" si="743"/>
        <v>30.995199999997631</v>
      </c>
      <c r="BG5596" s="182">
        <f t="shared" si="744"/>
        <v>6.2300756252017182E-5</v>
      </c>
      <c r="BH5596" s="183">
        <f t="shared" si="745"/>
        <v>1.6909472913888507E-7</v>
      </c>
      <c r="BI5596" s="184">
        <f t="shared" si="746"/>
        <v>1.6909472913888507E-7</v>
      </c>
      <c r="BJ5596" s="184" t="str">
        <f t="shared" si="742"/>
        <v/>
      </c>
    </row>
    <row r="5597" spans="57:62" ht="20.100000000000001" customHeight="1" x14ac:dyDescent="0.25">
      <c r="BE5597" s="156">
        <v>4845</v>
      </c>
      <c r="BF5597" s="181">
        <f t="shared" si="743"/>
        <v>31.00159999999763</v>
      </c>
      <c r="BG5597" s="182">
        <f t="shared" si="744"/>
        <v>6.2131661522878297E-5</v>
      </c>
      <c r="BH5597" s="183">
        <f t="shared" si="745"/>
        <v>1.6864150468077241E-7</v>
      </c>
      <c r="BI5597" s="184">
        <f t="shared" si="746"/>
        <v>1.6864150468077241E-7</v>
      </c>
      <c r="BJ5597" s="184" t="str">
        <f t="shared" si="742"/>
        <v/>
      </c>
    </row>
    <row r="5598" spans="57:62" ht="20.100000000000001" customHeight="1" x14ac:dyDescent="0.25">
      <c r="BE5598" s="156">
        <v>4846</v>
      </c>
      <c r="BF5598" s="181">
        <f t="shared" si="743"/>
        <v>31.007999999997629</v>
      </c>
      <c r="BG5598" s="182">
        <f t="shared" si="744"/>
        <v>6.1963020018197525E-5</v>
      </c>
      <c r="BH5598" s="183">
        <f t="shared" si="745"/>
        <v>1.6818947708409024E-7</v>
      </c>
      <c r="BI5598" s="184">
        <f t="shared" si="746"/>
        <v>1.6818947708409024E-7</v>
      </c>
      <c r="BJ5598" s="184" t="str">
        <f t="shared" si="742"/>
        <v/>
      </c>
    </row>
    <row r="5599" spans="57:62" ht="20.100000000000001" customHeight="1" x14ac:dyDescent="0.25">
      <c r="BE5599" s="156">
        <v>4847</v>
      </c>
      <c r="BF5599" s="181">
        <f t="shared" si="743"/>
        <v>31.014399999997629</v>
      </c>
      <c r="BG5599" s="182">
        <f t="shared" si="744"/>
        <v>6.1794830541113434E-5</v>
      </c>
      <c r="BH5599" s="183">
        <f t="shared" si="745"/>
        <v>1.6773864324398169E-7</v>
      </c>
      <c r="BI5599" s="184">
        <f t="shared" si="746"/>
        <v>1.6773864324398169E-7</v>
      </c>
      <c r="BJ5599" s="184" t="str">
        <f t="shared" si="742"/>
        <v/>
      </c>
    </row>
    <row r="5600" spans="57:62" ht="20.100000000000001" customHeight="1" x14ac:dyDescent="0.25">
      <c r="BE5600" s="156">
        <v>4848</v>
      </c>
      <c r="BF5600" s="181">
        <f t="shared" si="743"/>
        <v>31.020799999997628</v>
      </c>
      <c r="BG5600" s="182">
        <f t="shared" si="744"/>
        <v>6.1627091897869453E-5</v>
      </c>
      <c r="BH5600" s="183">
        <f t="shared" si="745"/>
        <v>1.6728900006369432E-7</v>
      </c>
      <c r="BI5600" s="184">
        <f t="shared" si="746"/>
        <v>1.6728900006369432E-7</v>
      </c>
      <c r="BJ5600" s="184" t="str">
        <f t="shared" si="742"/>
        <v/>
      </c>
    </row>
    <row r="5601" spans="57:62" ht="20.100000000000001" customHeight="1" x14ac:dyDescent="0.25">
      <c r="BE5601" s="156">
        <v>4849</v>
      </c>
      <c r="BF5601" s="181">
        <f t="shared" si="743"/>
        <v>31.027199999997627</v>
      </c>
      <c r="BG5601" s="182">
        <f t="shared" si="744"/>
        <v>6.1459802897805758E-5</v>
      </c>
      <c r="BH5601" s="183">
        <f t="shared" si="745"/>
        <v>1.6684054445478336E-7</v>
      </c>
      <c r="BI5601" s="184">
        <f t="shared" si="746"/>
        <v>1.6684054445478336E-7</v>
      </c>
      <c r="BJ5601" s="184" t="str">
        <f t="shared" si="742"/>
        <v/>
      </c>
    </row>
    <row r="5602" spans="57:62" ht="20.100000000000001" customHeight="1" x14ac:dyDescent="0.25">
      <c r="BE5602" s="156">
        <v>4850</v>
      </c>
      <c r="BF5602" s="181">
        <f t="shared" si="743"/>
        <v>31.033599999997627</v>
      </c>
      <c r="BG5602" s="182">
        <f t="shared" si="744"/>
        <v>6.1292962353350975E-5</v>
      </c>
      <c r="BH5602" s="183">
        <f t="shared" si="745"/>
        <v>1.6639327333594625E-7</v>
      </c>
      <c r="BI5602" s="184">
        <f t="shared" si="746"/>
        <v>1.6639327333594625E-7</v>
      </c>
      <c r="BJ5602" s="184" t="str">
        <f t="shared" si="742"/>
        <v/>
      </c>
    </row>
    <row r="5603" spans="57:62" ht="20.100000000000001" customHeight="1" x14ac:dyDescent="0.25">
      <c r="BE5603" s="156">
        <v>4851</v>
      </c>
      <c r="BF5603" s="181">
        <f t="shared" si="743"/>
        <v>31.039999999997626</v>
      </c>
      <c r="BG5603" s="182">
        <f t="shared" si="744"/>
        <v>6.1126569080015029E-5</v>
      </c>
      <c r="BH5603" s="183">
        <f t="shared" si="745"/>
        <v>1.6594718363397803E-7</v>
      </c>
      <c r="BI5603" s="184">
        <f t="shared" si="746"/>
        <v>1.6594718363397803E-7</v>
      </c>
      <c r="BJ5603" s="184" t="str">
        <f t="shared" si="742"/>
        <v/>
      </c>
    </row>
    <row r="5604" spans="57:62" ht="20.100000000000001" customHeight="1" x14ac:dyDescent="0.25">
      <c r="BE5604" s="156">
        <v>4852</v>
      </c>
      <c r="BF5604" s="181">
        <f t="shared" si="743"/>
        <v>31.046399999997625</v>
      </c>
      <c r="BG5604" s="182">
        <f t="shared" si="744"/>
        <v>6.0960621896381051E-5</v>
      </c>
      <c r="BH5604" s="183">
        <f t="shared" si="745"/>
        <v>1.6550227228428641E-7</v>
      </c>
      <c r="BI5604" s="184">
        <f t="shared" si="746"/>
        <v>1.6550227228428641E-7</v>
      </c>
      <c r="BJ5604" s="184" t="str">
        <f t="shared" si="742"/>
        <v/>
      </c>
    </row>
    <row r="5605" spans="57:62" ht="20.100000000000001" customHeight="1" x14ac:dyDescent="0.25">
      <c r="BE5605" s="156">
        <v>4853</v>
      </c>
      <c r="BF5605" s="181">
        <f t="shared" si="743"/>
        <v>31.052799999997625</v>
      </c>
      <c r="BG5605" s="182">
        <f t="shared" si="744"/>
        <v>6.0795119624096764E-5</v>
      </c>
      <c r="BH5605" s="183">
        <f t="shared" si="745"/>
        <v>1.6505853622834384E-7</v>
      </c>
      <c r="BI5605" s="184">
        <f t="shared" si="746"/>
        <v>1.6505853622834384E-7</v>
      </c>
      <c r="BJ5605" s="184" t="str">
        <f t="shared" si="742"/>
        <v/>
      </c>
    </row>
    <row r="5606" spans="57:62" ht="20.100000000000001" customHeight="1" x14ac:dyDescent="0.25">
      <c r="BE5606" s="156">
        <v>4854</v>
      </c>
      <c r="BF5606" s="181">
        <f t="shared" si="743"/>
        <v>31.059199999997624</v>
      </c>
      <c r="BG5606" s="182">
        <f t="shared" si="744"/>
        <v>6.063006108786842E-5</v>
      </c>
      <c r="BH5606" s="183">
        <f t="shared" si="745"/>
        <v>1.6461597241692656E-7</v>
      </c>
      <c r="BI5606" s="184">
        <f t="shared" si="746"/>
        <v>1.6461597241692656E-7</v>
      </c>
      <c r="BJ5606" s="184" t="str">
        <f t="shared" si="742"/>
        <v/>
      </c>
    </row>
    <row r="5607" spans="57:62" ht="20.100000000000001" customHeight="1" x14ac:dyDescent="0.25">
      <c r="BE5607" s="156">
        <v>4855</v>
      </c>
      <c r="BF5607" s="181">
        <f t="shared" si="743"/>
        <v>31.065599999997623</v>
      </c>
      <c r="BG5607" s="182">
        <f t="shared" si="744"/>
        <v>6.0465445115451494E-5</v>
      </c>
      <c r="BH5607" s="183">
        <f t="shared" si="745"/>
        <v>1.641745778078717E-7</v>
      </c>
      <c r="BI5607" s="184">
        <f t="shared" si="746"/>
        <v>1.641745778078717E-7</v>
      </c>
      <c r="BJ5607" s="184" t="str">
        <f t="shared" si="742"/>
        <v/>
      </c>
    </row>
    <row r="5608" spans="57:62" ht="20.100000000000001" customHeight="1" x14ac:dyDescent="0.25">
      <c r="BE5608" s="156">
        <v>4856</v>
      </c>
      <c r="BF5608" s="181">
        <f t="shared" si="743"/>
        <v>31.071999999997622</v>
      </c>
      <c r="BG5608" s="182">
        <f t="shared" si="744"/>
        <v>6.0301270537643622E-5</v>
      </c>
      <c r="BH5608" s="183">
        <f t="shared" si="745"/>
        <v>1.6373434936671423E-7</v>
      </c>
      <c r="BI5608" s="184">
        <f t="shared" si="746"/>
        <v>1.6373434936671423E-7</v>
      </c>
      <c r="BJ5608" s="184" t="str">
        <f t="shared" si="742"/>
        <v/>
      </c>
    </row>
    <row r="5609" spans="57:62" ht="20.100000000000001" customHeight="1" x14ac:dyDescent="0.25">
      <c r="BE5609" s="156">
        <v>4857</v>
      </c>
      <c r="BF5609" s="181">
        <f t="shared" si="743"/>
        <v>31.078399999997622</v>
      </c>
      <c r="BG5609" s="182">
        <f t="shared" si="744"/>
        <v>6.0137536188276908E-5</v>
      </c>
      <c r="BH5609" s="183">
        <f t="shared" si="745"/>
        <v>1.6329528406717483E-7</v>
      </c>
      <c r="BI5609" s="184">
        <f t="shared" si="746"/>
        <v>1.6329528406717483E-7</v>
      </c>
      <c r="BJ5609" s="184" t="str">
        <f t="shared" si="742"/>
        <v/>
      </c>
    </row>
    <row r="5610" spans="57:62" ht="20.100000000000001" customHeight="1" x14ac:dyDescent="0.25">
      <c r="BE5610" s="156">
        <v>4858</v>
      </c>
      <c r="BF5610" s="181">
        <f t="shared" si="743"/>
        <v>31.084799999997621</v>
      </c>
      <c r="BG5610" s="182">
        <f t="shared" si="744"/>
        <v>5.9974240904209733E-5</v>
      </c>
      <c r="BH5610" s="183">
        <f t="shared" si="745"/>
        <v>1.628573788897911E-7</v>
      </c>
      <c r="BI5610" s="184">
        <f t="shared" si="746"/>
        <v>1.628573788897911E-7</v>
      </c>
      <c r="BJ5610" s="184" t="str">
        <f t="shared" si="742"/>
        <v/>
      </c>
    </row>
    <row r="5611" spans="57:62" ht="20.100000000000001" customHeight="1" x14ac:dyDescent="0.25">
      <c r="BE5611" s="156">
        <v>4859</v>
      </c>
      <c r="BF5611" s="181">
        <f t="shared" si="743"/>
        <v>31.09119999999762</v>
      </c>
      <c r="BG5611" s="182">
        <f t="shared" si="744"/>
        <v>5.9811383525319942E-5</v>
      </c>
      <c r="BH5611" s="183">
        <f t="shared" si="745"/>
        <v>1.6242063082360487E-7</v>
      </c>
      <c r="BI5611" s="184">
        <f t="shared" si="746"/>
        <v>1.6242063082360487E-7</v>
      </c>
      <c r="BJ5611" s="184" t="str">
        <f t="shared" si="742"/>
        <v/>
      </c>
    </row>
    <row r="5612" spans="57:62" ht="20.100000000000001" customHeight="1" x14ac:dyDescent="0.25">
      <c r="BE5612" s="156">
        <v>4860</v>
      </c>
      <c r="BF5612" s="181">
        <f t="shared" si="743"/>
        <v>31.09759999999762</v>
      </c>
      <c r="BG5612" s="182">
        <f t="shared" si="744"/>
        <v>5.9648962894496337E-5</v>
      </c>
      <c r="BH5612" s="183">
        <f t="shared" si="745"/>
        <v>1.6198503686508473E-7</v>
      </c>
      <c r="BI5612" s="184">
        <f t="shared" si="746"/>
        <v>1.6198503686508473E-7</v>
      </c>
      <c r="BJ5612" s="184" t="str">
        <f t="shared" si="742"/>
        <v/>
      </c>
    </row>
    <row r="5613" spans="57:62" ht="20.100000000000001" customHeight="1" x14ac:dyDescent="0.25">
      <c r="BE5613" s="156">
        <v>4861</v>
      </c>
      <c r="BF5613" s="181">
        <f t="shared" si="743"/>
        <v>31.103999999997619</v>
      </c>
      <c r="BG5613" s="182">
        <f t="shared" si="744"/>
        <v>5.9486977857631252E-5</v>
      </c>
      <c r="BH5613" s="183">
        <f t="shared" si="745"/>
        <v>1.6155059401813963E-7</v>
      </c>
      <c r="BI5613" s="184">
        <f t="shared" si="746"/>
        <v>1.6155059401813963E-7</v>
      </c>
      <c r="BJ5613" s="184" t="str">
        <f t="shared" si="742"/>
        <v/>
      </c>
    </row>
    <row r="5614" spans="57:62" ht="20.100000000000001" customHeight="1" x14ac:dyDescent="0.25">
      <c r="BE5614" s="156">
        <v>4862</v>
      </c>
      <c r="BF5614" s="181">
        <f t="shared" si="743"/>
        <v>31.110399999997618</v>
      </c>
      <c r="BG5614" s="182">
        <f t="shared" si="744"/>
        <v>5.9325427263613113E-5</v>
      </c>
      <c r="BH5614" s="183">
        <f t="shared" si="745"/>
        <v>1.6111729929422727E-7</v>
      </c>
      <c r="BI5614" s="184">
        <f t="shared" si="746"/>
        <v>1.6111729929422727E-7</v>
      </c>
      <c r="BJ5614" s="184" t="str">
        <f t="shared" si="742"/>
        <v/>
      </c>
    </row>
    <row r="5615" spans="57:62" ht="20.100000000000001" customHeight="1" x14ac:dyDescent="0.25">
      <c r="BE5615" s="156">
        <v>4863</v>
      </c>
      <c r="BF5615" s="181">
        <f t="shared" si="743"/>
        <v>31.116799999997617</v>
      </c>
      <c r="BG5615" s="182">
        <f t="shared" si="744"/>
        <v>5.9164309964318886E-5</v>
      </c>
      <c r="BH5615" s="183">
        <f t="shared" si="745"/>
        <v>1.6068514971253028E-7</v>
      </c>
      <c r="BI5615" s="184">
        <f t="shared" si="746"/>
        <v>1.6068514971253028E-7</v>
      </c>
      <c r="BJ5615" s="184" t="str">
        <f t="shared" si="742"/>
        <v/>
      </c>
    </row>
    <row r="5616" spans="57:62" ht="20.100000000000001" customHeight="1" x14ac:dyDescent="0.25">
      <c r="BE5616" s="156">
        <v>4864</v>
      </c>
      <c r="BF5616" s="181">
        <f t="shared" si="743"/>
        <v>31.123199999997617</v>
      </c>
      <c r="BG5616" s="182">
        <f t="shared" si="744"/>
        <v>5.9003624814606355E-5</v>
      </c>
      <c r="BH5616" s="183">
        <f t="shared" si="745"/>
        <v>1.6025414230005789E-7</v>
      </c>
      <c r="BI5616" s="184">
        <f t="shared" si="746"/>
        <v>1.6025414230005789E-7</v>
      </c>
      <c r="BJ5616" s="184" t="str">
        <f t="shared" si="742"/>
        <v/>
      </c>
    </row>
    <row r="5617" spans="57:62" ht="20.100000000000001" customHeight="1" x14ac:dyDescent="0.25">
      <c r="BE5617" s="156">
        <v>4865</v>
      </c>
      <c r="BF5617" s="181">
        <f t="shared" si="743"/>
        <v>31.129599999997616</v>
      </c>
      <c r="BG5617" s="182">
        <f t="shared" si="744"/>
        <v>5.8843370672306297E-5</v>
      </c>
      <c r="BH5617" s="183">
        <f t="shared" si="745"/>
        <v>1.5982427409103603E-7</v>
      </c>
      <c r="BI5617" s="184">
        <f t="shared" si="746"/>
        <v>1.5982427409103603E-7</v>
      </c>
      <c r="BJ5617" s="184" t="str">
        <f t="shared" ref="BJ5617:BJ5680" si="747">IF($BG5617&lt;(1-$BC$765),$BH5617,"")</f>
        <v/>
      </c>
    </row>
    <row r="5618" spans="57:62" ht="20.100000000000001" customHeight="1" x14ac:dyDescent="0.25">
      <c r="BE5618" s="156">
        <v>4866</v>
      </c>
      <c r="BF5618" s="181">
        <f t="shared" ref="BF5618:BF5681" si="748">BF5617+$BI$750</f>
        <v>31.135999999997615</v>
      </c>
      <c r="BG5618" s="182">
        <f t="shared" ref="BG5618:BG5681" si="749">_xlfn.CHISQ.DIST.RT(BF5618,7)</f>
        <v>5.8683546398215261E-5</v>
      </c>
      <c r="BH5618" s="183">
        <f t="shared" ref="BH5618:BH5681" si="750">BG5618-BG5619</f>
        <v>1.5939554212725975E-7</v>
      </c>
      <c r="BI5618" s="184">
        <f t="shared" ref="BI5618:BI5681" si="751">IF(BG5618&lt;(1-$BC$757),BH5618,"")</f>
        <v>1.5939554212725975E-7</v>
      </c>
      <c r="BJ5618" s="184" t="str">
        <f t="shared" si="747"/>
        <v/>
      </c>
    </row>
    <row r="5619" spans="57:62" ht="20.100000000000001" customHeight="1" x14ac:dyDescent="0.25">
      <c r="BE5619" s="156">
        <v>4867</v>
      </c>
      <c r="BF5619" s="181">
        <f t="shared" si="748"/>
        <v>31.142399999997615</v>
      </c>
      <c r="BG5619" s="182">
        <f t="shared" si="749"/>
        <v>5.8524150856088002E-5</v>
      </c>
      <c r="BH5619" s="183">
        <f t="shared" si="750"/>
        <v>1.5896794345814059E-7</v>
      </c>
      <c r="BI5619" s="184">
        <f t="shared" si="751"/>
        <v>1.5896794345814059E-7</v>
      </c>
      <c r="BJ5619" s="184" t="str">
        <f t="shared" si="747"/>
        <v/>
      </c>
    </row>
    <row r="5620" spans="57:62" ht="20.100000000000001" customHeight="1" x14ac:dyDescent="0.25">
      <c r="BE5620" s="156">
        <v>4868</v>
      </c>
      <c r="BF5620" s="181">
        <f t="shared" si="748"/>
        <v>31.148799999997614</v>
      </c>
      <c r="BG5620" s="182">
        <f t="shared" si="749"/>
        <v>5.8365182912629861E-5</v>
      </c>
      <c r="BH5620" s="183">
        <f t="shared" si="750"/>
        <v>1.5854147514028649E-7</v>
      </c>
      <c r="BI5620" s="184">
        <f t="shared" si="751"/>
        <v>1.5854147514028649E-7</v>
      </c>
      <c r="BJ5620" s="184" t="str">
        <f t="shared" si="747"/>
        <v/>
      </c>
    </row>
    <row r="5621" spans="57:62" ht="20.100000000000001" customHeight="1" x14ac:dyDescent="0.25">
      <c r="BE5621" s="156">
        <v>4869</v>
      </c>
      <c r="BF5621" s="181">
        <f t="shared" si="748"/>
        <v>31.155199999997613</v>
      </c>
      <c r="BG5621" s="182">
        <f t="shared" si="749"/>
        <v>5.8206641437489575E-5</v>
      </c>
      <c r="BH5621" s="183">
        <f t="shared" si="750"/>
        <v>1.5811613423877572E-7</v>
      </c>
      <c r="BI5621" s="184">
        <f t="shared" si="751"/>
        <v>1.5811613423877572E-7</v>
      </c>
      <c r="BJ5621" s="184" t="str">
        <f t="shared" si="747"/>
        <v/>
      </c>
    </row>
    <row r="5622" spans="57:62" ht="20.100000000000001" customHeight="1" x14ac:dyDescent="0.25">
      <c r="BE5622" s="156">
        <v>4870</v>
      </c>
      <c r="BF5622" s="181">
        <f t="shared" si="748"/>
        <v>31.161599999997613</v>
      </c>
      <c r="BG5622" s="182">
        <f t="shared" si="749"/>
        <v>5.8048525303250799E-5</v>
      </c>
      <c r="BH5622" s="183">
        <f t="shared" si="750"/>
        <v>1.5769191782442606E-7</v>
      </c>
      <c r="BI5622" s="184">
        <f t="shared" si="751"/>
        <v>1.5769191782442606E-7</v>
      </c>
      <c r="BJ5622" s="184" t="str">
        <f t="shared" si="747"/>
        <v/>
      </c>
    </row>
    <row r="5623" spans="57:62" ht="20.100000000000001" customHeight="1" x14ac:dyDescent="0.25">
      <c r="BE5623" s="156">
        <v>4871</v>
      </c>
      <c r="BF5623" s="181">
        <f t="shared" si="748"/>
        <v>31.167999999997612</v>
      </c>
      <c r="BG5623" s="182">
        <f t="shared" si="749"/>
        <v>5.7890833385426373E-5</v>
      </c>
      <c r="BH5623" s="183">
        <f t="shared" si="750"/>
        <v>1.5726882297724387E-7</v>
      </c>
      <c r="BI5623" s="184">
        <f t="shared" si="751"/>
        <v>1.5726882297724387E-7</v>
      </c>
      <c r="BJ5623" s="184" t="str">
        <f t="shared" si="747"/>
        <v/>
      </c>
    </row>
    <row r="5624" spans="57:62" ht="20.100000000000001" customHeight="1" x14ac:dyDescent="0.25">
      <c r="BE5624" s="156">
        <v>4872</v>
      </c>
      <c r="BF5624" s="181">
        <f t="shared" si="748"/>
        <v>31.174399999997611</v>
      </c>
      <c r="BG5624" s="182">
        <f t="shared" si="749"/>
        <v>5.7733564562449129E-5</v>
      </c>
      <c r="BH5624" s="183">
        <f t="shared" si="750"/>
        <v>1.5684684678360524E-7</v>
      </c>
      <c r="BI5624" s="184">
        <f t="shared" si="751"/>
        <v>1.5684684678360524E-7</v>
      </c>
      <c r="BJ5624" s="184" t="str">
        <f t="shared" si="747"/>
        <v/>
      </c>
    </row>
    <row r="5625" spans="57:62" ht="20.100000000000001" customHeight="1" x14ac:dyDescent="0.25">
      <c r="BE5625" s="156">
        <v>4873</v>
      </c>
      <c r="BF5625" s="181">
        <f t="shared" si="748"/>
        <v>31.18079999999761</v>
      </c>
      <c r="BG5625" s="182">
        <f t="shared" si="749"/>
        <v>5.7576717715665524E-5</v>
      </c>
      <c r="BH5625" s="183">
        <f t="shared" si="750"/>
        <v>1.564259863374011E-7</v>
      </c>
      <c r="BI5625" s="184">
        <f t="shared" si="751"/>
        <v>1.564259863374011E-7</v>
      </c>
      <c r="BJ5625" s="184" t="str">
        <f t="shared" si="747"/>
        <v/>
      </c>
    </row>
    <row r="5626" spans="57:62" ht="20.100000000000001" customHeight="1" x14ac:dyDescent="0.25">
      <c r="BE5626" s="156">
        <v>4874</v>
      </c>
      <c r="BF5626" s="181">
        <f t="shared" si="748"/>
        <v>31.18719999999761</v>
      </c>
      <c r="BG5626" s="182">
        <f t="shared" si="749"/>
        <v>5.7420291729328123E-5</v>
      </c>
      <c r="BH5626" s="183">
        <f t="shared" si="750"/>
        <v>1.5600623874074878E-7</v>
      </c>
      <c r="BI5626" s="184">
        <f t="shared" si="751"/>
        <v>1.5600623874074878E-7</v>
      </c>
      <c r="BJ5626" s="184" t="str">
        <f t="shared" si="747"/>
        <v/>
      </c>
    </row>
    <row r="5627" spans="57:62" ht="20.100000000000001" customHeight="1" x14ac:dyDescent="0.25">
      <c r="BE5627" s="156">
        <v>4875</v>
      </c>
      <c r="BF5627" s="181">
        <f t="shared" si="748"/>
        <v>31.193599999997609</v>
      </c>
      <c r="BG5627" s="182">
        <f t="shared" si="749"/>
        <v>5.7264285490587374E-5</v>
      </c>
      <c r="BH5627" s="183">
        <f t="shared" si="750"/>
        <v>1.5558760110159997E-7</v>
      </c>
      <c r="BI5627" s="184">
        <f t="shared" si="751"/>
        <v>1.5558760110159997E-7</v>
      </c>
      <c r="BJ5627" s="184" t="str">
        <f t="shared" si="747"/>
        <v/>
      </c>
    </row>
    <row r="5628" spans="57:62" ht="20.100000000000001" customHeight="1" x14ac:dyDescent="0.25">
      <c r="BE5628" s="156">
        <v>4876</v>
      </c>
      <c r="BF5628" s="181">
        <f t="shared" si="748"/>
        <v>31.199999999997608</v>
      </c>
      <c r="BG5628" s="182">
        <f t="shared" si="749"/>
        <v>5.7108697889485774E-5</v>
      </c>
      <c r="BH5628" s="183">
        <f t="shared" si="750"/>
        <v>1.5517007053675617E-7</v>
      </c>
      <c r="BI5628" s="184">
        <f t="shared" si="751"/>
        <v>1.5517007053675617E-7</v>
      </c>
      <c r="BJ5628" s="184" t="str">
        <f t="shared" si="747"/>
        <v/>
      </c>
    </row>
    <row r="5629" spans="57:62" ht="20.100000000000001" customHeight="1" x14ac:dyDescent="0.25">
      <c r="BE5629" s="156">
        <v>4877</v>
      </c>
      <c r="BF5629" s="181">
        <f t="shared" si="748"/>
        <v>31.206399999997608</v>
      </c>
      <c r="BG5629" s="182">
        <f t="shared" si="749"/>
        <v>5.6953527818949018E-5</v>
      </c>
      <c r="BH5629" s="183">
        <f t="shared" si="750"/>
        <v>1.5475364416932757E-7</v>
      </c>
      <c r="BI5629" s="184">
        <f t="shared" si="751"/>
        <v>1.5475364416932757E-7</v>
      </c>
      <c r="BJ5629" s="184" t="str">
        <f t="shared" si="747"/>
        <v/>
      </c>
    </row>
    <row r="5630" spans="57:62" ht="20.100000000000001" customHeight="1" x14ac:dyDescent="0.25">
      <c r="BE5630" s="156">
        <v>4878</v>
      </c>
      <c r="BF5630" s="181">
        <f t="shared" si="748"/>
        <v>31.212799999997607</v>
      </c>
      <c r="BG5630" s="182">
        <f t="shared" si="749"/>
        <v>5.679877417477969E-5</v>
      </c>
      <c r="BH5630" s="183">
        <f t="shared" si="750"/>
        <v>1.5433831913072528E-7</v>
      </c>
      <c r="BI5630" s="184">
        <f t="shared" si="751"/>
        <v>1.5433831913072528E-7</v>
      </c>
      <c r="BJ5630" s="184" t="str">
        <f t="shared" si="747"/>
        <v/>
      </c>
    </row>
    <row r="5631" spans="57:62" ht="20.100000000000001" customHeight="1" x14ac:dyDescent="0.25">
      <c r="BE5631" s="156">
        <v>4879</v>
      </c>
      <c r="BF5631" s="181">
        <f t="shared" si="748"/>
        <v>31.219199999997606</v>
      </c>
      <c r="BG5631" s="182">
        <f t="shared" si="749"/>
        <v>5.6644435855648965E-5</v>
      </c>
      <c r="BH5631" s="183">
        <f t="shared" si="750"/>
        <v>1.5392409255833708E-7</v>
      </c>
      <c r="BI5631" s="184">
        <f t="shared" si="751"/>
        <v>1.5392409255833708E-7</v>
      </c>
      <c r="BJ5631" s="184" t="str">
        <f t="shared" si="747"/>
        <v/>
      </c>
    </row>
    <row r="5632" spans="57:62" ht="20.100000000000001" customHeight="1" x14ac:dyDescent="0.25">
      <c r="BE5632" s="156">
        <v>4880</v>
      </c>
      <c r="BF5632" s="181">
        <f t="shared" si="748"/>
        <v>31.225599999997605</v>
      </c>
      <c r="BG5632" s="182">
        <f t="shared" si="749"/>
        <v>5.6490511763090628E-5</v>
      </c>
      <c r="BH5632" s="183">
        <f t="shared" si="750"/>
        <v>1.5351096159801431E-7</v>
      </c>
      <c r="BI5632" s="184">
        <f t="shared" si="751"/>
        <v>1.5351096159801431E-7</v>
      </c>
      <c r="BJ5632" s="184" t="str">
        <f t="shared" si="747"/>
        <v/>
      </c>
    </row>
    <row r="5633" spans="57:62" ht="20.100000000000001" customHeight="1" x14ac:dyDescent="0.25">
      <c r="BE5633" s="156">
        <v>4881</v>
      </c>
      <c r="BF5633" s="181">
        <f t="shared" si="748"/>
        <v>31.231999999997605</v>
      </c>
      <c r="BG5633" s="182">
        <f t="shared" si="749"/>
        <v>5.6337000801492613E-5</v>
      </c>
      <c r="BH5633" s="183">
        <f t="shared" si="750"/>
        <v>1.5309892340214739E-7</v>
      </c>
      <c r="BI5633" s="184">
        <f t="shared" si="751"/>
        <v>1.5309892340214739E-7</v>
      </c>
      <c r="BJ5633" s="184" t="str">
        <f t="shared" si="747"/>
        <v/>
      </c>
    </row>
    <row r="5634" spans="57:62" ht="20.100000000000001" customHeight="1" x14ac:dyDescent="0.25">
      <c r="BE5634" s="156">
        <v>4882</v>
      </c>
      <c r="BF5634" s="181">
        <f t="shared" si="748"/>
        <v>31.238399999997604</v>
      </c>
      <c r="BG5634" s="182">
        <f t="shared" si="749"/>
        <v>5.6183901878090466E-5</v>
      </c>
      <c r="BH5634" s="183">
        <f t="shared" si="750"/>
        <v>1.526879751311363E-7</v>
      </c>
      <c r="BI5634" s="184">
        <f t="shared" si="751"/>
        <v>1.526879751311363E-7</v>
      </c>
      <c r="BJ5634" s="184" t="str">
        <f t="shared" si="747"/>
        <v/>
      </c>
    </row>
    <row r="5635" spans="57:62" ht="20.100000000000001" customHeight="1" x14ac:dyDescent="0.25">
      <c r="BE5635" s="156">
        <v>4883</v>
      </c>
      <c r="BF5635" s="181">
        <f t="shared" si="748"/>
        <v>31.244799999997603</v>
      </c>
      <c r="BG5635" s="182">
        <f t="shared" si="749"/>
        <v>5.603121390295933E-5</v>
      </c>
      <c r="BH5635" s="183">
        <f t="shared" si="750"/>
        <v>1.5227811395138478E-7</v>
      </c>
      <c r="BI5635" s="184">
        <f t="shared" si="751"/>
        <v>1.5227811395138478E-7</v>
      </c>
      <c r="BJ5635" s="184" t="str">
        <f t="shared" si="747"/>
        <v/>
      </c>
    </row>
    <row r="5636" spans="57:62" ht="20.100000000000001" customHeight="1" x14ac:dyDescent="0.25">
      <c r="BE5636" s="156">
        <v>4884</v>
      </c>
      <c r="BF5636" s="181">
        <f t="shared" si="748"/>
        <v>31.251199999997603</v>
      </c>
      <c r="BG5636" s="182">
        <f t="shared" si="749"/>
        <v>5.5878935789007945E-5</v>
      </c>
      <c r="BH5636" s="183">
        <f t="shared" si="750"/>
        <v>1.5186933703790242E-7</v>
      </c>
      <c r="BI5636" s="184">
        <f t="shared" si="751"/>
        <v>1.5186933703790242E-7</v>
      </c>
      <c r="BJ5636" s="184" t="str">
        <f t="shared" si="747"/>
        <v/>
      </c>
    </row>
    <row r="5637" spans="57:62" ht="20.100000000000001" customHeight="1" x14ac:dyDescent="0.25">
      <c r="BE5637" s="156">
        <v>4885</v>
      </c>
      <c r="BF5637" s="181">
        <f t="shared" si="748"/>
        <v>31.257599999997602</v>
      </c>
      <c r="BG5637" s="182">
        <f t="shared" si="749"/>
        <v>5.5727066451970042E-5</v>
      </c>
      <c r="BH5637" s="183">
        <f t="shared" si="750"/>
        <v>1.5146164157151285E-7</v>
      </c>
      <c r="BI5637" s="184">
        <f t="shared" si="751"/>
        <v>1.5146164157151285E-7</v>
      </c>
      <c r="BJ5637" s="184" t="str">
        <f t="shared" si="747"/>
        <v/>
      </c>
    </row>
    <row r="5638" spans="57:62" ht="20.100000000000001" customHeight="1" x14ac:dyDescent="0.25">
      <c r="BE5638" s="156">
        <v>4886</v>
      </c>
      <c r="BF5638" s="181">
        <f t="shared" si="748"/>
        <v>31.263999999997601</v>
      </c>
      <c r="BG5638" s="182">
        <f t="shared" si="749"/>
        <v>5.557560481039853E-5</v>
      </c>
      <c r="BH5638" s="183">
        <f t="shared" si="750"/>
        <v>1.5105502474161168E-7</v>
      </c>
      <c r="BI5638" s="184">
        <f t="shared" si="751"/>
        <v>1.5105502474161168E-7</v>
      </c>
      <c r="BJ5638" s="184" t="str">
        <f t="shared" si="747"/>
        <v/>
      </c>
    </row>
    <row r="5639" spans="57:62" ht="20.100000000000001" customHeight="1" x14ac:dyDescent="0.25">
      <c r="BE5639" s="156">
        <v>4887</v>
      </c>
      <c r="BF5639" s="181">
        <f t="shared" si="748"/>
        <v>31.270399999997601</v>
      </c>
      <c r="BG5639" s="182">
        <f t="shared" si="749"/>
        <v>5.5424549785656918E-5</v>
      </c>
      <c r="BH5639" s="183">
        <f t="shared" si="750"/>
        <v>1.5064948374349664E-7</v>
      </c>
      <c r="BI5639" s="184">
        <f t="shared" si="751"/>
        <v>1.5064948374349664E-7</v>
      </c>
      <c r="BJ5639" s="184" t="str">
        <f t="shared" si="747"/>
        <v/>
      </c>
    </row>
    <row r="5640" spans="57:62" ht="20.100000000000001" customHeight="1" x14ac:dyDescent="0.25">
      <c r="BE5640" s="156">
        <v>4888</v>
      </c>
      <c r="BF5640" s="181">
        <f t="shared" si="748"/>
        <v>31.2767999999976</v>
      </c>
      <c r="BG5640" s="182">
        <f t="shared" si="749"/>
        <v>5.5273900301913421E-5</v>
      </c>
      <c r="BH5640" s="183">
        <f t="shared" si="750"/>
        <v>1.5024501578025814E-7</v>
      </c>
      <c r="BI5640" s="184">
        <f t="shared" si="751"/>
        <v>1.5024501578025814E-7</v>
      </c>
      <c r="BJ5640" s="184" t="str">
        <f t="shared" si="747"/>
        <v/>
      </c>
    </row>
    <row r="5641" spans="57:62" ht="20.100000000000001" customHeight="1" x14ac:dyDescent="0.25">
      <c r="BE5641" s="156">
        <v>4889</v>
      </c>
      <c r="BF5641" s="181">
        <f t="shared" si="748"/>
        <v>31.283199999997599</v>
      </c>
      <c r="BG5641" s="182">
        <f t="shared" si="749"/>
        <v>5.5123655286133163E-5</v>
      </c>
      <c r="BH5641" s="183">
        <f t="shared" si="750"/>
        <v>1.4984161806227113E-7</v>
      </c>
      <c r="BI5641" s="184">
        <f t="shared" si="751"/>
        <v>1.4984161806227113E-7</v>
      </c>
      <c r="BJ5641" s="184" t="str">
        <f t="shared" si="747"/>
        <v/>
      </c>
    </row>
    <row r="5642" spans="57:62" ht="20.100000000000001" customHeight="1" x14ac:dyDescent="0.25">
      <c r="BE5642" s="156">
        <v>4890</v>
      </c>
      <c r="BF5642" s="181">
        <f t="shared" si="748"/>
        <v>31.289599999997598</v>
      </c>
      <c r="BG5642" s="182">
        <f t="shared" si="749"/>
        <v>5.4973813668070892E-5</v>
      </c>
      <c r="BH5642" s="183">
        <f t="shared" si="750"/>
        <v>1.4943928780639538E-7</v>
      </c>
      <c r="BI5642" s="184">
        <f t="shared" si="751"/>
        <v>1.4943928780639538E-7</v>
      </c>
      <c r="BJ5642" s="184" t="str">
        <f t="shared" si="747"/>
        <v/>
      </c>
    </row>
    <row r="5643" spans="57:62" ht="20.100000000000001" customHeight="1" x14ac:dyDescent="0.25">
      <c r="BE5643" s="156">
        <v>4891</v>
      </c>
      <c r="BF5643" s="181">
        <f t="shared" si="748"/>
        <v>31.295999999997598</v>
      </c>
      <c r="BG5643" s="182">
        <f t="shared" si="749"/>
        <v>5.4824374380264497E-5</v>
      </c>
      <c r="BH5643" s="183">
        <f t="shared" si="750"/>
        <v>1.4903802223682939E-7</v>
      </c>
      <c r="BI5643" s="184">
        <f t="shared" si="751"/>
        <v>1.4903802223682939E-7</v>
      </c>
      <c r="BJ5643" s="184" t="str">
        <f t="shared" si="747"/>
        <v/>
      </c>
    </row>
    <row r="5644" spans="57:62" ht="20.100000000000001" customHeight="1" x14ac:dyDescent="0.25">
      <c r="BE5644" s="156">
        <v>4892</v>
      </c>
      <c r="BF5644" s="181">
        <f t="shared" si="748"/>
        <v>31.302399999997597</v>
      </c>
      <c r="BG5644" s="182">
        <f t="shared" si="749"/>
        <v>5.4675336358027667E-5</v>
      </c>
      <c r="BH5644" s="183">
        <f t="shared" si="750"/>
        <v>1.4863781858539496E-7</v>
      </c>
      <c r="BI5644" s="184">
        <f t="shared" si="751"/>
        <v>1.4863781858539496E-7</v>
      </c>
      <c r="BJ5644" s="184" t="str">
        <f t="shared" si="747"/>
        <v/>
      </c>
    </row>
    <row r="5645" spans="57:62" ht="20.100000000000001" customHeight="1" x14ac:dyDescent="0.25">
      <c r="BE5645" s="156">
        <v>4893</v>
      </c>
      <c r="BF5645" s="181">
        <f t="shared" si="748"/>
        <v>31.308799999997596</v>
      </c>
      <c r="BG5645" s="182">
        <f t="shared" si="749"/>
        <v>5.4526698539442272E-5</v>
      </c>
      <c r="BH5645" s="183">
        <f t="shared" si="750"/>
        <v>1.4823867408973469E-7</v>
      </c>
      <c r="BI5645" s="184">
        <f t="shared" si="751"/>
        <v>1.4823867408973469E-7</v>
      </c>
      <c r="BJ5645" s="184" t="str">
        <f t="shared" si="747"/>
        <v/>
      </c>
    </row>
    <row r="5646" spans="57:62" ht="20.100000000000001" customHeight="1" x14ac:dyDescent="0.25">
      <c r="BE5646" s="156">
        <v>4894</v>
      </c>
      <c r="BF5646" s="181">
        <f t="shared" si="748"/>
        <v>31.315199999997596</v>
      </c>
      <c r="BG5646" s="182">
        <f t="shared" si="749"/>
        <v>5.4378459865352538E-5</v>
      </c>
      <c r="BH5646" s="183">
        <f t="shared" si="750"/>
        <v>1.4784058599619189E-7</v>
      </c>
      <c r="BI5646" s="184">
        <f t="shared" si="751"/>
        <v>1.4784058599619189E-7</v>
      </c>
      <c r="BJ5646" s="184" t="str">
        <f t="shared" si="747"/>
        <v/>
      </c>
    </row>
    <row r="5647" spans="57:62" ht="20.100000000000001" customHeight="1" x14ac:dyDescent="0.25">
      <c r="BE5647" s="156">
        <v>4895</v>
      </c>
      <c r="BF5647" s="181">
        <f t="shared" si="748"/>
        <v>31.321599999997595</v>
      </c>
      <c r="BG5647" s="182">
        <f t="shared" si="749"/>
        <v>5.4230619279356346E-5</v>
      </c>
      <c r="BH5647" s="183">
        <f t="shared" si="750"/>
        <v>1.4744355155643603E-7</v>
      </c>
      <c r="BI5647" s="184">
        <f t="shared" si="751"/>
        <v>1.4744355155643603E-7</v>
      </c>
      <c r="BJ5647" s="184" t="str">
        <f t="shared" si="747"/>
        <v/>
      </c>
    </row>
    <row r="5648" spans="57:62" ht="20.100000000000001" customHeight="1" x14ac:dyDescent="0.25">
      <c r="BE5648" s="156">
        <v>4896</v>
      </c>
      <c r="BF5648" s="181">
        <f t="shared" si="748"/>
        <v>31.327999999997594</v>
      </c>
      <c r="BG5648" s="182">
        <f t="shared" si="749"/>
        <v>5.408317572779991E-5</v>
      </c>
      <c r="BH5648" s="183">
        <f t="shared" si="750"/>
        <v>1.4704756802982086E-7</v>
      </c>
      <c r="BI5648" s="184">
        <f t="shared" si="751"/>
        <v>1.4704756802982086E-7</v>
      </c>
      <c r="BJ5648" s="184" t="str">
        <f t="shared" si="747"/>
        <v/>
      </c>
    </row>
    <row r="5649" spans="57:62" ht="20.100000000000001" customHeight="1" x14ac:dyDescent="0.25">
      <c r="BE5649" s="156">
        <v>4897</v>
      </c>
      <c r="BF5649" s="181">
        <f t="shared" si="748"/>
        <v>31.334399999997594</v>
      </c>
      <c r="BG5649" s="182">
        <f t="shared" si="749"/>
        <v>5.3936128159770089E-5</v>
      </c>
      <c r="BH5649" s="183">
        <f t="shared" si="750"/>
        <v>1.4665263268356059E-7</v>
      </c>
      <c r="BI5649" s="184">
        <f t="shared" si="751"/>
        <v>1.4665263268356059E-7</v>
      </c>
      <c r="BJ5649" s="184" t="str">
        <f t="shared" si="747"/>
        <v/>
      </c>
    </row>
    <row r="5650" spans="57:62" ht="20.100000000000001" customHeight="1" x14ac:dyDescent="0.25">
      <c r="BE5650" s="156">
        <v>4898</v>
      </c>
      <c r="BF5650" s="181">
        <f t="shared" si="748"/>
        <v>31.340799999997593</v>
      </c>
      <c r="BG5650" s="182">
        <f t="shared" si="749"/>
        <v>5.3789475527086528E-5</v>
      </c>
      <c r="BH5650" s="183">
        <f t="shared" si="750"/>
        <v>1.4625874279000585E-7</v>
      </c>
      <c r="BI5650" s="184">
        <f t="shared" si="751"/>
        <v>1.4625874279000585E-7</v>
      </c>
      <c r="BJ5650" s="184" t="str">
        <f t="shared" si="747"/>
        <v/>
      </c>
    </row>
    <row r="5651" spans="57:62" ht="20.100000000000001" customHeight="1" x14ac:dyDescent="0.25">
      <c r="BE5651" s="156">
        <v>4899</v>
      </c>
      <c r="BF5651" s="181">
        <f t="shared" si="748"/>
        <v>31.347199999997592</v>
      </c>
      <c r="BG5651" s="182">
        <f t="shared" si="749"/>
        <v>5.3643216784296522E-5</v>
      </c>
      <c r="BH5651" s="183">
        <f t="shared" si="750"/>
        <v>1.4586589563025541E-7</v>
      </c>
      <c r="BI5651" s="184">
        <f t="shared" si="751"/>
        <v>1.4586589563025541E-7</v>
      </c>
      <c r="BJ5651" s="184" t="str">
        <f t="shared" si="747"/>
        <v/>
      </c>
    </row>
    <row r="5652" spans="57:62" ht="20.100000000000001" customHeight="1" x14ac:dyDescent="0.25">
      <c r="BE5652" s="156">
        <v>4900</v>
      </c>
      <c r="BF5652" s="181">
        <f t="shared" si="748"/>
        <v>31.353599999997591</v>
      </c>
      <c r="BG5652" s="182">
        <f t="shared" si="749"/>
        <v>5.3497350888666267E-5</v>
      </c>
      <c r="BH5652" s="183">
        <f t="shared" si="750"/>
        <v>1.4547408849103913E-7</v>
      </c>
      <c r="BI5652" s="184">
        <f t="shared" si="751"/>
        <v>1.4547408849103913E-7</v>
      </c>
      <c r="BJ5652" s="184" t="str">
        <f t="shared" si="747"/>
        <v/>
      </c>
    </row>
    <row r="5653" spans="57:62" ht="20.100000000000001" customHeight="1" x14ac:dyDescent="0.25">
      <c r="BE5653" s="156">
        <v>4901</v>
      </c>
      <c r="BF5653" s="181">
        <f t="shared" si="748"/>
        <v>31.359999999997591</v>
      </c>
      <c r="BG5653" s="182">
        <f t="shared" si="749"/>
        <v>5.3351876800175228E-5</v>
      </c>
      <c r="BH5653" s="183">
        <f t="shared" si="750"/>
        <v>1.4508331866658141E-7</v>
      </c>
      <c r="BI5653" s="184">
        <f t="shared" si="751"/>
        <v>1.4508331866658141E-7</v>
      </c>
      <c r="BJ5653" s="184" t="str">
        <f t="shared" si="747"/>
        <v/>
      </c>
    </row>
    <row r="5654" spans="57:62" ht="20.100000000000001" customHeight="1" x14ac:dyDescent="0.25">
      <c r="BE5654" s="156">
        <v>4902</v>
      </c>
      <c r="BF5654" s="181">
        <f t="shared" si="748"/>
        <v>31.36639999999759</v>
      </c>
      <c r="BG5654" s="182">
        <f t="shared" si="749"/>
        <v>5.3206793481508646E-5</v>
      </c>
      <c r="BH5654" s="183">
        <f t="shared" si="750"/>
        <v>1.4469358345784225E-7</v>
      </c>
      <c r="BI5654" s="184">
        <f t="shared" si="751"/>
        <v>1.4469358345784225E-7</v>
      </c>
      <c r="BJ5654" s="184" t="str">
        <f t="shared" si="747"/>
        <v/>
      </c>
    </row>
    <row r="5655" spans="57:62" ht="20.100000000000001" customHeight="1" x14ac:dyDescent="0.25">
      <c r="BE5655" s="156">
        <v>4903</v>
      </c>
      <c r="BF5655" s="181">
        <f t="shared" si="748"/>
        <v>31.372799999997589</v>
      </c>
      <c r="BG5655" s="182">
        <f t="shared" si="749"/>
        <v>5.3062099898050804E-5</v>
      </c>
      <c r="BH5655" s="183">
        <f t="shared" si="750"/>
        <v>1.4430488017328299E-7</v>
      </c>
      <c r="BI5655" s="184">
        <f t="shared" si="751"/>
        <v>1.4430488017328299E-7</v>
      </c>
      <c r="BJ5655" s="184" t="str">
        <f t="shared" si="747"/>
        <v/>
      </c>
    </row>
    <row r="5656" spans="57:62" ht="20.100000000000001" customHeight="1" x14ac:dyDescent="0.25">
      <c r="BE5656" s="156">
        <v>4904</v>
      </c>
      <c r="BF5656" s="181">
        <f t="shared" si="748"/>
        <v>31.379199999997589</v>
      </c>
      <c r="BG5656" s="182">
        <f t="shared" si="749"/>
        <v>5.2917795017877521E-5</v>
      </c>
      <c r="BH5656" s="183">
        <f t="shared" si="750"/>
        <v>1.4391720612669788E-7</v>
      </c>
      <c r="BI5656" s="184">
        <f t="shared" si="751"/>
        <v>1.4391720612669788E-7</v>
      </c>
      <c r="BJ5656" s="184" t="str">
        <f t="shared" si="747"/>
        <v/>
      </c>
    </row>
    <row r="5657" spans="57:62" ht="20.100000000000001" customHeight="1" x14ac:dyDescent="0.25">
      <c r="BE5657" s="156">
        <v>4905</v>
      </c>
      <c r="BF5657" s="181">
        <f t="shared" si="748"/>
        <v>31.385599999997588</v>
      </c>
      <c r="BG5657" s="182">
        <f t="shared" si="749"/>
        <v>5.2773877811750823E-5</v>
      </c>
      <c r="BH5657" s="183">
        <f t="shared" si="750"/>
        <v>1.4353055864042602E-7</v>
      </c>
      <c r="BI5657" s="184">
        <f t="shared" si="751"/>
        <v>1.4353055864042602E-7</v>
      </c>
      <c r="BJ5657" s="184" t="str">
        <f t="shared" si="747"/>
        <v/>
      </c>
    </row>
    <row r="5658" spans="57:62" ht="20.100000000000001" customHeight="1" x14ac:dyDescent="0.25">
      <c r="BE5658" s="156">
        <v>4906</v>
      </c>
      <c r="BF5658" s="181">
        <f t="shared" si="748"/>
        <v>31.391999999997587</v>
      </c>
      <c r="BG5658" s="182">
        <f t="shared" si="749"/>
        <v>5.2630347253110397E-5</v>
      </c>
      <c r="BH5658" s="183">
        <f t="shared" si="750"/>
        <v>1.4314493504249184E-7</v>
      </c>
      <c r="BI5658" s="184">
        <f t="shared" si="751"/>
        <v>1.4314493504249184E-7</v>
      </c>
      <c r="BJ5658" s="184" t="str">
        <f t="shared" si="747"/>
        <v/>
      </c>
    </row>
    <row r="5659" spans="57:62" ht="20.100000000000001" customHeight="1" x14ac:dyDescent="0.25">
      <c r="BE5659" s="156">
        <v>4907</v>
      </c>
      <c r="BF5659" s="181">
        <f t="shared" si="748"/>
        <v>31.398399999997586</v>
      </c>
      <c r="BG5659" s="182">
        <f t="shared" si="749"/>
        <v>5.2487202318067905E-5</v>
      </c>
      <c r="BH5659" s="183">
        <f t="shared" si="750"/>
        <v>1.4276033266828552E-7</v>
      </c>
      <c r="BI5659" s="184">
        <f t="shared" si="751"/>
        <v>1.4276033266828552E-7</v>
      </c>
      <c r="BJ5659" s="184" t="str">
        <f t="shared" si="747"/>
        <v/>
      </c>
    </row>
    <row r="5660" spans="57:62" ht="20.100000000000001" customHeight="1" x14ac:dyDescent="0.25">
      <c r="BE5660" s="156">
        <v>4908</v>
      </c>
      <c r="BF5660" s="181">
        <f t="shared" si="748"/>
        <v>31.404799999997586</v>
      </c>
      <c r="BG5660" s="182">
        <f t="shared" si="749"/>
        <v>5.234444198539962E-5</v>
      </c>
      <c r="BH5660" s="183">
        <f t="shared" si="750"/>
        <v>1.4237674885979735E-7</v>
      </c>
      <c r="BI5660" s="184">
        <f t="shared" si="751"/>
        <v>1.4237674885979735E-7</v>
      </c>
      <c r="BJ5660" s="184" t="str">
        <f t="shared" si="747"/>
        <v/>
      </c>
    </row>
    <row r="5661" spans="57:62" ht="20.100000000000001" customHeight="1" x14ac:dyDescent="0.25">
      <c r="BE5661" s="156">
        <v>4909</v>
      </c>
      <c r="BF5661" s="181">
        <f t="shared" si="748"/>
        <v>31.411199999997585</v>
      </c>
      <c r="BG5661" s="182">
        <f t="shared" si="749"/>
        <v>5.2202065236539823E-5</v>
      </c>
      <c r="BH5661" s="183">
        <f t="shared" si="750"/>
        <v>1.4199418096569902E-7</v>
      </c>
      <c r="BI5661" s="184">
        <f t="shared" si="751"/>
        <v>1.4199418096569902E-7</v>
      </c>
      <c r="BJ5661" s="184" t="str">
        <f t="shared" si="747"/>
        <v/>
      </c>
    </row>
    <row r="5662" spans="57:62" ht="20.100000000000001" customHeight="1" x14ac:dyDescent="0.25">
      <c r="BE5662" s="156">
        <v>4910</v>
      </c>
      <c r="BF5662" s="181">
        <f t="shared" si="748"/>
        <v>31.417599999997584</v>
      </c>
      <c r="BG5662" s="182">
        <f t="shared" si="749"/>
        <v>5.2060071055574124E-5</v>
      </c>
      <c r="BH5662" s="183">
        <f t="shared" si="750"/>
        <v>1.4161262634171628E-7</v>
      </c>
      <c r="BI5662" s="184">
        <f t="shared" si="751"/>
        <v>1.4161262634171628E-7</v>
      </c>
      <c r="BJ5662" s="184" t="str">
        <f t="shared" si="747"/>
        <v/>
      </c>
    </row>
    <row r="5663" spans="57:62" ht="20.100000000000001" customHeight="1" x14ac:dyDescent="0.25">
      <c r="BE5663" s="156">
        <v>4911</v>
      </c>
      <c r="BF5663" s="181">
        <f t="shared" si="748"/>
        <v>31.423999999997584</v>
      </c>
      <c r="BG5663" s="182">
        <f t="shared" si="749"/>
        <v>5.1918458429232407E-5</v>
      </c>
      <c r="BH5663" s="183">
        <f t="shared" si="750"/>
        <v>1.4123208234993783E-7</v>
      </c>
      <c r="BI5663" s="184">
        <f t="shared" si="751"/>
        <v>1.4123208234993783E-7</v>
      </c>
      <c r="BJ5663" s="184" t="str">
        <f t="shared" si="747"/>
        <v/>
      </c>
    </row>
    <row r="5664" spans="57:62" ht="20.100000000000001" customHeight="1" x14ac:dyDescent="0.25">
      <c r="BE5664" s="156">
        <v>4912</v>
      </c>
      <c r="BF5664" s="181">
        <f t="shared" si="748"/>
        <v>31.430399999997583</v>
      </c>
      <c r="BG5664" s="182">
        <f t="shared" si="749"/>
        <v>5.1777226346882469E-5</v>
      </c>
      <c r="BH5664" s="183">
        <f t="shared" si="750"/>
        <v>1.4085254635935057E-7</v>
      </c>
      <c r="BI5664" s="184">
        <f t="shared" si="751"/>
        <v>1.4085254635935057E-7</v>
      </c>
      <c r="BJ5664" s="184" t="str">
        <f t="shared" si="747"/>
        <v/>
      </c>
    </row>
    <row r="5665" spans="57:62" ht="20.100000000000001" customHeight="1" x14ac:dyDescent="0.25">
      <c r="BE5665" s="156">
        <v>4913</v>
      </c>
      <c r="BF5665" s="181">
        <f t="shared" si="748"/>
        <v>31.436799999997582</v>
      </c>
      <c r="BG5665" s="182">
        <f t="shared" si="749"/>
        <v>5.1636373800523119E-5</v>
      </c>
      <c r="BH5665" s="183">
        <f t="shared" si="750"/>
        <v>1.4047401574579223E-7</v>
      </c>
      <c r="BI5665" s="184">
        <f t="shared" si="751"/>
        <v>1.4047401574579223E-7</v>
      </c>
      <c r="BJ5665" s="184" t="str">
        <f t="shared" si="747"/>
        <v/>
      </c>
    </row>
    <row r="5666" spans="57:62" ht="20.100000000000001" customHeight="1" x14ac:dyDescent="0.25">
      <c r="BE5666" s="156">
        <v>4914</v>
      </c>
      <c r="BF5666" s="181">
        <f t="shared" si="748"/>
        <v>31.443199999997582</v>
      </c>
      <c r="BG5666" s="182">
        <f t="shared" si="749"/>
        <v>5.1495899784777327E-5</v>
      </c>
      <c r="BH5666" s="183">
        <f t="shared" si="750"/>
        <v>1.4009648789175481E-7</v>
      </c>
      <c r="BI5666" s="184">
        <f t="shared" si="751"/>
        <v>1.4009648789175481E-7</v>
      </c>
      <c r="BJ5666" s="184" t="str">
        <f t="shared" si="747"/>
        <v/>
      </c>
    </row>
    <row r="5667" spans="57:62" ht="20.100000000000001" customHeight="1" x14ac:dyDescent="0.25">
      <c r="BE5667" s="156">
        <v>4915</v>
      </c>
      <c r="BF5667" s="181">
        <f t="shared" si="748"/>
        <v>31.449599999997581</v>
      </c>
      <c r="BG5667" s="182">
        <f t="shared" si="749"/>
        <v>5.1355803296885572E-5</v>
      </c>
      <c r="BH5667" s="183">
        <f t="shared" si="750"/>
        <v>1.3971996018593739E-7</v>
      </c>
      <c r="BI5667" s="184">
        <f t="shared" si="751"/>
        <v>1.3971996018593739E-7</v>
      </c>
      <c r="BJ5667" s="184" t="str">
        <f t="shared" si="747"/>
        <v/>
      </c>
    </row>
    <row r="5668" spans="57:62" ht="20.100000000000001" customHeight="1" x14ac:dyDescent="0.25">
      <c r="BE5668" s="156">
        <v>4916</v>
      </c>
      <c r="BF5668" s="181">
        <f t="shared" si="748"/>
        <v>31.45599999999758</v>
      </c>
      <c r="BG5668" s="182">
        <f t="shared" si="749"/>
        <v>5.1216083336699634E-5</v>
      </c>
      <c r="BH5668" s="183">
        <f t="shared" si="750"/>
        <v>1.3934443002421509E-7</v>
      </c>
      <c r="BI5668" s="184">
        <f t="shared" si="751"/>
        <v>1.3934443002421509E-7</v>
      </c>
      <c r="BJ5668" s="184" t="str">
        <f t="shared" si="747"/>
        <v/>
      </c>
    </row>
    <row r="5669" spans="57:62" ht="20.100000000000001" customHeight="1" x14ac:dyDescent="0.25">
      <c r="BE5669" s="156">
        <v>4917</v>
      </c>
      <c r="BF5669" s="181">
        <f t="shared" si="748"/>
        <v>31.462399999997579</v>
      </c>
      <c r="BG5669" s="182">
        <f t="shared" si="749"/>
        <v>5.1076738906675419E-5</v>
      </c>
      <c r="BH5669" s="183">
        <f t="shared" si="750"/>
        <v>1.3896989480915799E-7</v>
      </c>
      <c r="BI5669" s="184">
        <f t="shared" si="751"/>
        <v>1.3896989480915799E-7</v>
      </c>
      <c r="BJ5669" s="184" t="str">
        <f t="shared" si="747"/>
        <v/>
      </c>
    </row>
    <row r="5670" spans="57:62" ht="20.100000000000001" customHeight="1" x14ac:dyDescent="0.25">
      <c r="BE5670" s="156">
        <v>4918</v>
      </c>
      <c r="BF5670" s="181">
        <f t="shared" si="748"/>
        <v>31.468799999997579</v>
      </c>
      <c r="BG5670" s="182">
        <f t="shared" si="749"/>
        <v>5.0937769011866261E-5</v>
      </c>
      <c r="BH5670" s="183">
        <f t="shared" si="750"/>
        <v>1.3859635194950258E-7</v>
      </c>
      <c r="BI5670" s="184">
        <f t="shared" si="751"/>
        <v>1.3859635194950258E-7</v>
      </c>
      <c r="BJ5670" s="184" t="str">
        <f t="shared" si="747"/>
        <v/>
      </c>
    </row>
    <row r="5671" spans="57:62" ht="20.100000000000001" customHeight="1" x14ac:dyDescent="0.25">
      <c r="BE5671" s="156">
        <v>4919</v>
      </c>
      <c r="BF5671" s="181">
        <f t="shared" si="748"/>
        <v>31.475199999997578</v>
      </c>
      <c r="BG5671" s="182">
        <f t="shared" si="749"/>
        <v>5.0799172659916759E-5</v>
      </c>
      <c r="BH5671" s="183">
        <f t="shared" si="750"/>
        <v>1.3822379886089034E-7</v>
      </c>
      <c r="BI5671" s="184">
        <f t="shared" si="751"/>
        <v>1.3822379886089034E-7</v>
      </c>
      <c r="BJ5671" s="184" t="str">
        <f t="shared" si="747"/>
        <v/>
      </c>
    </row>
    <row r="5672" spans="57:62" ht="20.100000000000001" customHeight="1" x14ac:dyDescent="0.25">
      <c r="BE5672" s="156">
        <v>4920</v>
      </c>
      <c r="BF5672" s="181">
        <f t="shared" si="748"/>
        <v>31.481599999997577</v>
      </c>
      <c r="BG5672" s="182">
        <f t="shared" si="749"/>
        <v>5.0660948861055868E-5</v>
      </c>
      <c r="BH5672" s="183">
        <f t="shared" si="750"/>
        <v>1.3785223296554252E-7</v>
      </c>
      <c r="BI5672" s="184">
        <f t="shared" si="751"/>
        <v>1.3785223296554252E-7</v>
      </c>
      <c r="BJ5672" s="184" t="str">
        <f t="shared" si="747"/>
        <v/>
      </c>
    </row>
    <row r="5673" spans="57:62" ht="20.100000000000001" customHeight="1" x14ac:dyDescent="0.25">
      <c r="BE5673" s="156">
        <v>4921</v>
      </c>
      <c r="BF5673" s="181">
        <f t="shared" si="748"/>
        <v>31.487999999997577</v>
      </c>
      <c r="BG5673" s="182">
        <f t="shared" si="749"/>
        <v>5.0523096628090326E-5</v>
      </c>
      <c r="BH5673" s="183">
        <f t="shared" si="750"/>
        <v>1.3748165169201617E-7</v>
      </c>
      <c r="BI5673" s="184">
        <f t="shared" si="751"/>
        <v>1.3748165169201617E-7</v>
      </c>
      <c r="BJ5673" s="184" t="str">
        <f t="shared" si="747"/>
        <v/>
      </c>
    </row>
    <row r="5674" spans="57:62" ht="20.100000000000001" customHeight="1" x14ac:dyDescent="0.25">
      <c r="BE5674" s="156">
        <v>4922</v>
      </c>
      <c r="BF5674" s="181">
        <f t="shared" si="748"/>
        <v>31.494399999997576</v>
      </c>
      <c r="BG5674" s="182">
        <f t="shared" si="749"/>
        <v>5.038561497639831E-5</v>
      </c>
      <c r="BH5674" s="183">
        <f t="shared" si="750"/>
        <v>1.3711205247598341E-7</v>
      </c>
      <c r="BI5674" s="184">
        <f t="shared" si="751"/>
        <v>1.3711205247598341E-7</v>
      </c>
      <c r="BJ5674" s="184" t="str">
        <f t="shared" si="747"/>
        <v/>
      </c>
    </row>
    <row r="5675" spans="57:62" ht="20.100000000000001" customHeight="1" x14ac:dyDescent="0.25">
      <c r="BE5675" s="156">
        <v>4923</v>
      </c>
      <c r="BF5675" s="181">
        <f t="shared" si="748"/>
        <v>31.500799999997575</v>
      </c>
      <c r="BG5675" s="182">
        <f t="shared" si="749"/>
        <v>5.0248502923922326E-5</v>
      </c>
      <c r="BH5675" s="183">
        <f t="shared" si="750"/>
        <v>1.3674343275882198E-7</v>
      </c>
      <c r="BI5675" s="184">
        <f t="shared" si="751"/>
        <v>1.3674343275882198E-7</v>
      </c>
      <c r="BJ5675" s="184" t="str">
        <f t="shared" si="747"/>
        <v/>
      </c>
    </row>
    <row r="5676" spans="57:62" ht="20.100000000000001" customHeight="1" x14ac:dyDescent="0.25">
      <c r="BE5676" s="156">
        <v>4924</v>
      </c>
      <c r="BF5676" s="181">
        <f t="shared" si="748"/>
        <v>31.507199999997574</v>
      </c>
      <c r="BG5676" s="182">
        <f t="shared" si="749"/>
        <v>5.0111759491163504E-5</v>
      </c>
      <c r="BH5676" s="183">
        <f t="shared" si="750"/>
        <v>1.3637578998956004E-7</v>
      </c>
      <c r="BI5676" s="184">
        <f t="shared" si="751"/>
        <v>1.3637578998956004E-7</v>
      </c>
      <c r="BJ5676" s="184" t="str">
        <f t="shared" si="747"/>
        <v/>
      </c>
    </row>
    <row r="5677" spans="57:62" ht="20.100000000000001" customHeight="1" x14ac:dyDescent="0.25">
      <c r="BE5677" s="156">
        <v>4925</v>
      </c>
      <c r="BF5677" s="181">
        <f t="shared" si="748"/>
        <v>31.513599999997574</v>
      </c>
      <c r="BG5677" s="182">
        <f t="shared" si="749"/>
        <v>4.9975383701173944E-5</v>
      </c>
      <c r="BH5677" s="183">
        <f t="shared" si="750"/>
        <v>1.360091216222808E-7</v>
      </c>
      <c r="BI5677" s="184">
        <f t="shared" si="751"/>
        <v>1.360091216222808E-7</v>
      </c>
      <c r="BJ5677" s="184" t="str">
        <f t="shared" si="747"/>
        <v/>
      </c>
    </row>
    <row r="5678" spans="57:62" ht="20.100000000000001" customHeight="1" x14ac:dyDescent="0.25">
      <c r="BE5678" s="156">
        <v>4926</v>
      </c>
      <c r="BF5678" s="181">
        <f t="shared" si="748"/>
        <v>31.519999999997573</v>
      </c>
      <c r="BG5678" s="182">
        <f t="shared" si="749"/>
        <v>4.9839374579551664E-5</v>
      </c>
      <c r="BH5678" s="183">
        <f t="shared" si="750"/>
        <v>1.3564342511890087E-7</v>
      </c>
      <c r="BI5678" s="184">
        <f t="shared" si="751"/>
        <v>1.3564342511890087E-7</v>
      </c>
      <c r="BJ5678" s="184" t="str">
        <f t="shared" si="747"/>
        <v/>
      </c>
    </row>
    <row r="5679" spans="57:62" ht="20.100000000000001" customHeight="1" x14ac:dyDescent="0.25">
      <c r="BE5679" s="156">
        <v>4927</v>
      </c>
      <c r="BF5679" s="181">
        <f t="shared" si="748"/>
        <v>31.526399999997572</v>
      </c>
      <c r="BG5679" s="182">
        <f t="shared" si="749"/>
        <v>4.9703731154432763E-5</v>
      </c>
      <c r="BH5679" s="183">
        <f t="shared" si="750"/>
        <v>1.3527869794719831E-7</v>
      </c>
      <c r="BI5679" s="184">
        <f t="shared" si="751"/>
        <v>1.3527869794719831E-7</v>
      </c>
      <c r="BJ5679" s="184" t="str">
        <f t="shared" si="747"/>
        <v/>
      </c>
    </row>
    <row r="5680" spans="57:62" ht="20.100000000000001" customHeight="1" x14ac:dyDescent="0.25">
      <c r="BE5680" s="156">
        <v>4928</v>
      </c>
      <c r="BF5680" s="181">
        <f t="shared" si="748"/>
        <v>31.532799999997572</v>
      </c>
      <c r="BG5680" s="182">
        <f t="shared" si="749"/>
        <v>4.9568452456485564E-5</v>
      </c>
      <c r="BH5680" s="183">
        <f t="shared" si="750"/>
        <v>1.3491493758121246E-7</v>
      </c>
      <c r="BI5680" s="184">
        <f t="shared" si="751"/>
        <v>1.3491493758121246E-7</v>
      </c>
      <c r="BJ5680" s="184" t="str">
        <f t="shared" si="747"/>
        <v/>
      </c>
    </row>
    <row r="5681" spans="57:62" ht="20.100000000000001" customHeight="1" x14ac:dyDescent="0.25">
      <c r="BE5681" s="156">
        <v>4929</v>
      </c>
      <c r="BF5681" s="181">
        <f t="shared" si="748"/>
        <v>31.539199999997571</v>
      </c>
      <c r="BG5681" s="182">
        <f t="shared" si="749"/>
        <v>4.9433537518904352E-5</v>
      </c>
      <c r="BH5681" s="183">
        <f t="shared" si="750"/>
        <v>1.3455214150212482E-7</v>
      </c>
      <c r="BI5681" s="184">
        <f t="shared" si="751"/>
        <v>1.3455214150212482E-7</v>
      </c>
      <c r="BJ5681" s="184" t="str">
        <f t="shared" ref="BJ5681:BJ5744" si="752">IF($BG5681&lt;(1-$BC$765),$BH5681,"")</f>
        <v/>
      </c>
    </row>
    <row r="5682" spans="57:62" ht="20.100000000000001" customHeight="1" x14ac:dyDescent="0.25">
      <c r="BE5682" s="156">
        <v>4930</v>
      </c>
      <c r="BF5682" s="181">
        <f t="shared" ref="BF5682:BF5745" si="753">BF5681+$BI$750</f>
        <v>31.54559999999757</v>
      </c>
      <c r="BG5682" s="182">
        <f t="shared" ref="BG5682:BG5745" si="754">_xlfn.CHISQ.DIST.RT(BF5682,7)</f>
        <v>4.9298985377402227E-5</v>
      </c>
      <c r="BH5682" s="183">
        <f t="shared" ref="BH5682:BH5745" si="755">BG5682-BG5683</f>
        <v>1.3419030719664634E-7</v>
      </c>
      <c r="BI5682" s="184">
        <f t="shared" ref="BI5682:BI5745" si="756">IF(BG5682&lt;(1-$BC$757),BH5682,"")</f>
        <v>1.3419030719664634E-7</v>
      </c>
      <c r="BJ5682" s="184" t="str">
        <f t="shared" si="752"/>
        <v/>
      </c>
    </row>
    <row r="5683" spans="57:62" ht="20.100000000000001" customHeight="1" x14ac:dyDescent="0.25">
      <c r="BE5683" s="156">
        <v>4931</v>
      </c>
      <c r="BF5683" s="181">
        <f t="shared" si="753"/>
        <v>31.55199999999757</v>
      </c>
      <c r="BG5683" s="182">
        <f t="shared" si="754"/>
        <v>4.9164795070205581E-5</v>
      </c>
      <c r="BH5683" s="183">
        <f t="shared" si="755"/>
        <v>1.3382943215880632E-7</v>
      </c>
      <c r="BI5683" s="184">
        <f t="shared" si="756"/>
        <v>1.3382943215880632E-7</v>
      </c>
      <c r="BJ5683" s="184" t="str">
        <f t="shared" si="752"/>
        <v/>
      </c>
    </row>
    <row r="5684" spans="57:62" ht="20.100000000000001" customHeight="1" x14ac:dyDescent="0.25">
      <c r="BE5684" s="156">
        <v>4932</v>
      </c>
      <c r="BF5684" s="181">
        <f t="shared" si="753"/>
        <v>31.558399999997569</v>
      </c>
      <c r="BG5684" s="182">
        <f t="shared" si="754"/>
        <v>4.9030965638046774E-5</v>
      </c>
      <c r="BH5684" s="183">
        <f t="shared" si="755"/>
        <v>1.334695138881093E-7</v>
      </c>
      <c r="BI5684" s="184">
        <f t="shared" si="756"/>
        <v>1.334695138881093E-7</v>
      </c>
      <c r="BJ5684" s="184" t="str">
        <f t="shared" si="752"/>
        <v/>
      </c>
    </row>
    <row r="5685" spans="57:62" ht="20.100000000000001" customHeight="1" x14ac:dyDescent="0.25">
      <c r="BE5685" s="156">
        <v>4933</v>
      </c>
      <c r="BF5685" s="181">
        <f t="shared" si="753"/>
        <v>31.564799999997568</v>
      </c>
      <c r="BG5685" s="182">
        <f t="shared" si="754"/>
        <v>4.8897496124158665E-5</v>
      </c>
      <c r="BH5685" s="183">
        <f t="shared" si="755"/>
        <v>1.3311054989141206E-7</v>
      </c>
      <c r="BI5685" s="184">
        <f t="shared" si="756"/>
        <v>1.3311054989141206E-7</v>
      </c>
      <c r="BJ5685" s="184" t="str">
        <f t="shared" si="752"/>
        <v/>
      </c>
    </row>
    <row r="5686" spans="57:62" ht="20.100000000000001" customHeight="1" x14ac:dyDescent="0.25">
      <c r="BE5686" s="156">
        <v>4934</v>
      </c>
      <c r="BF5686" s="181">
        <f t="shared" si="753"/>
        <v>31.571199999997567</v>
      </c>
      <c r="BG5686" s="182">
        <f t="shared" si="754"/>
        <v>4.8764385574267253E-5</v>
      </c>
      <c r="BH5686" s="183">
        <f t="shared" si="755"/>
        <v>1.3275253768113467E-7</v>
      </c>
      <c r="BI5686" s="184">
        <f t="shared" si="756"/>
        <v>1.3275253768113467E-7</v>
      </c>
      <c r="BJ5686" s="184" t="str">
        <f t="shared" si="752"/>
        <v/>
      </c>
    </row>
    <row r="5687" spans="57:62" ht="20.100000000000001" customHeight="1" x14ac:dyDescent="0.25">
      <c r="BE5687" s="156">
        <v>4935</v>
      </c>
      <c r="BF5687" s="181">
        <f t="shared" si="753"/>
        <v>31.577599999997567</v>
      </c>
      <c r="BG5687" s="182">
        <f t="shared" si="754"/>
        <v>4.8631633036586118E-5</v>
      </c>
      <c r="BH5687" s="183">
        <f t="shared" si="755"/>
        <v>1.3239547477656837E-7</v>
      </c>
      <c r="BI5687" s="184">
        <f t="shared" si="756"/>
        <v>1.3239547477656837E-7</v>
      </c>
      <c r="BJ5687" s="184" t="str">
        <f t="shared" si="752"/>
        <v/>
      </c>
    </row>
    <row r="5688" spans="57:62" ht="20.100000000000001" customHeight="1" x14ac:dyDescent="0.25">
      <c r="BE5688" s="156">
        <v>4936</v>
      </c>
      <c r="BF5688" s="181">
        <f t="shared" si="753"/>
        <v>31.583999999997566</v>
      </c>
      <c r="BG5688" s="182">
        <f t="shared" si="754"/>
        <v>4.849923756180955E-5</v>
      </c>
      <c r="BH5688" s="183">
        <f t="shared" si="755"/>
        <v>1.3203935870275741E-7</v>
      </c>
      <c r="BI5688" s="184">
        <f t="shared" si="756"/>
        <v>1.3203935870275741E-7</v>
      </c>
      <c r="BJ5688" s="184" t="str">
        <f t="shared" si="752"/>
        <v/>
      </c>
    </row>
    <row r="5689" spans="57:62" ht="20.100000000000001" customHeight="1" x14ac:dyDescent="0.25">
      <c r="BE5689" s="156">
        <v>4937</v>
      </c>
      <c r="BF5689" s="181">
        <f t="shared" si="753"/>
        <v>31.590399999997565</v>
      </c>
      <c r="BG5689" s="182">
        <f t="shared" si="754"/>
        <v>4.8367198203106793E-5</v>
      </c>
      <c r="BH5689" s="183">
        <f t="shared" si="755"/>
        <v>1.3168418699178661E-7</v>
      </c>
      <c r="BI5689" s="184">
        <f t="shared" si="756"/>
        <v>1.3168418699178661E-7</v>
      </c>
      <c r="BJ5689" s="184" t="str">
        <f t="shared" si="752"/>
        <v/>
      </c>
    </row>
    <row r="5690" spans="57:62" ht="20.100000000000001" customHeight="1" x14ac:dyDescent="0.25">
      <c r="BE5690" s="156">
        <v>4938</v>
      </c>
      <c r="BF5690" s="181">
        <f t="shared" si="753"/>
        <v>31.596799999997565</v>
      </c>
      <c r="BG5690" s="182">
        <f t="shared" si="754"/>
        <v>4.8235514016115006E-5</v>
      </c>
      <c r="BH5690" s="183">
        <f t="shared" si="755"/>
        <v>1.3132995718177841E-7</v>
      </c>
      <c r="BI5690" s="184">
        <f t="shared" si="756"/>
        <v>1.3132995718177841E-7</v>
      </c>
      <c r="BJ5690" s="184" t="str">
        <f t="shared" si="752"/>
        <v/>
      </c>
    </row>
    <row r="5691" spans="57:62" ht="20.100000000000001" customHeight="1" x14ac:dyDescent="0.25">
      <c r="BE5691" s="156">
        <v>4939</v>
      </c>
      <c r="BF5691" s="181">
        <f t="shared" si="753"/>
        <v>31.603199999997564</v>
      </c>
      <c r="BG5691" s="182">
        <f t="shared" si="754"/>
        <v>4.8104184058933228E-5</v>
      </c>
      <c r="BH5691" s="183">
        <f t="shared" si="755"/>
        <v>1.3097666681644569E-7</v>
      </c>
      <c r="BI5691" s="184">
        <f t="shared" si="756"/>
        <v>1.3097666681644569E-7</v>
      </c>
      <c r="BJ5691" s="184" t="str">
        <f t="shared" si="752"/>
        <v/>
      </c>
    </row>
    <row r="5692" spans="57:62" ht="20.100000000000001" customHeight="1" x14ac:dyDescent="0.25">
      <c r="BE5692" s="156">
        <v>4940</v>
      </c>
      <c r="BF5692" s="181">
        <f t="shared" si="753"/>
        <v>31.609599999997563</v>
      </c>
      <c r="BG5692" s="182">
        <f t="shared" si="754"/>
        <v>4.7973207392116782E-5</v>
      </c>
      <c r="BH5692" s="183">
        <f t="shared" si="755"/>
        <v>1.306243134471314E-7</v>
      </c>
      <c r="BI5692" s="184">
        <f t="shared" si="756"/>
        <v>1.306243134471314E-7</v>
      </c>
      <c r="BJ5692" s="184" t="str">
        <f t="shared" si="752"/>
        <v/>
      </c>
    </row>
    <row r="5693" spans="57:62" ht="20.100000000000001" customHeight="1" x14ac:dyDescent="0.25">
      <c r="BE5693" s="156">
        <v>4941</v>
      </c>
      <c r="BF5693" s="181">
        <f t="shared" si="753"/>
        <v>31.615999999997562</v>
      </c>
      <c r="BG5693" s="182">
        <f t="shared" si="754"/>
        <v>4.784258307866965E-5</v>
      </c>
      <c r="BH5693" s="183">
        <f t="shared" si="755"/>
        <v>1.3027289463021324E-7</v>
      </c>
      <c r="BI5693" s="184">
        <f t="shared" si="756"/>
        <v>1.3027289463021324E-7</v>
      </c>
      <c r="BJ5693" s="184" t="str">
        <f t="shared" si="752"/>
        <v/>
      </c>
    </row>
    <row r="5694" spans="57:62" ht="20.100000000000001" customHeight="1" x14ac:dyDescent="0.25">
      <c r="BE5694" s="156">
        <v>4942</v>
      </c>
      <c r="BF5694" s="181">
        <f t="shared" si="753"/>
        <v>31.622399999997562</v>
      </c>
      <c r="BG5694" s="182">
        <f t="shared" si="754"/>
        <v>4.7712310184039437E-5</v>
      </c>
      <c r="BH5694" s="183">
        <f t="shared" si="755"/>
        <v>1.2992240792887908E-7</v>
      </c>
      <c r="BI5694" s="184">
        <f t="shared" si="756"/>
        <v>1.2992240792887908E-7</v>
      </c>
      <c r="BJ5694" s="184" t="str">
        <f t="shared" si="752"/>
        <v/>
      </c>
    </row>
    <row r="5695" spans="57:62" ht="20.100000000000001" customHeight="1" x14ac:dyDescent="0.25">
      <c r="BE5695" s="156">
        <v>4943</v>
      </c>
      <c r="BF5695" s="181">
        <f t="shared" si="753"/>
        <v>31.628799999997561</v>
      </c>
      <c r="BG5695" s="182">
        <f t="shared" si="754"/>
        <v>4.7582387776110558E-5</v>
      </c>
      <c r="BH5695" s="183">
        <f t="shared" si="755"/>
        <v>1.2957285091244928E-7</v>
      </c>
      <c r="BI5695" s="184">
        <f t="shared" si="756"/>
        <v>1.2957285091244928E-7</v>
      </c>
      <c r="BJ5695" s="184" t="str">
        <f t="shared" si="752"/>
        <v/>
      </c>
    </row>
    <row r="5696" spans="57:62" ht="20.100000000000001" customHeight="1" x14ac:dyDescent="0.25">
      <c r="BE5696" s="156">
        <v>4944</v>
      </c>
      <c r="BF5696" s="181">
        <f t="shared" si="753"/>
        <v>31.63519999999756</v>
      </c>
      <c r="BG5696" s="182">
        <f t="shared" si="754"/>
        <v>4.7452814925198109E-5</v>
      </c>
      <c r="BH5696" s="183">
        <f t="shared" si="755"/>
        <v>1.2922422115638351E-7</v>
      </c>
      <c r="BI5696" s="184">
        <f t="shared" si="756"/>
        <v>1.2922422115638351E-7</v>
      </c>
      <c r="BJ5696" s="184" t="str">
        <f t="shared" si="752"/>
        <v/>
      </c>
    </row>
    <row r="5697" spans="57:62" ht="20.100000000000001" customHeight="1" x14ac:dyDescent="0.25">
      <c r="BE5697" s="156">
        <v>4945</v>
      </c>
      <c r="BF5697" s="181">
        <f t="shared" si="753"/>
        <v>31.64159999999756</v>
      </c>
      <c r="BG5697" s="182">
        <f t="shared" si="754"/>
        <v>4.7323590704041725E-5</v>
      </c>
      <c r="BH5697" s="183">
        <f t="shared" si="755"/>
        <v>1.2887651624243659E-7</v>
      </c>
      <c r="BI5697" s="184">
        <f t="shared" si="756"/>
        <v>1.2887651624243659E-7</v>
      </c>
      <c r="BJ5697" s="184" t="str">
        <f t="shared" si="752"/>
        <v/>
      </c>
    </row>
    <row r="5698" spans="57:62" ht="20.100000000000001" customHeight="1" x14ac:dyDescent="0.25">
      <c r="BE5698" s="156">
        <v>4946</v>
      </c>
      <c r="BF5698" s="181">
        <f t="shared" si="753"/>
        <v>31.647999999997559</v>
      </c>
      <c r="BG5698" s="182">
        <f t="shared" si="754"/>
        <v>4.7194714187799289E-5</v>
      </c>
      <c r="BH5698" s="183">
        <f t="shared" si="755"/>
        <v>1.2852973375856362E-7</v>
      </c>
      <c r="BI5698" s="184">
        <f t="shared" si="756"/>
        <v>1.2852973375856362E-7</v>
      </c>
      <c r="BJ5698" s="184" t="str">
        <f t="shared" si="752"/>
        <v/>
      </c>
    </row>
    <row r="5699" spans="57:62" ht="20.100000000000001" customHeight="1" x14ac:dyDescent="0.25">
      <c r="BE5699" s="156">
        <v>4947</v>
      </c>
      <c r="BF5699" s="181">
        <f t="shared" si="753"/>
        <v>31.654399999997558</v>
      </c>
      <c r="BG5699" s="182">
        <f t="shared" si="754"/>
        <v>4.7066184454040725E-5</v>
      </c>
      <c r="BH5699" s="183">
        <f t="shared" si="755"/>
        <v>1.2818387129836433E-7</v>
      </c>
      <c r="BI5699" s="184">
        <f t="shared" si="756"/>
        <v>1.2818387129836433E-7</v>
      </c>
      <c r="BJ5699" s="184" t="str">
        <f t="shared" si="752"/>
        <v/>
      </c>
    </row>
    <row r="5700" spans="57:62" ht="20.100000000000001" customHeight="1" x14ac:dyDescent="0.25">
      <c r="BE5700" s="156">
        <v>4948</v>
      </c>
      <c r="BF5700" s="181">
        <f t="shared" si="753"/>
        <v>31.660799999997558</v>
      </c>
      <c r="BG5700" s="182">
        <f t="shared" si="754"/>
        <v>4.6938000582742361E-5</v>
      </c>
      <c r="BH5700" s="183">
        <f t="shared" si="755"/>
        <v>1.2783892646293297E-7</v>
      </c>
      <c r="BI5700" s="184">
        <f t="shared" si="756"/>
        <v>1.2783892646293297E-7</v>
      </c>
      <c r="BJ5700" s="184" t="str">
        <f t="shared" si="752"/>
        <v/>
      </c>
    </row>
    <row r="5701" spans="57:62" ht="20.100000000000001" customHeight="1" x14ac:dyDescent="0.25">
      <c r="BE5701" s="156">
        <v>4949</v>
      </c>
      <c r="BF5701" s="181">
        <f t="shared" si="753"/>
        <v>31.667199999997557</v>
      </c>
      <c r="BG5701" s="182">
        <f t="shared" si="754"/>
        <v>4.6810161656279428E-5</v>
      </c>
      <c r="BH5701" s="183">
        <f t="shared" si="755"/>
        <v>1.2749489685747703E-7</v>
      </c>
      <c r="BI5701" s="184">
        <f t="shared" si="756"/>
        <v>1.2749489685747703E-7</v>
      </c>
      <c r="BJ5701" s="184" t="str">
        <f t="shared" si="752"/>
        <v/>
      </c>
    </row>
    <row r="5702" spans="57:62" ht="20.100000000000001" customHeight="1" x14ac:dyDescent="0.25">
      <c r="BE5702" s="156">
        <v>4950</v>
      </c>
      <c r="BF5702" s="181">
        <f t="shared" si="753"/>
        <v>31.673599999997556</v>
      </c>
      <c r="BG5702" s="182">
        <f t="shared" si="754"/>
        <v>4.6682666759421951E-5</v>
      </c>
      <c r="BH5702" s="183">
        <f t="shared" si="755"/>
        <v>1.2715178009536937E-7</v>
      </c>
      <c r="BI5702" s="184">
        <f t="shared" si="756"/>
        <v>1.2715178009536937E-7</v>
      </c>
      <c r="BJ5702" s="184" t="str">
        <f t="shared" si="752"/>
        <v/>
      </c>
    </row>
    <row r="5703" spans="57:62" ht="20.100000000000001" customHeight="1" x14ac:dyDescent="0.25">
      <c r="BE5703" s="156">
        <v>4951</v>
      </c>
      <c r="BF5703" s="181">
        <f t="shared" si="753"/>
        <v>31.679999999997555</v>
      </c>
      <c r="BG5703" s="182">
        <f t="shared" si="754"/>
        <v>4.6555514979326581E-5</v>
      </c>
      <c r="BH5703" s="183">
        <f t="shared" si="755"/>
        <v>1.2680957379451616E-7</v>
      </c>
      <c r="BI5703" s="184">
        <f t="shared" si="756"/>
        <v>1.2680957379451616E-7</v>
      </c>
      <c r="BJ5703" s="184" t="str">
        <f t="shared" si="752"/>
        <v/>
      </c>
    </row>
    <row r="5704" spans="57:62" ht="20.100000000000001" customHeight="1" x14ac:dyDescent="0.25">
      <c r="BE5704" s="156">
        <v>4952</v>
      </c>
      <c r="BF5704" s="181">
        <f t="shared" si="753"/>
        <v>31.686399999997555</v>
      </c>
      <c r="BG5704" s="182">
        <f t="shared" si="754"/>
        <v>4.6428705405532065E-5</v>
      </c>
      <c r="BH5704" s="183">
        <f t="shared" si="755"/>
        <v>1.2646827558008097E-7</v>
      </c>
      <c r="BI5704" s="184">
        <f t="shared" si="756"/>
        <v>1.2646827558008097E-7</v>
      </c>
      <c r="BJ5704" s="184" t="str">
        <f t="shared" si="752"/>
        <v/>
      </c>
    </row>
    <row r="5705" spans="57:62" ht="20.100000000000001" customHeight="1" x14ac:dyDescent="0.25">
      <c r="BE5705" s="156">
        <v>4953</v>
      </c>
      <c r="BF5705" s="181">
        <f t="shared" si="753"/>
        <v>31.692799999997554</v>
      </c>
      <c r="BG5705" s="182">
        <f t="shared" si="754"/>
        <v>4.6302237129951984E-5</v>
      </c>
      <c r="BH5705" s="183">
        <f t="shared" si="755"/>
        <v>1.2612788308204528E-7</v>
      </c>
      <c r="BI5705" s="184">
        <f t="shared" si="756"/>
        <v>1.2612788308204528E-7</v>
      </c>
      <c r="BJ5705" s="184" t="str">
        <f t="shared" si="752"/>
        <v/>
      </c>
    </row>
    <row r="5706" spans="57:62" ht="20.100000000000001" customHeight="1" x14ac:dyDescent="0.25">
      <c r="BE5706" s="156">
        <v>4954</v>
      </c>
      <c r="BF5706" s="181">
        <f t="shared" si="753"/>
        <v>31.699199999997553</v>
      </c>
      <c r="BG5706" s="182">
        <f t="shared" si="754"/>
        <v>4.6176109246869939E-5</v>
      </c>
      <c r="BH5706" s="183">
        <f t="shared" si="755"/>
        <v>1.2578839393787835E-7</v>
      </c>
      <c r="BI5706" s="184">
        <f t="shared" si="756"/>
        <v>1.2578839393787835E-7</v>
      </c>
      <c r="BJ5706" s="184" t="str">
        <f t="shared" si="752"/>
        <v/>
      </c>
    </row>
    <row r="5707" spans="57:62" ht="20.100000000000001" customHeight="1" x14ac:dyDescent="0.25">
      <c r="BE5707" s="156">
        <v>4955</v>
      </c>
      <c r="BF5707" s="181">
        <f t="shared" si="753"/>
        <v>31.705599999997553</v>
      </c>
      <c r="BG5707" s="182">
        <f t="shared" si="754"/>
        <v>4.6050320852932061E-5</v>
      </c>
      <c r="BH5707" s="183">
        <f t="shared" si="755"/>
        <v>1.254498057900571E-7</v>
      </c>
      <c r="BI5707" s="184">
        <f t="shared" si="756"/>
        <v>1.254498057900571E-7</v>
      </c>
      <c r="BJ5707" s="184" t="str">
        <f t="shared" si="752"/>
        <v/>
      </c>
    </row>
    <row r="5708" spans="57:62" ht="20.100000000000001" customHeight="1" x14ac:dyDescent="0.25">
      <c r="BE5708" s="156">
        <v>4956</v>
      </c>
      <c r="BF5708" s="181">
        <f t="shared" si="753"/>
        <v>31.711999999997552</v>
      </c>
      <c r="BG5708" s="182">
        <f t="shared" si="754"/>
        <v>4.5924871047142004E-5</v>
      </c>
      <c r="BH5708" s="183">
        <f t="shared" si="755"/>
        <v>1.251121162871503E-7</v>
      </c>
      <c r="BI5708" s="184">
        <f t="shared" si="756"/>
        <v>1.251121162871503E-7</v>
      </c>
      <c r="BJ5708" s="184" t="str">
        <f t="shared" si="752"/>
        <v/>
      </c>
    </row>
    <row r="5709" spans="57:62" ht="20.100000000000001" customHeight="1" x14ac:dyDescent="0.25">
      <c r="BE5709" s="156">
        <v>4957</v>
      </c>
      <c r="BF5709" s="181">
        <f t="shared" si="753"/>
        <v>31.718399999997551</v>
      </c>
      <c r="BG5709" s="182">
        <f t="shared" si="754"/>
        <v>4.5799758930854853E-5</v>
      </c>
      <c r="BH5709" s="183">
        <f t="shared" si="755"/>
        <v>1.2477532308438101E-7</v>
      </c>
      <c r="BI5709" s="184">
        <f t="shared" si="756"/>
        <v>1.2477532308438101E-7</v>
      </c>
      <c r="BJ5709" s="184" t="str">
        <f t="shared" si="752"/>
        <v/>
      </c>
    </row>
    <row r="5710" spans="57:62" ht="20.100000000000001" customHeight="1" x14ac:dyDescent="0.25">
      <c r="BE5710" s="156">
        <v>4958</v>
      </c>
      <c r="BF5710" s="181">
        <f t="shared" si="753"/>
        <v>31.724799999997551</v>
      </c>
      <c r="BG5710" s="182">
        <f t="shared" si="754"/>
        <v>4.5674983607770472E-5</v>
      </c>
      <c r="BH5710" s="183">
        <f t="shared" si="755"/>
        <v>1.2443942384248141E-7</v>
      </c>
      <c r="BI5710" s="184">
        <f t="shared" si="756"/>
        <v>1.2443942384248141E-7</v>
      </c>
      <c r="BJ5710" s="184" t="str">
        <f t="shared" si="752"/>
        <v/>
      </c>
    </row>
    <row r="5711" spans="57:62" ht="20.100000000000001" customHeight="1" x14ac:dyDescent="0.25">
      <c r="BE5711" s="156">
        <v>4959</v>
      </c>
      <c r="BF5711" s="181">
        <f t="shared" si="753"/>
        <v>31.73119999999755</v>
      </c>
      <c r="BG5711" s="182">
        <f t="shared" si="754"/>
        <v>4.5550544183927991E-5</v>
      </c>
      <c r="BH5711" s="183">
        <f t="shared" si="755"/>
        <v>1.2410441622792993E-7</v>
      </c>
      <c r="BI5711" s="184">
        <f t="shared" si="756"/>
        <v>1.2410441622792993E-7</v>
      </c>
      <c r="BJ5711" s="184" t="str">
        <f t="shared" si="752"/>
        <v/>
      </c>
    </row>
    <row r="5712" spans="57:62" ht="20.100000000000001" customHeight="1" x14ac:dyDescent="0.25">
      <c r="BE5712" s="156">
        <v>4960</v>
      </c>
      <c r="BF5712" s="181">
        <f t="shared" si="753"/>
        <v>31.737599999997549</v>
      </c>
      <c r="BG5712" s="182">
        <f t="shared" si="754"/>
        <v>4.5426439767700061E-5</v>
      </c>
      <c r="BH5712" s="183">
        <f t="shared" si="755"/>
        <v>1.23770297913778E-7</v>
      </c>
      <c r="BI5712" s="184">
        <f t="shared" si="756"/>
        <v>1.23770297913778E-7</v>
      </c>
      <c r="BJ5712" s="184" t="str">
        <f t="shared" si="752"/>
        <v/>
      </c>
    </row>
    <row r="5713" spans="57:62" ht="20.100000000000001" customHeight="1" x14ac:dyDescent="0.25">
      <c r="BE5713" s="156">
        <v>4961</v>
      </c>
      <c r="BF5713" s="181">
        <f t="shared" si="753"/>
        <v>31.743999999997548</v>
      </c>
      <c r="BG5713" s="182">
        <f t="shared" si="754"/>
        <v>4.5302669469786283E-5</v>
      </c>
      <c r="BH5713" s="183">
        <f t="shared" si="755"/>
        <v>1.2343706657891816E-7</v>
      </c>
      <c r="BI5713" s="184">
        <f t="shared" si="756"/>
        <v>1.2343706657891816E-7</v>
      </c>
      <c r="BJ5713" s="184" t="str">
        <f t="shared" si="752"/>
        <v/>
      </c>
    </row>
    <row r="5714" spans="57:62" ht="20.100000000000001" customHeight="1" x14ac:dyDescent="0.25">
      <c r="BE5714" s="156">
        <v>4962</v>
      </c>
      <c r="BF5714" s="181">
        <f t="shared" si="753"/>
        <v>31.750399999997548</v>
      </c>
      <c r="BG5714" s="182">
        <f t="shared" si="754"/>
        <v>4.5179232403207365E-5</v>
      </c>
      <c r="BH5714" s="183">
        <f t="shared" si="755"/>
        <v>1.2310471990742682E-7</v>
      </c>
      <c r="BI5714" s="184">
        <f t="shared" si="756"/>
        <v>1.2310471990742682E-7</v>
      </c>
      <c r="BJ5714" s="184" t="str">
        <f t="shared" si="752"/>
        <v/>
      </c>
    </row>
    <row r="5715" spans="57:62" ht="20.100000000000001" customHeight="1" x14ac:dyDescent="0.25">
      <c r="BE5715" s="156">
        <v>4963</v>
      </c>
      <c r="BF5715" s="181">
        <f t="shared" si="753"/>
        <v>31.756799999997547</v>
      </c>
      <c r="BG5715" s="182">
        <f t="shared" si="754"/>
        <v>4.5056127683299938E-5</v>
      </c>
      <c r="BH5715" s="183">
        <f t="shared" si="755"/>
        <v>1.2277325559043446E-7</v>
      </c>
      <c r="BI5715" s="184">
        <f t="shared" si="756"/>
        <v>1.2277325559043446E-7</v>
      </c>
      <c r="BJ5715" s="184" t="str">
        <f t="shared" si="752"/>
        <v/>
      </c>
    </row>
    <row r="5716" spans="57:62" ht="20.100000000000001" customHeight="1" x14ac:dyDescent="0.25">
      <c r="BE5716" s="156">
        <v>4964</v>
      </c>
      <c r="BF5716" s="181">
        <f t="shared" si="753"/>
        <v>31.763199999997546</v>
      </c>
      <c r="BG5716" s="182">
        <f t="shared" si="754"/>
        <v>4.4933354427709504E-5</v>
      </c>
      <c r="BH5716" s="183">
        <f t="shared" si="755"/>
        <v>1.2244267132396403E-7</v>
      </c>
      <c r="BI5716" s="184">
        <f t="shared" si="756"/>
        <v>1.2244267132396403E-7</v>
      </c>
      <c r="BJ5716" s="184" t="str">
        <f t="shared" si="752"/>
        <v/>
      </c>
    </row>
    <row r="5717" spans="57:62" ht="20.100000000000001" customHeight="1" x14ac:dyDescent="0.25">
      <c r="BE5717" s="156">
        <v>4965</v>
      </c>
      <c r="BF5717" s="181">
        <f t="shared" si="753"/>
        <v>31.769599999997546</v>
      </c>
      <c r="BG5717" s="182">
        <f t="shared" si="754"/>
        <v>4.4810911756385539E-5</v>
      </c>
      <c r="BH5717" s="183">
        <f t="shared" si="755"/>
        <v>1.2211296481077409E-7</v>
      </c>
      <c r="BI5717" s="184">
        <f t="shared" si="756"/>
        <v>1.2211296481077409E-7</v>
      </c>
      <c r="BJ5717" s="184" t="str">
        <f t="shared" si="752"/>
        <v/>
      </c>
    </row>
    <row r="5718" spans="57:62" ht="20.100000000000001" customHeight="1" x14ac:dyDescent="0.25">
      <c r="BE5718" s="156">
        <v>4966</v>
      </c>
      <c r="BF5718" s="181">
        <f t="shared" si="753"/>
        <v>31.775999999997545</v>
      </c>
      <c r="BG5718" s="182">
        <f t="shared" si="754"/>
        <v>4.4688798791574765E-5</v>
      </c>
      <c r="BH5718" s="183">
        <f t="shared" si="755"/>
        <v>1.2178413375903065E-7</v>
      </c>
      <c r="BI5718" s="184">
        <f t="shared" si="756"/>
        <v>1.2178413375903065E-7</v>
      </c>
      <c r="BJ5718" s="184" t="str">
        <f t="shared" si="752"/>
        <v/>
      </c>
    </row>
    <row r="5719" spans="57:62" ht="20.100000000000001" customHeight="1" x14ac:dyDescent="0.25">
      <c r="BE5719" s="156">
        <v>4967</v>
      </c>
      <c r="BF5719" s="181">
        <f t="shared" si="753"/>
        <v>31.782399999997544</v>
      </c>
      <c r="BG5719" s="182">
        <f t="shared" si="754"/>
        <v>4.4567014657815735E-5</v>
      </c>
      <c r="BH5719" s="183">
        <f t="shared" si="755"/>
        <v>1.2145617588239527E-7</v>
      </c>
      <c r="BI5719" s="184">
        <f t="shared" si="756"/>
        <v>1.2145617588239527E-7</v>
      </c>
      <c r="BJ5719" s="184" t="str">
        <f t="shared" si="752"/>
        <v/>
      </c>
    </row>
    <row r="5720" spans="57:62" ht="20.100000000000001" customHeight="1" x14ac:dyDescent="0.25">
      <c r="BE5720" s="156">
        <v>4968</v>
      </c>
      <c r="BF5720" s="181">
        <f t="shared" si="753"/>
        <v>31.788799999997543</v>
      </c>
      <c r="BG5720" s="182">
        <f t="shared" si="754"/>
        <v>4.4445558481933339E-5</v>
      </c>
      <c r="BH5720" s="183">
        <f t="shared" si="755"/>
        <v>1.2112908890135322E-7</v>
      </c>
      <c r="BI5720" s="184">
        <f t="shared" si="756"/>
        <v>1.2112908890135322E-7</v>
      </c>
      <c r="BJ5720" s="184" t="str">
        <f t="shared" si="752"/>
        <v/>
      </c>
    </row>
    <row r="5721" spans="57:62" ht="20.100000000000001" customHeight="1" x14ac:dyDescent="0.25">
      <c r="BE5721" s="156">
        <v>4969</v>
      </c>
      <c r="BF5721" s="181">
        <f t="shared" si="753"/>
        <v>31.795199999997543</v>
      </c>
      <c r="BG5721" s="182">
        <f t="shared" si="754"/>
        <v>4.4324429393031986E-5</v>
      </c>
      <c r="BH5721" s="183">
        <f t="shared" si="755"/>
        <v>1.2080287054144485E-7</v>
      </c>
      <c r="BI5721" s="184">
        <f t="shared" si="756"/>
        <v>1.2080287054144485E-7</v>
      </c>
      <c r="BJ5721" s="184" t="str">
        <f t="shared" si="752"/>
        <v/>
      </c>
    </row>
    <row r="5722" spans="57:62" ht="20.100000000000001" customHeight="1" x14ac:dyDescent="0.25">
      <c r="BE5722" s="156">
        <v>4970</v>
      </c>
      <c r="BF5722" s="181">
        <f t="shared" si="753"/>
        <v>31.801599999997542</v>
      </c>
      <c r="BG5722" s="182">
        <f t="shared" si="754"/>
        <v>4.4203626522490541E-5</v>
      </c>
      <c r="BH5722" s="183">
        <f t="shared" si="755"/>
        <v>1.204775185343227E-7</v>
      </c>
      <c r="BI5722" s="184">
        <f t="shared" si="756"/>
        <v>1.204775185343227E-7</v>
      </c>
      <c r="BJ5722" s="184" t="str">
        <f t="shared" si="752"/>
        <v/>
      </c>
    </row>
    <row r="5723" spans="57:62" ht="20.100000000000001" customHeight="1" x14ac:dyDescent="0.25">
      <c r="BE5723" s="156">
        <v>4971</v>
      </c>
      <c r="BF5723" s="181">
        <f t="shared" si="753"/>
        <v>31.807999999997541</v>
      </c>
      <c r="BG5723" s="182">
        <f t="shared" si="754"/>
        <v>4.4083149003956219E-5</v>
      </c>
      <c r="BH5723" s="183">
        <f t="shared" si="755"/>
        <v>1.201530306172975E-7</v>
      </c>
      <c r="BI5723" s="184">
        <f t="shared" si="756"/>
        <v>1.201530306172975E-7</v>
      </c>
      <c r="BJ5723" s="184" t="str">
        <f t="shared" si="752"/>
        <v/>
      </c>
    </row>
    <row r="5724" spans="57:62" ht="20.100000000000001" customHeight="1" x14ac:dyDescent="0.25">
      <c r="BE5724" s="156">
        <v>4972</v>
      </c>
      <c r="BF5724" s="181">
        <f t="shared" si="753"/>
        <v>31.814399999997541</v>
      </c>
      <c r="BG5724" s="182">
        <f t="shared" si="754"/>
        <v>4.3962995973338921E-5</v>
      </c>
      <c r="BH5724" s="183">
        <f t="shared" si="755"/>
        <v>1.1982940453377183E-7</v>
      </c>
      <c r="BI5724" s="184">
        <f t="shared" si="756"/>
        <v>1.1982940453377183E-7</v>
      </c>
      <c r="BJ5724" s="184" t="str">
        <f t="shared" si="752"/>
        <v/>
      </c>
    </row>
    <row r="5725" spans="57:62" ht="20.100000000000001" customHeight="1" x14ac:dyDescent="0.25">
      <c r="BE5725" s="156">
        <v>4973</v>
      </c>
      <c r="BF5725" s="181">
        <f t="shared" si="753"/>
        <v>31.82079999999754</v>
      </c>
      <c r="BG5725" s="182">
        <f t="shared" si="754"/>
        <v>4.3843166568805149E-5</v>
      </c>
      <c r="BH5725" s="183">
        <f t="shared" si="755"/>
        <v>1.1950663803263027E-7</v>
      </c>
      <c r="BI5725" s="184">
        <f t="shared" si="756"/>
        <v>1.1950663803263027E-7</v>
      </c>
      <c r="BJ5725" s="184" t="str">
        <f t="shared" si="752"/>
        <v/>
      </c>
    </row>
    <row r="5726" spans="57:62" ht="20.100000000000001" customHeight="1" x14ac:dyDescent="0.25">
      <c r="BE5726" s="156">
        <v>4974</v>
      </c>
      <c r="BF5726" s="181">
        <f t="shared" si="753"/>
        <v>31.827199999997539</v>
      </c>
      <c r="BG5726" s="182">
        <f t="shared" si="754"/>
        <v>4.3723659930772519E-5</v>
      </c>
      <c r="BH5726" s="183">
        <f t="shared" si="755"/>
        <v>1.1918472886834105E-7</v>
      </c>
      <c r="BI5726" s="184">
        <f t="shared" si="756"/>
        <v>1.1918472886834105E-7</v>
      </c>
      <c r="BJ5726" s="184" t="str">
        <f t="shared" si="752"/>
        <v/>
      </c>
    </row>
    <row r="5727" spans="57:62" ht="20.100000000000001" customHeight="1" x14ac:dyDescent="0.25">
      <c r="BE5727" s="156">
        <v>4975</v>
      </c>
      <c r="BF5727" s="181">
        <f t="shared" si="753"/>
        <v>31.833599999997539</v>
      </c>
      <c r="BG5727" s="182">
        <f t="shared" si="754"/>
        <v>4.3604475201904178E-5</v>
      </c>
      <c r="BH5727" s="183">
        <f t="shared" si="755"/>
        <v>1.18863674801593E-7</v>
      </c>
      <c r="BI5727" s="184">
        <f t="shared" si="756"/>
        <v>1.18863674801593E-7</v>
      </c>
      <c r="BJ5727" s="184" t="str">
        <f t="shared" si="752"/>
        <v/>
      </c>
    </row>
    <row r="5728" spans="57:62" ht="20.100000000000001" customHeight="1" x14ac:dyDescent="0.25">
      <c r="BE5728" s="156">
        <v>4976</v>
      </c>
      <c r="BF5728" s="181">
        <f t="shared" si="753"/>
        <v>31.839999999997538</v>
      </c>
      <c r="BG5728" s="182">
        <f t="shared" si="754"/>
        <v>4.3485611527102585E-5</v>
      </c>
      <c r="BH5728" s="183">
        <f t="shared" si="755"/>
        <v>1.1854347359894997E-7</v>
      </c>
      <c r="BI5728" s="184">
        <f t="shared" si="756"/>
        <v>1.1854347359894997E-7</v>
      </c>
      <c r="BJ5728" s="184" t="str">
        <f t="shared" si="752"/>
        <v/>
      </c>
    </row>
    <row r="5729" spans="57:62" ht="20.100000000000001" customHeight="1" x14ac:dyDescent="0.25">
      <c r="BE5729" s="156">
        <v>4977</v>
      </c>
      <c r="BF5729" s="181">
        <f t="shared" si="753"/>
        <v>31.846399999997537</v>
      </c>
      <c r="BG5729" s="182">
        <f t="shared" si="754"/>
        <v>4.3367068053503635E-5</v>
      </c>
      <c r="BH5729" s="183">
        <f t="shared" si="755"/>
        <v>1.1822412303146847E-7</v>
      </c>
      <c r="BI5729" s="184">
        <f t="shared" si="756"/>
        <v>1.1822412303146847E-7</v>
      </c>
      <c r="BJ5729" s="184" t="str">
        <f t="shared" si="752"/>
        <v/>
      </c>
    </row>
    <row r="5730" spans="57:62" ht="20.100000000000001" customHeight="1" x14ac:dyDescent="0.25">
      <c r="BE5730" s="156">
        <v>4978</v>
      </c>
      <c r="BF5730" s="181">
        <f t="shared" si="753"/>
        <v>31.852799999997536</v>
      </c>
      <c r="BG5730" s="182">
        <f t="shared" si="754"/>
        <v>4.3248843930472167E-5</v>
      </c>
      <c r="BH5730" s="183">
        <f t="shared" si="755"/>
        <v>1.1790562087765215E-7</v>
      </c>
      <c r="BI5730" s="184">
        <f t="shared" si="756"/>
        <v>1.1790562087765215E-7</v>
      </c>
      <c r="BJ5730" s="184" t="str">
        <f t="shared" si="752"/>
        <v/>
      </c>
    </row>
    <row r="5731" spans="57:62" ht="20.100000000000001" customHeight="1" x14ac:dyDescent="0.25">
      <c r="BE5731" s="156">
        <v>4979</v>
      </c>
      <c r="BF5731" s="181">
        <f t="shared" si="753"/>
        <v>31.859199999997536</v>
      </c>
      <c r="BG5731" s="182">
        <f t="shared" si="754"/>
        <v>4.3130938309594514E-5</v>
      </c>
      <c r="BH5731" s="183">
        <f t="shared" si="755"/>
        <v>1.1758796492034143E-7</v>
      </c>
      <c r="BI5731" s="184">
        <f t="shared" si="756"/>
        <v>1.1758796492034143E-7</v>
      </c>
      <c r="BJ5731" s="184" t="str">
        <f t="shared" si="752"/>
        <v/>
      </c>
    </row>
    <row r="5732" spans="57:62" ht="20.100000000000001" customHeight="1" x14ac:dyDescent="0.25">
      <c r="BE5732" s="156">
        <v>4980</v>
      </c>
      <c r="BF5732" s="181">
        <f t="shared" si="753"/>
        <v>31.865599999997535</v>
      </c>
      <c r="BG5732" s="182">
        <f t="shared" si="754"/>
        <v>4.3013350344674173E-5</v>
      </c>
      <c r="BH5732" s="183">
        <f t="shared" si="755"/>
        <v>1.1727115294859737E-7</v>
      </c>
      <c r="BI5732" s="184">
        <f t="shared" si="756"/>
        <v>1.1727115294859737E-7</v>
      </c>
      <c r="BJ5732" s="184" t="str">
        <f t="shared" si="752"/>
        <v/>
      </c>
    </row>
    <row r="5733" spans="57:62" ht="20.100000000000001" customHeight="1" x14ac:dyDescent="0.25">
      <c r="BE5733" s="156">
        <v>4981</v>
      </c>
      <c r="BF5733" s="181">
        <f t="shared" si="753"/>
        <v>31.871999999997534</v>
      </c>
      <c r="BG5733" s="182">
        <f t="shared" si="754"/>
        <v>4.2896079191725576E-5</v>
      </c>
      <c r="BH5733" s="183">
        <f t="shared" si="755"/>
        <v>1.1695518275719341E-7</v>
      </c>
      <c r="BI5733" s="184">
        <f t="shared" si="756"/>
        <v>1.1695518275719341E-7</v>
      </c>
      <c r="BJ5733" s="184" t="str">
        <f t="shared" si="752"/>
        <v/>
      </c>
    </row>
    <row r="5734" spans="57:62" ht="20.100000000000001" customHeight="1" x14ac:dyDescent="0.25">
      <c r="BE5734" s="156">
        <v>4982</v>
      </c>
      <c r="BF5734" s="181">
        <f t="shared" si="753"/>
        <v>31.878399999997534</v>
      </c>
      <c r="BG5734" s="182">
        <f t="shared" si="754"/>
        <v>4.2779124008968382E-5</v>
      </c>
      <c r="BH5734" s="183">
        <f t="shared" si="755"/>
        <v>1.1664005214607326E-7</v>
      </c>
      <c r="BI5734" s="184">
        <f t="shared" si="756"/>
        <v>1.1664005214607326E-7</v>
      </c>
      <c r="BJ5734" s="184" t="str">
        <f t="shared" si="752"/>
        <v/>
      </c>
    </row>
    <row r="5735" spans="57:62" ht="20.100000000000001" customHeight="1" x14ac:dyDescent="0.25">
      <c r="BE5735" s="156">
        <v>4983</v>
      </c>
      <c r="BF5735" s="181">
        <f t="shared" si="753"/>
        <v>31.884799999997533</v>
      </c>
      <c r="BG5735" s="182">
        <f t="shared" si="754"/>
        <v>4.2662483956822309E-5</v>
      </c>
      <c r="BH5735" s="183">
        <f t="shared" si="755"/>
        <v>1.1632575892176042E-7</v>
      </c>
      <c r="BI5735" s="184">
        <f t="shared" si="756"/>
        <v>1.1632575892176042E-7</v>
      </c>
      <c r="BJ5735" s="184" t="str">
        <f t="shared" si="752"/>
        <v/>
      </c>
    </row>
    <row r="5736" spans="57:62" ht="20.100000000000001" customHeight="1" x14ac:dyDescent="0.25">
      <c r="BE5736" s="156">
        <v>4984</v>
      </c>
      <c r="BF5736" s="181">
        <f t="shared" si="753"/>
        <v>31.891199999997532</v>
      </c>
      <c r="BG5736" s="182">
        <f t="shared" si="754"/>
        <v>4.2546158197900549E-5</v>
      </c>
      <c r="BH5736" s="183">
        <f t="shared" si="755"/>
        <v>1.1601230089521003E-7</v>
      </c>
      <c r="BI5736" s="184">
        <f t="shared" si="756"/>
        <v>1.1601230089521003E-7</v>
      </c>
      <c r="BJ5736" s="184" t="str">
        <f t="shared" si="752"/>
        <v/>
      </c>
    </row>
    <row r="5737" spans="57:62" ht="20.100000000000001" customHeight="1" x14ac:dyDescent="0.25">
      <c r="BE5737" s="156">
        <v>4985</v>
      </c>
      <c r="BF5737" s="181">
        <f t="shared" si="753"/>
        <v>31.897599999997531</v>
      </c>
      <c r="BG5737" s="182">
        <f t="shared" si="754"/>
        <v>4.2430145897005338E-5</v>
      </c>
      <c r="BH5737" s="183">
        <f t="shared" si="755"/>
        <v>1.1569967588395024E-7</v>
      </c>
      <c r="BI5737" s="184">
        <f t="shared" si="756"/>
        <v>1.1569967588395024E-7</v>
      </c>
      <c r="BJ5737" s="184" t="str">
        <f t="shared" si="752"/>
        <v/>
      </c>
    </row>
    <row r="5738" spans="57:62" ht="20.100000000000001" customHeight="1" x14ac:dyDescent="0.25">
      <c r="BE5738" s="156">
        <v>4986</v>
      </c>
      <c r="BF5738" s="181">
        <f t="shared" si="753"/>
        <v>31.903999999997531</v>
      </c>
      <c r="BG5738" s="182">
        <f t="shared" si="754"/>
        <v>4.2314446221121388E-5</v>
      </c>
      <c r="BH5738" s="183">
        <f t="shared" si="755"/>
        <v>1.1538788171062525E-7</v>
      </c>
      <c r="BI5738" s="184">
        <f t="shared" si="756"/>
        <v>1.1538788171062525E-7</v>
      </c>
      <c r="BJ5738" s="184" t="str">
        <f t="shared" si="752"/>
        <v/>
      </c>
    </row>
    <row r="5739" spans="57:62" ht="20.100000000000001" customHeight="1" x14ac:dyDescent="0.25">
      <c r="BE5739" s="156">
        <v>4987</v>
      </c>
      <c r="BF5739" s="181">
        <f t="shared" si="753"/>
        <v>31.91039999999753</v>
      </c>
      <c r="BG5739" s="182">
        <f t="shared" si="754"/>
        <v>4.2199058339410763E-5</v>
      </c>
      <c r="BH5739" s="183">
        <f t="shared" si="755"/>
        <v>1.1507691620344935E-7</v>
      </c>
      <c r="BI5739" s="184">
        <f t="shared" si="756"/>
        <v>1.1507691620344935E-7</v>
      </c>
      <c r="BJ5739" s="184" t="str">
        <f t="shared" si="752"/>
        <v/>
      </c>
    </row>
    <row r="5740" spans="57:62" ht="20.100000000000001" customHeight="1" x14ac:dyDescent="0.25">
      <c r="BE5740" s="156">
        <v>4988</v>
      </c>
      <c r="BF5740" s="181">
        <f t="shared" si="753"/>
        <v>31.916799999997529</v>
      </c>
      <c r="BG5740" s="182">
        <f t="shared" si="754"/>
        <v>4.2083981423207314E-5</v>
      </c>
      <c r="BH5740" s="183">
        <f t="shared" si="755"/>
        <v>1.1476677719651188E-7</v>
      </c>
      <c r="BI5740" s="184">
        <f t="shared" si="756"/>
        <v>1.1476677719651188E-7</v>
      </c>
      <c r="BJ5740" s="184" t="str">
        <f t="shared" si="752"/>
        <v/>
      </c>
    </row>
    <row r="5741" spans="57:62" ht="20.100000000000001" customHeight="1" x14ac:dyDescent="0.25">
      <c r="BE5741" s="156">
        <v>4989</v>
      </c>
      <c r="BF5741" s="181">
        <f t="shared" si="753"/>
        <v>31.923199999997529</v>
      </c>
      <c r="BG5741" s="182">
        <f t="shared" si="754"/>
        <v>4.1969214646010802E-5</v>
      </c>
      <c r="BH5741" s="183">
        <f t="shared" si="755"/>
        <v>1.144574625289979E-7</v>
      </c>
      <c r="BI5741" s="184">
        <f t="shared" si="756"/>
        <v>1.144574625289979E-7</v>
      </c>
      <c r="BJ5741" s="184" t="str">
        <f t="shared" si="752"/>
        <v/>
      </c>
    </row>
    <row r="5742" spans="57:62" ht="20.100000000000001" customHeight="1" x14ac:dyDescent="0.25">
      <c r="BE5742" s="156">
        <v>4990</v>
      </c>
      <c r="BF5742" s="181">
        <f t="shared" si="753"/>
        <v>31.929599999997528</v>
      </c>
      <c r="BG5742" s="182">
        <f t="shared" si="754"/>
        <v>4.1854757183481804E-5</v>
      </c>
      <c r="BH5742" s="183">
        <f t="shared" si="755"/>
        <v>1.1414897004592006E-7</v>
      </c>
      <c r="BI5742" s="184">
        <f t="shared" si="756"/>
        <v>1.1414897004592006E-7</v>
      </c>
      <c r="BJ5742" s="184" t="str">
        <f t="shared" si="752"/>
        <v/>
      </c>
    </row>
    <row r="5743" spans="57:62" ht="20.100000000000001" customHeight="1" x14ac:dyDescent="0.25">
      <c r="BE5743" s="156">
        <v>4991</v>
      </c>
      <c r="BF5743" s="181">
        <f t="shared" si="753"/>
        <v>31.935999999997527</v>
      </c>
      <c r="BG5743" s="182">
        <f t="shared" si="754"/>
        <v>4.1740608213435884E-5</v>
      </c>
      <c r="BH5743" s="183">
        <f t="shared" si="755"/>
        <v>1.1384129759796954E-7</v>
      </c>
      <c r="BI5743" s="184">
        <f t="shared" si="756"/>
        <v>1.1384129759796954E-7</v>
      </c>
      <c r="BJ5743" s="184" t="str">
        <f t="shared" si="752"/>
        <v/>
      </c>
    </row>
    <row r="5744" spans="57:62" ht="20.100000000000001" customHeight="1" x14ac:dyDescent="0.25">
      <c r="BE5744" s="156">
        <v>4992</v>
      </c>
      <c r="BF5744" s="181">
        <f t="shared" si="753"/>
        <v>31.942399999997527</v>
      </c>
      <c r="BG5744" s="182">
        <f t="shared" si="754"/>
        <v>4.1626766915837914E-5</v>
      </c>
      <c r="BH5744" s="183">
        <f t="shared" si="755"/>
        <v>1.1353444304087226E-7</v>
      </c>
      <c r="BI5744" s="184">
        <f t="shared" si="756"/>
        <v>1.1353444304087226E-7</v>
      </c>
      <c r="BJ5744" s="184" t="str">
        <f t="shared" si="752"/>
        <v/>
      </c>
    </row>
    <row r="5745" spans="57:62" ht="20.100000000000001" customHeight="1" x14ac:dyDescent="0.25">
      <c r="BE5745" s="156">
        <v>4993</v>
      </c>
      <c r="BF5745" s="181">
        <f t="shared" si="753"/>
        <v>31.948799999997526</v>
      </c>
      <c r="BG5745" s="182">
        <f t="shared" si="754"/>
        <v>4.1513232472797042E-5</v>
      </c>
      <c r="BH5745" s="183">
        <f t="shared" si="755"/>
        <v>1.1322840423635792E-7</v>
      </c>
      <c r="BI5745" s="184">
        <f t="shared" si="756"/>
        <v>1.1322840423635792E-7</v>
      </c>
      <c r="BJ5745" s="184" t="str">
        <f t="shared" ref="BJ5745:BJ5753" si="757">IF($BG5745&lt;(1-$BC$765),$BH5745,"")</f>
        <v/>
      </c>
    </row>
    <row r="5746" spans="57:62" ht="20.100000000000001" customHeight="1" x14ac:dyDescent="0.25">
      <c r="BE5746" s="156">
        <v>4994</v>
      </c>
      <c r="BF5746" s="181">
        <f t="shared" ref="BF5746:BF5753" si="758">BF5745+$BI$750</f>
        <v>31.955199999997525</v>
      </c>
      <c r="BG5746" s="182">
        <f t="shared" ref="BG5746:BG5753" si="759">_xlfn.CHISQ.DIST.RT(BF5746,7)</f>
        <v>4.1400004068560684E-5</v>
      </c>
      <c r="BH5746" s="183">
        <f t="shared" ref="BH5746:BH5753" si="760">BG5746-BG5747</f>
        <v>1.1292317905113E-7</v>
      </c>
      <c r="BI5746" s="184">
        <f t="shared" ref="BI5746:BI5753" si="761">IF(BG5746&lt;(1-$BC$757),BH5746,"")</f>
        <v>1.1292317905113E-7</v>
      </c>
      <c r="BJ5746" s="184" t="str">
        <f t="shared" si="757"/>
        <v/>
      </c>
    </row>
    <row r="5747" spans="57:62" ht="20.100000000000001" customHeight="1" x14ac:dyDescent="0.25">
      <c r="BE5747" s="156">
        <v>4995</v>
      </c>
      <c r="BF5747" s="181">
        <f t="shared" si="758"/>
        <v>31.961599999997524</v>
      </c>
      <c r="BG5747" s="182">
        <f t="shared" si="759"/>
        <v>4.1287080889509554E-5</v>
      </c>
      <c r="BH5747" s="183">
        <f t="shared" si="760"/>
        <v>1.1261876535792286E-7</v>
      </c>
      <c r="BI5747" s="184">
        <f t="shared" si="761"/>
        <v>1.1261876535792286E-7</v>
      </c>
      <c r="BJ5747" s="184" t="str">
        <f t="shared" si="757"/>
        <v/>
      </c>
    </row>
    <row r="5748" spans="57:62" ht="20.100000000000001" customHeight="1" x14ac:dyDescent="0.25">
      <c r="BE5748" s="156">
        <v>4996</v>
      </c>
      <c r="BF5748" s="181">
        <f t="shared" si="758"/>
        <v>31.967999999997524</v>
      </c>
      <c r="BG5748" s="182">
        <f t="shared" si="759"/>
        <v>4.1174462124151631E-5</v>
      </c>
      <c r="BH5748" s="183">
        <f t="shared" si="760"/>
        <v>1.1231516103429553E-7</v>
      </c>
      <c r="BI5748" s="184">
        <f t="shared" si="761"/>
        <v>1.1231516103429553E-7</v>
      </c>
      <c r="BJ5748" s="184" t="str">
        <f t="shared" si="757"/>
        <v/>
      </c>
    </row>
    <row r="5749" spans="57:62" ht="20.100000000000001" customHeight="1" x14ac:dyDescent="0.25">
      <c r="BE5749" s="156">
        <v>4997</v>
      </c>
      <c r="BF5749" s="181">
        <f t="shared" si="758"/>
        <v>31.974399999997523</v>
      </c>
      <c r="BG5749" s="182">
        <f t="shared" si="759"/>
        <v>4.1062146963117336E-5</v>
      </c>
      <c r="BH5749" s="183">
        <f t="shared" si="760"/>
        <v>1.1201236396370242E-7</v>
      </c>
      <c r="BI5749" s="184">
        <f t="shared" si="761"/>
        <v>1.1201236396370242E-7</v>
      </c>
      <c r="BJ5749" s="184" t="str">
        <f t="shared" si="757"/>
        <v/>
      </c>
    </row>
    <row r="5750" spans="57:62" ht="20.100000000000001" customHeight="1" x14ac:dyDescent="0.25">
      <c r="BE5750" s="156">
        <v>4998</v>
      </c>
      <c r="BF5750" s="181">
        <f t="shared" si="758"/>
        <v>31.980799999997522</v>
      </c>
      <c r="BG5750" s="182">
        <f t="shared" si="759"/>
        <v>4.0950134599153633E-5</v>
      </c>
      <c r="BH5750" s="183">
        <f t="shared" si="760"/>
        <v>1.1171037203514092E-7</v>
      </c>
      <c r="BI5750" s="184">
        <f t="shared" si="761"/>
        <v>1.1171037203514092E-7</v>
      </c>
      <c r="BJ5750" s="184" t="str">
        <f t="shared" si="757"/>
        <v/>
      </c>
    </row>
    <row r="5751" spans="57:62" ht="20.100000000000001" customHeight="1" x14ac:dyDescent="0.25">
      <c r="BE5751" s="156">
        <v>4999</v>
      </c>
      <c r="BF5751" s="181">
        <f t="shared" si="758"/>
        <v>31.987199999997522</v>
      </c>
      <c r="BG5751" s="182">
        <f t="shared" si="759"/>
        <v>4.0838424227118492E-5</v>
      </c>
      <c r="BH5751" s="183">
        <f t="shared" si="760"/>
        <v>1.1140918314222982E-7</v>
      </c>
      <c r="BI5751" s="184">
        <f t="shared" si="761"/>
        <v>1.1140918314222982E-7</v>
      </c>
      <c r="BJ5751" s="184" t="str">
        <f t="shared" si="757"/>
        <v/>
      </c>
    </row>
    <row r="5752" spans="57:62" ht="20.100000000000001" customHeight="1" x14ac:dyDescent="0.25">
      <c r="BE5752" s="156">
        <v>5000</v>
      </c>
      <c r="BF5752" s="181">
        <f t="shared" si="758"/>
        <v>31.993599999997521</v>
      </c>
      <c r="BG5752" s="182">
        <f t="shared" si="759"/>
        <v>4.0727015043976263E-5</v>
      </c>
      <c r="BH5752" s="183">
        <f t="shared" si="760"/>
        <v>1.1110879518497115E-7</v>
      </c>
      <c r="BI5752" s="184">
        <f t="shared" si="761"/>
        <v>1.1110879518497115E-7</v>
      </c>
      <c r="BJ5752" s="184" t="str">
        <f t="shared" si="757"/>
        <v/>
      </c>
    </row>
    <row r="5753" spans="57:62" ht="20.100000000000001" customHeight="1" x14ac:dyDescent="0.25">
      <c r="BE5753" s="156">
        <v>5001</v>
      </c>
      <c r="BF5753" s="181">
        <f t="shared" si="758"/>
        <v>31.99999999999752</v>
      </c>
      <c r="BG5753" s="182">
        <f t="shared" si="759"/>
        <v>4.0615906248791291E-5</v>
      </c>
      <c r="BH5753" s="183">
        <f t="shared" si="760"/>
        <v>0</v>
      </c>
      <c r="BI5753" s="184">
        <f t="shared" si="761"/>
        <v>0</v>
      </c>
      <c r="BJ5753" s="184" t="str">
        <f t="shared" si="757"/>
        <v/>
      </c>
    </row>
    <row r="5754" spans="57:62" ht="20.100000000000001" customHeight="1" x14ac:dyDescent="0.25">
      <c r="BF5754" s="181"/>
      <c r="BG5754" s="150">
        <f>BG5753</f>
        <v>4.0615906248791291E-5</v>
      </c>
    </row>
  </sheetData>
  <autoFilter ref="B10:I42" xr:uid="{18CA3339-6272-475F-A9BE-AC367CACDF3B}">
    <sortState xmlns:xlrd2="http://schemas.microsoft.com/office/spreadsheetml/2017/richdata2" ref="B11:I42">
      <sortCondition ref="I10:I42"/>
    </sortState>
  </autoFilter>
  <sortState xmlns:xlrd2="http://schemas.microsoft.com/office/spreadsheetml/2017/richdata2" ref="H316:H339">
    <sortCondition ref="H316:H339"/>
  </sortState>
  <mergeCells count="280">
    <mergeCell ref="N41:O41"/>
    <mergeCell ref="R41:S41"/>
    <mergeCell ref="N42:O42"/>
    <mergeCell ref="R42:S42"/>
    <mergeCell ref="N36:O36"/>
    <mergeCell ref="R36:S36"/>
    <mergeCell ref="N37:O37"/>
    <mergeCell ref="R37:S37"/>
    <mergeCell ref="N38:O38"/>
    <mergeCell ref="R38:S38"/>
    <mergeCell ref="N39:O39"/>
    <mergeCell ref="R39:S39"/>
    <mergeCell ref="N40:O40"/>
    <mergeCell ref="R40:S40"/>
    <mergeCell ref="J109:L109"/>
    <mergeCell ref="J110:L110"/>
    <mergeCell ref="A373:I373"/>
    <mergeCell ref="D673:I673"/>
    <mergeCell ref="A53:I53"/>
    <mergeCell ref="A76:I77"/>
    <mergeCell ref="A289:I289"/>
    <mergeCell ref="G382:H382"/>
    <mergeCell ref="G383:H383"/>
    <mergeCell ref="G384:H384"/>
    <mergeCell ref="H392:I392"/>
    <mergeCell ref="H391:I391"/>
    <mergeCell ref="G386:H386"/>
    <mergeCell ref="A506:I509"/>
    <mergeCell ref="F437:G437"/>
    <mergeCell ref="D430:D431"/>
    <mergeCell ref="E430:E431"/>
    <mergeCell ref="A376:I376"/>
    <mergeCell ref="A424:B424"/>
    <mergeCell ref="D82:E82"/>
    <mergeCell ref="D88:E88"/>
    <mergeCell ref="D140:D144"/>
    <mergeCell ref="C55:D55"/>
    <mergeCell ref="K57:M58"/>
    <mergeCell ref="K46:M46"/>
    <mergeCell ref="J107:L107"/>
    <mergeCell ref="A5:I5"/>
    <mergeCell ref="C56:D56"/>
    <mergeCell ref="E56:F56"/>
    <mergeCell ref="C57:D57"/>
    <mergeCell ref="E57:F57"/>
    <mergeCell ref="C58:D58"/>
    <mergeCell ref="E58:F58"/>
    <mergeCell ref="C59:D59"/>
    <mergeCell ref="E59:F59"/>
    <mergeCell ref="C60:F62"/>
    <mergeCell ref="A7:I7"/>
    <mergeCell ref="J106:L106"/>
    <mergeCell ref="E55:F55"/>
    <mergeCell ref="N25:O25"/>
    <mergeCell ref="N26:O26"/>
    <mergeCell ref="K53:M54"/>
    <mergeCell ref="N53:N54"/>
    <mergeCell ref="O53:O54"/>
    <mergeCell ref="O55:O56"/>
    <mergeCell ref="AC712:AH712"/>
    <mergeCell ref="C712:H712"/>
    <mergeCell ref="P712:U712"/>
    <mergeCell ref="N28:O28"/>
    <mergeCell ref="N29:O29"/>
    <mergeCell ref="N30:O30"/>
    <mergeCell ref="N31:O31"/>
    <mergeCell ref="R25:S25"/>
    <mergeCell ref="R26:S26"/>
    <mergeCell ref="R27:S27"/>
    <mergeCell ref="K55:M56"/>
    <mergeCell ref="N55:N56"/>
    <mergeCell ref="K45:O45"/>
    <mergeCell ref="B242:C242"/>
    <mergeCell ref="B279:C279"/>
    <mergeCell ref="A371:I371"/>
    <mergeCell ref="N35:O35"/>
    <mergeCell ref="R35:S35"/>
    <mergeCell ref="R15:S15"/>
    <mergeCell ref="R16:S16"/>
    <mergeCell ref="O47:O48"/>
    <mergeCell ref="K49:M50"/>
    <mergeCell ref="N49:N50"/>
    <mergeCell ref="O49:O50"/>
    <mergeCell ref="K51:M52"/>
    <mergeCell ref="R28:S28"/>
    <mergeCell ref="R29:S29"/>
    <mergeCell ref="N51:N52"/>
    <mergeCell ref="O51:O52"/>
    <mergeCell ref="K47:M48"/>
    <mergeCell ref="N47:N48"/>
    <mergeCell ref="R17:S17"/>
    <mergeCell ref="R18:S18"/>
    <mergeCell ref="R33:S33"/>
    <mergeCell ref="R34:S34"/>
    <mergeCell ref="R30:S30"/>
    <mergeCell ref="R31:S31"/>
    <mergeCell ref="R32:S32"/>
    <mergeCell ref="N33:O33"/>
    <mergeCell ref="N34:O34"/>
    <mergeCell ref="N32:O32"/>
    <mergeCell ref="R19:S19"/>
    <mergeCell ref="N13:O13"/>
    <mergeCell ref="N14:O14"/>
    <mergeCell ref="C140:C144"/>
    <mergeCell ref="B133:B134"/>
    <mergeCell ref="F145:F156"/>
    <mergeCell ref="A94:I94"/>
    <mergeCell ref="A80:I80"/>
    <mergeCell ref="B102:C102"/>
    <mergeCell ref="N61:N62"/>
    <mergeCell ref="O61:O62"/>
    <mergeCell ref="A128:I131"/>
    <mergeCell ref="J103:L103"/>
    <mergeCell ref="J105:L105"/>
    <mergeCell ref="J108:L108"/>
    <mergeCell ref="C133:C134"/>
    <mergeCell ref="D133:F133"/>
    <mergeCell ref="D135:D136"/>
    <mergeCell ref="E137:E139"/>
    <mergeCell ref="F137:F139"/>
    <mergeCell ref="A126:F126"/>
    <mergeCell ref="J97:L97"/>
    <mergeCell ref="K59:M60"/>
    <mergeCell ref="N57:N58"/>
    <mergeCell ref="O57:O58"/>
    <mergeCell ref="E619:F619"/>
    <mergeCell ref="J675:L675"/>
    <mergeCell ref="V657:W657"/>
    <mergeCell ref="D672:I672"/>
    <mergeCell ref="F675:H675"/>
    <mergeCell ref="C625:E625"/>
    <mergeCell ref="C627:C628"/>
    <mergeCell ref="D627:D628"/>
    <mergeCell ref="E627:E628"/>
    <mergeCell ref="A622:I622"/>
    <mergeCell ref="A643:I643"/>
    <mergeCell ref="A644:I648"/>
    <mergeCell ref="A686:I686"/>
    <mergeCell ref="C656:F656"/>
    <mergeCell ref="A687:I687"/>
    <mergeCell ref="A688:I688"/>
    <mergeCell ref="A684:I684"/>
    <mergeCell ref="A683:I683"/>
    <mergeCell ref="A689:I689"/>
    <mergeCell ref="A690:I690"/>
    <mergeCell ref="F676:H676"/>
    <mergeCell ref="F677:H677"/>
    <mergeCell ref="F679:H679"/>
    <mergeCell ref="A691:I691"/>
    <mergeCell ref="A692:I692"/>
    <mergeCell ref="G580:I580"/>
    <mergeCell ref="G576:I576"/>
    <mergeCell ref="A612:I612"/>
    <mergeCell ref="A537:I537"/>
    <mergeCell ref="A538:I538"/>
    <mergeCell ref="C658:F658"/>
    <mergeCell ref="C660:F660"/>
    <mergeCell ref="B650:C650"/>
    <mergeCell ref="B651:C651"/>
    <mergeCell ref="B652:C652"/>
    <mergeCell ref="D650:E650"/>
    <mergeCell ref="F650:G650"/>
    <mergeCell ref="D651:E651"/>
    <mergeCell ref="F651:G651"/>
    <mergeCell ref="D652:E652"/>
    <mergeCell ref="F652:G652"/>
    <mergeCell ref="A539:I539"/>
    <mergeCell ref="A625:B626"/>
    <mergeCell ref="A627:B628"/>
    <mergeCell ref="A585:I585"/>
    <mergeCell ref="A593:I593"/>
    <mergeCell ref="A685:I685"/>
    <mergeCell ref="A535:I535"/>
    <mergeCell ref="G579:I579"/>
    <mergeCell ref="A403:I403"/>
    <mergeCell ref="A380:F380"/>
    <mergeCell ref="A287:F287"/>
    <mergeCell ref="A313:F313"/>
    <mergeCell ref="A473:I473"/>
    <mergeCell ref="H434:I434"/>
    <mergeCell ref="A405:C405"/>
    <mergeCell ref="H313:I313"/>
    <mergeCell ref="G287:I287"/>
    <mergeCell ref="A378:I379"/>
    <mergeCell ref="A427:B427"/>
    <mergeCell ref="A428:B428"/>
    <mergeCell ref="A310:F310"/>
    <mergeCell ref="A425:B425"/>
    <mergeCell ref="A426:B426"/>
    <mergeCell ref="A504:I504"/>
    <mergeCell ref="A443:I447"/>
    <mergeCell ref="A478:I479"/>
    <mergeCell ref="A430:A431"/>
    <mergeCell ref="F433:G433"/>
    <mergeCell ref="A372:I372"/>
    <mergeCell ref="A501:I501"/>
    <mergeCell ref="F435:G435"/>
    <mergeCell ref="F436:G436"/>
    <mergeCell ref="F438:G438"/>
    <mergeCell ref="H435:I435"/>
    <mergeCell ref="H436:I436"/>
    <mergeCell ref="H437:I437"/>
    <mergeCell ref="F430:G431"/>
    <mergeCell ref="F432:G432"/>
    <mergeCell ref="A476:I476"/>
    <mergeCell ref="A441:I441"/>
    <mergeCell ref="H438:I438"/>
    <mergeCell ref="F434:G434"/>
    <mergeCell ref="B430:B431"/>
    <mergeCell ref="C430:C431"/>
    <mergeCell ref="H430:I431"/>
    <mergeCell ref="H432:I432"/>
    <mergeCell ref="H433:I433"/>
    <mergeCell ref="A116:F116"/>
    <mergeCell ref="F157:F161"/>
    <mergeCell ref="C162:C166"/>
    <mergeCell ref="B157:B161"/>
    <mergeCell ref="B162:B166"/>
    <mergeCell ref="D162:D166"/>
    <mergeCell ref="E162:E166"/>
    <mergeCell ref="F162:F166"/>
    <mergeCell ref="B135:B136"/>
    <mergeCell ref="B137:B139"/>
    <mergeCell ref="C157:C161"/>
    <mergeCell ref="D157:D161"/>
    <mergeCell ref="E157:E161"/>
    <mergeCell ref="B145:B156"/>
    <mergeCell ref="C145:C156"/>
    <mergeCell ref="D145:D156"/>
    <mergeCell ref="C137:C139"/>
    <mergeCell ref="D137:D139"/>
    <mergeCell ref="A133:A166"/>
    <mergeCell ref="R22:S22"/>
    <mergeCell ref="R23:S23"/>
    <mergeCell ref="R24:S24"/>
    <mergeCell ref="R21:S21"/>
    <mergeCell ref="A285:F285"/>
    <mergeCell ref="J104:L104"/>
    <mergeCell ref="H285:I285"/>
    <mergeCell ref="N59:N60"/>
    <mergeCell ref="O59:O60"/>
    <mergeCell ref="K61:M62"/>
    <mergeCell ref="B205:C205"/>
    <mergeCell ref="C135:C136"/>
    <mergeCell ref="B113:I113"/>
    <mergeCell ref="E135:E136"/>
    <mergeCell ref="F135:F136"/>
    <mergeCell ref="K63:M64"/>
    <mergeCell ref="N63:N64"/>
    <mergeCell ref="O63:O64"/>
    <mergeCell ref="E145:E156"/>
    <mergeCell ref="B140:B144"/>
    <mergeCell ref="E140:E144"/>
    <mergeCell ref="F140:F144"/>
    <mergeCell ref="A282:I282"/>
    <mergeCell ref="A169:I169"/>
    <mergeCell ref="A530:I532"/>
    <mergeCell ref="N15:O15"/>
    <mergeCell ref="N16:O16"/>
    <mergeCell ref="N17:O17"/>
    <mergeCell ref="N27:O27"/>
    <mergeCell ref="B8:I8"/>
    <mergeCell ref="B9:H9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N23:O23"/>
    <mergeCell ref="N24:O24"/>
    <mergeCell ref="R20:S20"/>
  </mergeCells>
  <phoneticPr fontId="4" type="noConversion"/>
  <conditionalFormatting sqref="C590:I590 G619:I619">
    <cfRule type="containsText" dxfId="15" priority="57" operator="containsText" text="Inadmissível">
      <formula>NOT(ISERROR(SEARCH("Inadmissível",C590)))</formula>
    </cfRule>
  </conditionalFormatting>
  <conditionalFormatting sqref="H392:I392">
    <cfRule type="containsText" dxfId="14" priority="3" operator="containsText" text="Não se pode rejeitar a hipótese nula">
      <formula>NOT(ISERROR(SEARCH("Não se pode rejeitar a hipótese nula",H392)))</formula>
    </cfRule>
  </conditionalFormatting>
  <conditionalFormatting sqref="I677">
    <cfRule type="cellIs" dxfId="13" priority="65" operator="greaterThan">
      <formula>0.01</formula>
    </cfRule>
  </conditionalFormatting>
  <conditionalFormatting sqref="J675:K675">
    <cfRule type="containsText" dxfId="12" priority="58" operator="containsText" text="Reduzir o número de casas decimais">
      <formula>NOT(ISERROR(SEARCH("Reduzir o número de casas decimais",J675)))</formula>
    </cfRule>
  </conditionalFormatting>
  <conditionalFormatting sqref="K67:L68 I197:I204 A287 A313:H313 H448:H454 K682:L682">
    <cfRule type="containsText" dxfId="11" priority="54" operator="containsText" text="Ponto atípico">
      <formula>NOT(ISERROR(SEARCH("Ponto atípico",A67)))</formula>
    </cfRule>
  </conditionalFormatting>
  <conditionalFormatting sqref="L11:L42">
    <cfRule type="cellIs" dxfId="10" priority="4" operator="notBetween">
      <formula>-2</formula>
      <formula>2</formula>
    </cfRule>
  </conditionalFormatting>
  <conditionalFormatting sqref="M11:M42">
    <cfRule type="cellIs" dxfId="9" priority="2" operator="greaterThan">
      <formula>1</formula>
    </cfRule>
  </conditionalFormatting>
  <conditionalFormatting sqref="N11:N42">
    <cfRule type="containsText" dxfId="8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47 F97 I383">
    <cfRule type="cellIs" dxfId="7" priority="68" operator="greaterThan">
      <formula>0.05</formula>
    </cfRule>
  </conditionalFormatting>
  <conditionalFormatting sqref="N49:N62 F103:F110">
    <cfRule type="cellIs" dxfId="6" priority="78" operator="greaterThan">
      <formula>0.3</formula>
    </cfRule>
  </conditionalFormatting>
  <conditionalFormatting sqref="N63:N64 H640">
    <cfRule type="cellIs" dxfId="5" priority="1" operator="greaterThan">
      <formula>0.5</formula>
    </cfRule>
  </conditionalFormatting>
  <conditionalFormatting sqref="O47 O49 O51 O53 O55 O57 O59 O61 O63">
    <cfRule type="containsText" dxfId="4" priority="33" operator="containsText" text="Revisar os elementos da amostra">
      <formula>NOT(ISERROR(SEARCH("Revisar os elementos da amostra",O47)))</formula>
    </cfRule>
  </conditionalFormatting>
  <conditionalFormatting sqref="Q11:Q42">
    <cfRule type="cellIs" dxfId="3" priority="10" operator="lessThan">
      <formula>0.1</formula>
    </cfRule>
  </conditionalFormatting>
  <conditionalFormatting sqref="R11:S42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ignoredErrors>
    <ignoredError sqref="I388 H391:H392" evalError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7"/>
    <col min="43" max="16384" width="3.625" style="48"/>
  </cols>
  <sheetData>
    <row r="1" spans="1:38" s="47" customFormat="1" ht="20.100000000000001" customHeight="1" x14ac:dyDescent="0.25">
      <c r="A1" s="295" t="s">
        <v>377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</row>
    <row r="2" spans="1:38" s="47" customFormat="1" ht="20.100000000000001" customHeight="1" x14ac:dyDescent="0.25">
      <c r="A2" s="295" t="s">
        <v>378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</row>
    <row r="3" spans="1:38" s="47" customFormat="1" ht="20.100000000000001" customHeight="1" x14ac:dyDescent="0.25">
      <c r="A3" s="49"/>
      <c r="B3" s="49"/>
      <c r="C3" s="49"/>
      <c r="D3" s="49"/>
      <c r="E3" s="4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</row>
    <row r="4" spans="1:38" s="47" customFormat="1" ht="20.100000000000001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</row>
    <row r="5" spans="1:38" s="47" customFormat="1" ht="20.100000000000001" customHeight="1" x14ac:dyDescent="0.25">
      <c r="A5" s="295" t="s">
        <v>191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</row>
    <row r="6" spans="1:38" s="47" customFormat="1" ht="20.100000000000001" customHeight="1" x14ac:dyDescent="0.25"/>
    <row r="7" spans="1:38" s="47" customFormat="1" ht="20.100000000000001" customHeight="1" thickBot="1" x14ac:dyDescent="0.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</row>
    <row r="8" spans="1:38" s="47" customFormat="1" ht="20.100000000000001" customHeight="1" x14ac:dyDescent="0.25">
      <c r="A8" s="264" t="s">
        <v>192</v>
      </c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6"/>
    </row>
    <row r="9" spans="1:38" s="47" customFormat="1" ht="20.100000000000001" customHeight="1" x14ac:dyDescent="0.25">
      <c r="A9" s="51"/>
      <c r="B9"/>
      <c r="C9"/>
      <c r="D9"/>
      <c r="E9"/>
      <c r="F9"/>
      <c r="G9"/>
      <c r="H9"/>
      <c r="I9"/>
      <c r="J9"/>
      <c r="K9" s="5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3"/>
    </row>
    <row r="10" spans="1:38" s="47" customFormat="1" ht="20.100000000000001" customHeight="1" x14ac:dyDescent="0.25">
      <c r="A10" s="51"/>
      <c r="B10" s="283" t="s">
        <v>193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53"/>
    </row>
    <row r="11" spans="1:38" s="47" customFormat="1" ht="20.100000000000001" customHeight="1" x14ac:dyDescent="0.25">
      <c r="A11" s="51"/>
      <c r="B11" s="296" t="s">
        <v>194</v>
      </c>
      <c r="C11" s="297"/>
      <c r="D11" s="297"/>
      <c r="E11" s="297"/>
      <c r="F11" s="297"/>
      <c r="G11" s="297"/>
      <c r="H11" s="297"/>
      <c r="I11" s="297"/>
      <c r="J11" s="297"/>
      <c r="K11" s="298"/>
      <c r="L11" s="283"/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53"/>
    </row>
    <row r="12" spans="1:38" s="47" customFormat="1" ht="20.100000000000001" customHeight="1" x14ac:dyDescent="0.25">
      <c r="A12" s="51"/>
      <c r="B12" s="296" t="s">
        <v>195</v>
      </c>
      <c r="C12" s="297"/>
      <c r="D12" s="297"/>
      <c r="E12" s="297"/>
      <c r="F12" s="297"/>
      <c r="G12" s="297"/>
      <c r="H12" s="297"/>
      <c r="I12" s="297"/>
      <c r="J12" s="297"/>
      <c r="K12" s="298"/>
      <c r="L12" s="283"/>
      <c r="M12" s="283"/>
      <c r="N12" s="283"/>
      <c r="O12" s="283"/>
      <c r="P12" s="283"/>
      <c r="Q12" s="283"/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53"/>
    </row>
    <row r="13" spans="1:38" s="47" customFormat="1" ht="20.100000000000001" customHeight="1" x14ac:dyDescent="0.25">
      <c r="A13" s="51"/>
      <c r="B13" s="296" t="s">
        <v>196</v>
      </c>
      <c r="C13" s="297"/>
      <c r="D13" s="297"/>
      <c r="E13" s="297"/>
      <c r="F13" s="297"/>
      <c r="G13" s="297"/>
      <c r="H13" s="297"/>
      <c r="I13" s="297"/>
      <c r="J13" s="297"/>
      <c r="K13" s="298"/>
      <c r="L13" s="283"/>
      <c r="M13" s="283"/>
      <c r="N13" s="283"/>
      <c r="O13" s="283"/>
      <c r="P13" s="283"/>
      <c r="Q13" s="283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53"/>
    </row>
    <row r="14" spans="1:38" s="47" customFormat="1" ht="20.100000000000001" customHeight="1" x14ac:dyDescent="0.25">
      <c r="A14" s="51"/>
      <c r="B14" s="296" t="s">
        <v>197</v>
      </c>
      <c r="C14" s="297"/>
      <c r="D14" s="297"/>
      <c r="E14" s="297"/>
      <c r="F14" s="297"/>
      <c r="G14" s="297"/>
      <c r="H14" s="297"/>
      <c r="I14" s="297"/>
      <c r="J14" s="297"/>
      <c r="K14" s="298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53"/>
    </row>
    <row r="15" spans="1:38" s="47" customFormat="1" ht="20.100000000000001" customHeight="1" x14ac:dyDescent="0.25">
      <c r="A15" s="51"/>
      <c r="B15" s="296" t="s">
        <v>198</v>
      </c>
      <c r="C15" s="297"/>
      <c r="D15" s="297"/>
      <c r="E15" s="297"/>
      <c r="F15" s="297"/>
      <c r="G15" s="297"/>
      <c r="H15" s="297"/>
      <c r="I15" s="297"/>
      <c r="J15" s="297"/>
      <c r="K15" s="298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53"/>
    </row>
    <row r="16" spans="1:38" s="47" customFormat="1" ht="20.100000000000001" customHeight="1" x14ac:dyDescent="0.25">
      <c r="A16" s="51"/>
      <c r="B16" s="292" t="s">
        <v>345</v>
      </c>
      <c r="C16" s="293"/>
      <c r="D16" s="293"/>
      <c r="E16" s="293"/>
      <c r="F16" s="293"/>
      <c r="G16" s="293"/>
      <c r="H16" s="293"/>
      <c r="I16" s="293"/>
      <c r="J16" s="293"/>
      <c r="K16" s="294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53"/>
    </row>
    <row r="17" spans="1:38" s="47" customFormat="1" ht="20.100000000000001" customHeight="1" x14ac:dyDescent="0.25">
      <c r="A17" s="51"/>
      <c r="B17" s="292" t="s">
        <v>199</v>
      </c>
      <c r="C17" s="293"/>
      <c r="D17" s="293"/>
      <c r="E17" s="293"/>
      <c r="F17" s="293"/>
      <c r="G17" s="293"/>
      <c r="H17" s="293"/>
      <c r="I17" s="293"/>
      <c r="J17" s="293"/>
      <c r="K17" s="294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53"/>
    </row>
    <row r="18" spans="1:38" s="47" customFormat="1" ht="20.100000000000001" customHeight="1" x14ac:dyDescent="0.25">
      <c r="A18" s="51"/>
      <c r="B18" s="292" t="s">
        <v>200</v>
      </c>
      <c r="C18" s="293"/>
      <c r="D18" s="293"/>
      <c r="E18" s="293"/>
      <c r="F18" s="293"/>
      <c r="G18" s="293"/>
      <c r="H18" s="293"/>
      <c r="I18" s="293"/>
      <c r="J18" s="293"/>
      <c r="K18" s="294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53"/>
    </row>
    <row r="19" spans="1:38" s="47" customFormat="1" ht="20.100000000000001" customHeight="1" thickBot="1" x14ac:dyDescent="0.3">
      <c r="A19" s="55"/>
      <c r="B19" s="50"/>
      <c r="C19" s="50"/>
      <c r="D19" s="50"/>
      <c r="E19" s="50"/>
      <c r="F19" s="50"/>
      <c r="G19" s="50"/>
      <c r="H19" s="50"/>
      <c r="I19" s="50"/>
      <c r="J19" s="50"/>
      <c r="K19" s="56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7"/>
    </row>
    <row r="20" spans="1:38" s="47" customFormat="1" ht="20.100000000000001" customHeight="1" thickBot="1" x14ac:dyDescent="0.3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</row>
    <row r="21" spans="1:38" s="47" customFormat="1" ht="20.100000000000001" customHeight="1" x14ac:dyDescent="0.25">
      <c r="A21" s="264" t="s">
        <v>201</v>
      </c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6"/>
    </row>
    <row r="22" spans="1:38" s="47" customFormat="1" ht="20.100000000000001" customHeight="1" x14ac:dyDescent="0.25">
      <c r="A22" s="51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3"/>
    </row>
    <row r="23" spans="1:38" s="47" customFormat="1" ht="20.100000000000001" customHeight="1" x14ac:dyDescent="0.25">
      <c r="A23" s="51"/>
      <c r="B23" s="291" t="s">
        <v>202</v>
      </c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53"/>
    </row>
    <row r="24" spans="1:38" s="47" customFormat="1" ht="20.100000000000001" customHeight="1" x14ac:dyDescent="0.25">
      <c r="A24" s="51"/>
      <c r="B24" s="291" t="s">
        <v>203</v>
      </c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53"/>
    </row>
    <row r="25" spans="1:38" s="47" customFormat="1" ht="20.100000000000001" customHeight="1" x14ac:dyDescent="0.25">
      <c r="A25" s="51"/>
      <c r="B25" s="291" t="s">
        <v>204</v>
      </c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53"/>
    </row>
    <row r="26" spans="1:38" s="47" customFormat="1" ht="20.100000000000001" customHeight="1" thickBot="1" x14ac:dyDescent="0.3">
      <c r="A26" s="55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7"/>
    </row>
    <row r="27" spans="1:38" s="47" customFormat="1" ht="20.100000000000001" customHeight="1" x14ac:dyDescent="0.25">
      <c r="A27" s="287" t="s">
        <v>205</v>
      </c>
      <c r="B27" s="20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88"/>
    </row>
    <row r="28" spans="1:38" s="47" customFormat="1" ht="20.100000000000001" customHeight="1" x14ac:dyDescent="0.25">
      <c r="A28" s="51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3"/>
    </row>
    <row r="29" spans="1:38" s="47" customFormat="1" ht="20.100000000000001" customHeight="1" x14ac:dyDescent="0.25">
      <c r="A29" s="51"/>
      <c r="B29" s="302" t="s">
        <v>206</v>
      </c>
      <c r="C29" s="30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/>
      <c r="P29"/>
      <c r="Q29"/>
      <c r="R29"/>
      <c r="S29"/>
      <c r="T29"/>
      <c r="U29"/>
      <c r="V29" s="303" t="s">
        <v>207</v>
      </c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60"/>
    </row>
    <row r="30" spans="1:38" s="47" customFormat="1" ht="20.100000000000001" customHeight="1" x14ac:dyDescent="0.25">
      <c r="A30" s="51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3"/>
    </row>
    <row r="31" spans="1:38" s="47" customFormat="1" ht="20.100000000000001" customHeight="1" x14ac:dyDescent="0.25">
      <c r="A31" s="51"/>
      <c r="B31" s="54"/>
      <c r="C31" s="61" t="s">
        <v>208</v>
      </c>
      <c r="D31"/>
      <c r="E31"/>
      <c r="L31" s="54"/>
      <c r="M31" s="61" t="s">
        <v>209</v>
      </c>
      <c r="N31"/>
      <c r="O31"/>
      <c r="P31"/>
      <c r="Q31"/>
      <c r="R31"/>
      <c r="S31"/>
      <c r="T31"/>
      <c r="U31"/>
      <c r="V31" s="54"/>
      <c r="W31" s="62" t="s">
        <v>210</v>
      </c>
      <c r="X31" s="61"/>
      <c r="Y31" s="61"/>
      <c r="Z31" s="61"/>
      <c r="AA31" s="61"/>
      <c r="AB31" s="61"/>
      <c r="AC31" s="61"/>
      <c r="AD31" s="61"/>
      <c r="AE31" s="54"/>
      <c r="AF31" s="62" t="s">
        <v>211</v>
      </c>
      <c r="AH31"/>
      <c r="AI31"/>
      <c r="AJ31" s="61"/>
      <c r="AK31" s="61"/>
      <c r="AL31" s="63"/>
    </row>
    <row r="32" spans="1:38" s="47" customFormat="1" ht="20.100000000000001" customHeight="1" x14ac:dyDescent="0.25">
      <c r="A32"/>
      <c r="B32"/>
      <c r="C32"/>
      <c r="D32"/>
      <c r="E32"/>
      <c r="L32"/>
      <c r="M32" s="61"/>
      <c r="N32"/>
      <c r="O32"/>
      <c r="P32"/>
      <c r="Q32"/>
      <c r="R32"/>
      <c r="S32"/>
      <c r="T32"/>
      <c r="U32"/>
      <c r="V32"/>
      <c r="W32"/>
      <c r="X32" s="61"/>
      <c r="Y32" s="61"/>
      <c r="Z32" s="61"/>
      <c r="AA32" s="61"/>
      <c r="AB32" s="61"/>
      <c r="AC32" s="61"/>
      <c r="AD32" s="61"/>
      <c r="AE32"/>
      <c r="AF32"/>
      <c r="AH32"/>
      <c r="AI32"/>
      <c r="AJ32" s="61"/>
      <c r="AK32" s="61"/>
      <c r="AL32" s="63"/>
    </row>
    <row r="33" spans="1:38" s="47" customFormat="1" ht="20.100000000000001" customHeight="1" x14ac:dyDescent="0.25">
      <c r="A33" s="51"/>
      <c r="B33" s="54"/>
      <c r="C33" s="61" t="s">
        <v>212</v>
      </c>
      <c r="D33"/>
      <c r="E33"/>
      <c r="L33" s="54"/>
      <c r="M33" s="61" t="s">
        <v>213</v>
      </c>
      <c r="N33"/>
      <c r="O33"/>
      <c r="P33"/>
      <c r="Q33"/>
      <c r="R33"/>
      <c r="S33"/>
      <c r="T33"/>
      <c r="U33"/>
      <c r="V33" s="54"/>
      <c r="W33" s="62" t="s">
        <v>214</v>
      </c>
      <c r="X33" s="61"/>
      <c r="Y33" s="61"/>
      <c r="Z33" s="61"/>
      <c r="AA33" s="61"/>
      <c r="AB33" s="61"/>
      <c r="AC33" s="61"/>
      <c r="AD33" s="61"/>
      <c r="AE33" s="54"/>
      <c r="AF33" s="62" t="s">
        <v>215</v>
      </c>
      <c r="AG33" s="61"/>
      <c r="AH33" s="61"/>
      <c r="AI33" s="61"/>
      <c r="AJ33" s="61"/>
      <c r="AK33" s="61"/>
      <c r="AL33" s="53"/>
    </row>
    <row r="34" spans="1:38" s="47" customFormat="1" ht="20.100000000000001" customHeight="1" x14ac:dyDescent="0.25">
      <c r="A34" s="51"/>
      <c r="C34" s="61"/>
      <c r="D34"/>
      <c r="E34"/>
      <c r="K34" s="61"/>
      <c r="L34"/>
      <c r="M34"/>
      <c r="N34"/>
      <c r="O34"/>
      <c r="P34"/>
      <c r="Q34"/>
      <c r="R34"/>
      <c r="S34"/>
      <c r="T34"/>
      <c r="U34"/>
      <c r="V34"/>
      <c r="W34"/>
      <c r="X34" s="61"/>
      <c r="Y34" s="61"/>
      <c r="Z34" s="61"/>
      <c r="AA34" s="61"/>
      <c r="AB34" s="61"/>
      <c r="AC34" s="61"/>
      <c r="AD34" s="61"/>
      <c r="AF34" s="61"/>
      <c r="AG34" s="61"/>
      <c r="AH34" s="61"/>
      <c r="AI34" s="61"/>
      <c r="AJ34" s="61"/>
      <c r="AK34" s="61"/>
      <c r="AL34" s="53"/>
    </row>
    <row r="35" spans="1:38" s="47" customFormat="1" ht="20.100000000000001" customHeight="1" x14ac:dyDescent="0.25">
      <c r="A35" s="51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4"/>
      <c r="W35" s="62" t="s">
        <v>216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3"/>
    </row>
    <row r="36" spans="1:38" s="47" customFormat="1" ht="20.100000000000001" customHeight="1" x14ac:dyDescent="0.25">
      <c r="A36" s="51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1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3"/>
    </row>
    <row r="37" spans="1:38" s="47" customFormat="1" ht="20.100000000000001" customHeight="1" x14ac:dyDescent="0.25">
      <c r="A37" s="51"/>
      <c r="B37" s="284" t="s">
        <v>217</v>
      </c>
      <c r="C37" s="285"/>
      <c r="D37" s="285"/>
      <c r="E37" s="285"/>
      <c r="F37" s="285"/>
      <c r="G37" s="285"/>
      <c r="H37" s="286"/>
      <c r="L37" s="54"/>
      <c r="M37" s="61" t="s">
        <v>218</v>
      </c>
      <c r="O37"/>
      <c r="P37"/>
      <c r="Q37"/>
      <c r="R37"/>
      <c r="S37"/>
      <c r="T37"/>
      <c r="U37"/>
      <c r="V37" s="54"/>
      <c r="W37" s="61" t="s">
        <v>219</v>
      </c>
      <c r="X37"/>
      <c r="Y37"/>
      <c r="AC37"/>
      <c r="AD37"/>
      <c r="AE37"/>
      <c r="AF37"/>
      <c r="AG37"/>
      <c r="AH37"/>
      <c r="AI37"/>
      <c r="AJ37"/>
      <c r="AK37"/>
      <c r="AL37" s="53"/>
    </row>
    <row r="38" spans="1:38" s="47" customFormat="1" ht="20.100000000000001" customHeight="1" thickBot="1" x14ac:dyDescent="0.3">
      <c r="A38" s="55"/>
      <c r="B38" s="50"/>
      <c r="C38" s="50"/>
      <c r="D38" s="50"/>
      <c r="E38" s="50"/>
      <c r="F38" s="50"/>
      <c r="G38" s="50"/>
      <c r="H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64"/>
      <c r="W38" s="65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7"/>
    </row>
    <row r="39" spans="1:38" s="47" customFormat="1" ht="20.100000000000001" customHeight="1" x14ac:dyDescent="0.25">
      <c r="A39" s="264" t="s">
        <v>220</v>
      </c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6"/>
    </row>
    <row r="40" spans="1:38" s="47" customFormat="1" ht="20.100000000000001" customHeight="1" x14ac:dyDescent="0.25">
      <c r="A40" s="51"/>
      <c r="B40" s="66"/>
      <c r="C40" s="67"/>
      <c r="D40" s="67"/>
      <c r="E40" s="67"/>
      <c r="F40" s="67"/>
      <c r="G40" s="67"/>
      <c r="H40" s="67"/>
      <c r="I40" s="67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7"/>
      <c r="W40" s="67"/>
      <c r="X40" s="67"/>
      <c r="Y40" s="67"/>
      <c r="Z40" s="67"/>
      <c r="AA40" s="67"/>
      <c r="AB40" s="67"/>
      <c r="AC40" s="69"/>
      <c r="AD40" s="69"/>
      <c r="AE40" s="69"/>
      <c r="AF40" s="69"/>
      <c r="AG40" s="69"/>
      <c r="AH40" s="69"/>
      <c r="AI40" s="67"/>
      <c r="AJ40" s="67"/>
      <c r="AK40" s="67"/>
      <c r="AL40" s="70"/>
    </row>
    <row r="41" spans="1:38" s="47" customFormat="1" ht="20.100000000000001" customHeight="1" x14ac:dyDescent="0.25">
      <c r="A41" s="51"/>
      <c r="B41" s="71"/>
      <c r="C41" s="61" t="s">
        <v>221</v>
      </c>
      <c r="D41" s="67"/>
      <c r="E41" s="67"/>
      <c r="F41" s="67"/>
      <c r="G41" s="67"/>
      <c r="H41" s="67"/>
      <c r="I41" s="67"/>
      <c r="L41" s="71"/>
      <c r="M41" s="61" t="s">
        <v>222</v>
      </c>
      <c r="N41" s="61"/>
      <c r="O41" s="61"/>
      <c r="P41" s="61"/>
      <c r="Q41"/>
      <c r="R41" s="71"/>
      <c r="S41" s="61" t="s">
        <v>223</v>
      </c>
      <c r="X41" s="71"/>
      <c r="Y41" s="61" t="s">
        <v>224</v>
      </c>
      <c r="AD41" s="61"/>
      <c r="AG41"/>
      <c r="AH41"/>
      <c r="AI41" s="72"/>
      <c r="AL41" s="63"/>
    </row>
    <row r="42" spans="1:38" s="47" customFormat="1" ht="20.100000000000001" customHeight="1" x14ac:dyDescent="0.25">
      <c r="A42" s="51"/>
      <c r="B42" s="59"/>
      <c r="C42" s="61"/>
      <c r="D42" s="67"/>
      <c r="E42" s="67"/>
      <c r="F42" s="67"/>
      <c r="G42" s="67"/>
      <c r="H42" s="67"/>
      <c r="I42" s="67"/>
      <c r="L42" s="61"/>
      <c r="M42" s="61"/>
      <c r="N42" s="61"/>
      <c r="O42" s="61"/>
      <c r="P42" s="61"/>
      <c r="Q42"/>
      <c r="R42" s="61"/>
      <c r="S42" s="61"/>
      <c r="X42" s="61"/>
      <c r="Y42" s="61"/>
      <c r="AD42" s="61"/>
      <c r="AG42"/>
      <c r="AH42"/>
      <c r="AI42" s="61"/>
      <c r="AL42" s="63"/>
    </row>
    <row r="43" spans="1:38" s="47" customFormat="1" ht="20.100000000000001" customHeight="1" x14ac:dyDescent="0.25">
      <c r="A43" s="51"/>
      <c r="B43" s="71"/>
      <c r="C43" s="61" t="s">
        <v>225</v>
      </c>
      <c r="D43" s="67"/>
      <c r="E43" s="67"/>
      <c r="F43" s="67"/>
      <c r="G43" s="67"/>
      <c r="H43" s="67"/>
      <c r="I43" s="67"/>
      <c r="L43" s="71"/>
      <c r="M43" s="61" t="s">
        <v>226</v>
      </c>
      <c r="N43" s="61"/>
      <c r="O43" s="61"/>
      <c r="P43" s="61"/>
      <c r="Q43"/>
      <c r="R43" s="71"/>
      <c r="S43" s="61" t="s">
        <v>227</v>
      </c>
      <c r="X43" s="71"/>
      <c r="Y43" s="61" t="s">
        <v>228</v>
      </c>
      <c r="AD43" s="61"/>
      <c r="AG43"/>
      <c r="AH43"/>
      <c r="AI43" s="61"/>
      <c r="AL43" s="63"/>
    </row>
    <row r="44" spans="1:38" s="47" customFormat="1" ht="20.100000000000001" customHeight="1" thickBot="1" x14ac:dyDescent="0.3">
      <c r="A44" s="55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7"/>
    </row>
    <row r="45" spans="1:38" s="47" customFormat="1" ht="20.100000000000001" customHeight="1" x14ac:dyDescent="0.25">
      <c r="A45" s="287" t="s">
        <v>229</v>
      </c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88"/>
    </row>
    <row r="46" spans="1:38" s="47" customFormat="1" ht="20.100000000000001" customHeight="1" x14ac:dyDescent="0.25">
      <c r="A46" s="51"/>
      <c r="B46" s="66"/>
      <c r="C46" s="67"/>
      <c r="D46" s="67"/>
      <c r="E46" s="67"/>
      <c r="F46" s="67"/>
      <c r="G46" s="67"/>
      <c r="H46" s="67"/>
      <c r="I46" s="67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7"/>
      <c r="W46" s="67"/>
      <c r="X46" s="67"/>
      <c r="Y46" s="67"/>
      <c r="Z46" s="67"/>
      <c r="AA46" s="67"/>
      <c r="AB46" s="67"/>
      <c r="AC46" s="69"/>
      <c r="AD46" s="69"/>
      <c r="AE46" s="69"/>
      <c r="AF46" s="69"/>
      <c r="AG46" s="69"/>
      <c r="AH46" s="69"/>
      <c r="AI46" s="67"/>
      <c r="AJ46" s="67"/>
      <c r="AK46" s="67"/>
      <c r="AL46" s="70"/>
    </row>
    <row r="47" spans="1:38" s="47" customFormat="1" ht="20.100000000000001" customHeight="1" x14ac:dyDescent="0.25">
      <c r="A47" s="51"/>
      <c r="B47" s="71"/>
      <c r="C47" s="61" t="s">
        <v>230</v>
      </c>
      <c r="D47" s="67"/>
      <c r="E47" s="67"/>
      <c r="F47" s="67"/>
      <c r="G47" s="67"/>
      <c r="H47" s="67"/>
      <c r="I47" s="67"/>
      <c r="L47" s="71"/>
      <c r="M47" s="61" t="s">
        <v>231</v>
      </c>
      <c r="N47" s="61"/>
      <c r="O47" s="61"/>
      <c r="P47" s="61"/>
      <c r="Q47"/>
      <c r="R47" s="71"/>
      <c r="S47" s="61" t="s">
        <v>232</v>
      </c>
      <c r="X47" s="71"/>
      <c r="Y47" s="61" t="s">
        <v>233</v>
      </c>
      <c r="AD47" s="61"/>
      <c r="AG47"/>
      <c r="AH47"/>
      <c r="AI47" s="72"/>
      <c r="AL47" s="63"/>
    </row>
    <row r="48" spans="1:38" s="47" customFormat="1" ht="20.100000000000001" customHeight="1" x14ac:dyDescent="0.25">
      <c r="A48" s="51"/>
      <c r="B48" s="59"/>
      <c r="C48" s="61"/>
      <c r="D48" s="67"/>
      <c r="E48" s="67"/>
      <c r="F48" s="67"/>
      <c r="G48" s="67"/>
      <c r="H48" s="67"/>
      <c r="I48" s="67"/>
      <c r="L48" s="61"/>
      <c r="M48" s="61"/>
      <c r="N48" s="61"/>
      <c r="O48" s="61"/>
      <c r="P48" s="61"/>
      <c r="Q48"/>
      <c r="R48" s="61"/>
      <c r="S48" s="61"/>
      <c r="X48" s="61"/>
      <c r="Y48" s="61"/>
      <c r="AD48" s="61"/>
      <c r="AG48"/>
      <c r="AH48"/>
      <c r="AI48" s="61"/>
      <c r="AL48" s="63"/>
    </row>
    <row r="49" spans="1:38" s="47" customFormat="1" ht="20.100000000000001" customHeight="1" x14ac:dyDescent="0.25">
      <c r="A49" s="51"/>
      <c r="B49" s="71"/>
      <c r="C49" s="61" t="s">
        <v>234</v>
      </c>
      <c r="D49" s="67"/>
      <c r="E49" s="67"/>
      <c r="F49" s="67"/>
      <c r="G49" s="67"/>
      <c r="H49" s="67"/>
      <c r="I49" s="67"/>
      <c r="L49" s="71"/>
      <c r="M49" s="61" t="s">
        <v>235</v>
      </c>
      <c r="N49" s="61"/>
      <c r="O49" s="61"/>
      <c r="P49" s="61"/>
      <c r="Q49"/>
      <c r="R49" s="71"/>
      <c r="S49" s="61" t="s">
        <v>236</v>
      </c>
      <c r="X49" s="71"/>
      <c r="Y49" s="61" t="s">
        <v>237</v>
      </c>
      <c r="AD49" s="61"/>
      <c r="AG49"/>
      <c r="AH49"/>
      <c r="AI49" s="61"/>
      <c r="AL49" s="63"/>
    </row>
    <row r="50" spans="1:38" s="47" customFormat="1" ht="20.100000000000001" customHeight="1" thickBot="1" x14ac:dyDescent="0.3">
      <c r="A50" s="55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7"/>
    </row>
    <row r="51" spans="1:38" s="47" customFormat="1" ht="20.100000000000001" customHeight="1" x14ac:dyDescent="0.25">
      <c r="A51" s="264" t="s">
        <v>238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6"/>
    </row>
    <row r="52" spans="1:38" s="47" customFormat="1" ht="20.100000000000001" customHeight="1" x14ac:dyDescent="0.25">
      <c r="A52" s="51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3"/>
    </row>
    <row r="53" spans="1:38" s="47" customFormat="1" ht="20.100000000000001" customHeight="1" x14ac:dyDescent="0.25">
      <c r="A53" s="51"/>
      <c r="B53" s="289" t="s">
        <v>239</v>
      </c>
      <c r="C53" s="290"/>
      <c r="D53" s="290"/>
      <c r="E53" s="290"/>
      <c r="F53" s="290"/>
      <c r="G53" s="290"/>
      <c r="H53" s="290"/>
      <c r="I53" s="290"/>
      <c r="J53" s="290"/>
      <c r="K53" s="283"/>
      <c r="L53" s="283"/>
      <c r="M53" s="283"/>
      <c r="N53" s="283"/>
      <c r="O53" s="283"/>
      <c r="P53"/>
      <c r="Q53" s="289" t="s">
        <v>240</v>
      </c>
      <c r="R53" s="290"/>
      <c r="S53" s="290"/>
      <c r="T53" s="290"/>
      <c r="U53" s="290"/>
      <c r="V53" s="290"/>
      <c r="W53" s="290"/>
      <c r="X53" s="282"/>
      <c r="Y53" s="282"/>
      <c r="Z53" s="282"/>
      <c r="AA53" s="282"/>
      <c r="AB53"/>
      <c r="AC53" s="289" t="s">
        <v>241</v>
      </c>
      <c r="AD53" s="290"/>
      <c r="AE53" s="290"/>
      <c r="AF53" s="290"/>
      <c r="AG53" s="290"/>
      <c r="AH53" s="290"/>
      <c r="AI53" s="290"/>
      <c r="AJ53" s="282"/>
      <c r="AK53" s="282"/>
      <c r="AL53" s="53"/>
    </row>
    <row r="54" spans="1:38" s="47" customFormat="1" ht="20.100000000000001" customHeight="1" x14ac:dyDescent="0.25">
      <c r="A54" s="51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3"/>
    </row>
    <row r="55" spans="1:38" s="47" customFormat="1" ht="20.100000000000001" customHeight="1" x14ac:dyDescent="0.25">
      <c r="A55" s="51"/>
      <c r="B55" s="282" t="s">
        <v>242</v>
      </c>
      <c r="C55" s="282"/>
      <c r="D55" s="282"/>
      <c r="E55" s="282"/>
      <c r="F55" s="282"/>
      <c r="G55" s="282"/>
      <c r="H55" s="282"/>
      <c r="I55" s="282"/>
      <c r="J55" s="282"/>
      <c r="K55"/>
      <c r="L55" s="54"/>
      <c r="M55" s="61" t="s">
        <v>243</v>
      </c>
      <c r="N55"/>
      <c r="O55"/>
      <c r="P55"/>
      <c r="R55" s="54"/>
      <c r="S55" s="61" t="s">
        <v>244</v>
      </c>
      <c r="T55"/>
      <c r="U55"/>
      <c r="V55"/>
      <c r="X55" s="54"/>
      <c r="Y55" s="61" t="s">
        <v>245</v>
      </c>
      <c r="Z55"/>
      <c r="AA55"/>
      <c r="AB55"/>
      <c r="AE55"/>
      <c r="AF55"/>
      <c r="AG55"/>
      <c r="AH55"/>
      <c r="AI55"/>
      <c r="AJ55"/>
      <c r="AK55"/>
      <c r="AL55" s="53"/>
    </row>
    <row r="56" spans="1:38" s="47" customFormat="1" ht="20.100000000000001" customHeight="1" x14ac:dyDescent="0.25">
      <c r="A56" s="51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3"/>
    </row>
    <row r="57" spans="1:38" s="47" customFormat="1" ht="20.100000000000001" customHeight="1" x14ac:dyDescent="0.25">
      <c r="A57" s="51"/>
      <c r="B57" s="282" t="s">
        <v>246</v>
      </c>
      <c r="C57" s="282"/>
      <c r="D57" s="282"/>
      <c r="E57" s="282"/>
      <c r="F57" s="282"/>
      <c r="G57" s="282"/>
      <c r="H57" s="282"/>
      <c r="I57" s="282"/>
      <c r="J57" s="282"/>
      <c r="K57"/>
      <c r="L57" s="54"/>
      <c r="M57" s="61" t="s">
        <v>247</v>
      </c>
      <c r="N57"/>
      <c r="O57"/>
      <c r="P57"/>
      <c r="R57" s="54"/>
      <c r="S57" s="61" t="s">
        <v>248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3"/>
    </row>
    <row r="58" spans="1:38" s="47" customFormat="1" ht="20.100000000000001" customHeight="1" x14ac:dyDescent="0.25">
      <c r="A58" s="51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3"/>
    </row>
    <row r="59" spans="1:38" s="47" customFormat="1" ht="20.100000000000001" customHeight="1" x14ac:dyDescent="0.25">
      <c r="A59" s="51"/>
      <c r="B59" s="282" t="s">
        <v>249</v>
      </c>
      <c r="C59" s="282"/>
      <c r="D59" s="282"/>
      <c r="E59" s="282"/>
      <c r="F59" s="282"/>
      <c r="G59" s="282"/>
      <c r="H59" s="282"/>
      <c r="I59" s="282"/>
      <c r="J59" s="282"/>
      <c r="K59"/>
      <c r="L59" s="54"/>
      <c r="M59" s="61" t="s">
        <v>250</v>
      </c>
      <c r="N59"/>
      <c r="O59"/>
      <c r="P59"/>
      <c r="R59" s="54"/>
      <c r="S59" s="61" t="s">
        <v>251</v>
      </c>
      <c r="T59"/>
      <c r="U59"/>
      <c r="V59"/>
      <c r="X59" s="54"/>
      <c r="Y59" s="61" t="s">
        <v>376</v>
      </c>
      <c r="Z59"/>
      <c r="AA59"/>
      <c r="AB59"/>
      <c r="AC59"/>
      <c r="AD59"/>
      <c r="AE59"/>
      <c r="AF59"/>
      <c r="AG59"/>
      <c r="AH59"/>
      <c r="AI59"/>
      <c r="AJ59"/>
      <c r="AK59"/>
      <c r="AL59" s="53"/>
    </row>
    <row r="60" spans="1:38" s="47" customFormat="1" ht="20.100000000000001" customHeight="1" x14ac:dyDescent="0.25">
      <c r="A60" s="51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3"/>
    </row>
    <row r="61" spans="1:38" s="47" customFormat="1" ht="20.100000000000001" customHeight="1" x14ac:dyDescent="0.25">
      <c r="A61" s="51"/>
      <c r="B61" s="282" t="s">
        <v>252</v>
      </c>
      <c r="C61" s="282"/>
      <c r="D61" s="282"/>
      <c r="E61" s="282"/>
      <c r="F61" s="282"/>
      <c r="G61" s="282"/>
      <c r="H61" s="282"/>
      <c r="I61" s="282"/>
      <c r="J61" s="282"/>
      <c r="K61"/>
      <c r="L61" s="54"/>
      <c r="M61" s="61" t="s">
        <v>253</v>
      </c>
      <c r="N61"/>
      <c r="O61"/>
      <c r="P61"/>
      <c r="R61" s="54"/>
      <c r="S61" s="61" t="s">
        <v>254</v>
      </c>
      <c r="T61"/>
      <c r="U61"/>
      <c r="V61"/>
      <c r="X61" s="54"/>
      <c r="Y61" s="61" t="s">
        <v>255</v>
      </c>
      <c r="Z61"/>
      <c r="AA61"/>
      <c r="AB61"/>
      <c r="AD61" s="54"/>
      <c r="AE61" s="61" t="s">
        <v>256</v>
      </c>
      <c r="AF61"/>
      <c r="AG61"/>
      <c r="AH61"/>
      <c r="AI61"/>
      <c r="AJ61"/>
      <c r="AK61"/>
      <c r="AL61" s="53"/>
    </row>
    <row r="62" spans="1:38" s="47" customFormat="1" ht="20.100000000000001" customHeight="1" x14ac:dyDescent="0.25">
      <c r="A62" s="51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3"/>
    </row>
    <row r="63" spans="1:38" s="47" customFormat="1" ht="20.100000000000001" customHeight="1" x14ac:dyDescent="0.25">
      <c r="A63" s="51"/>
      <c r="B63" s="282" t="s">
        <v>257</v>
      </c>
      <c r="C63" s="282"/>
      <c r="D63" s="282"/>
      <c r="E63" s="282"/>
      <c r="F63" s="282"/>
      <c r="G63" s="282"/>
      <c r="H63" s="282"/>
      <c r="I63" s="282"/>
      <c r="J63" s="282"/>
      <c r="K63"/>
      <c r="L63" s="54"/>
      <c r="M63" s="61" t="s">
        <v>258</v>
      </c>
      <c r="N63"/>
      <c r="O63"/>
      <c r="P63"/>
      <c r="R63" s="54"/>
      <c r="S63" s="61" t="s">
        <v>259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3"/>
    </row>
    <row r="64" spans="1:38" s="47" customFormat="1" ht="20.100000000000001" customHeight="1" x14ac:dyDescent="0.25">
      <c r="A64" s="51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3"/>
    </row>
    <row r="65" spans="1:38" s="47" customFormat="1" ht="20.100000000000001" customHeight="1" x14ac:dyDescent="0.25">
      <c r="A65" s="51"/>
      <c r="B65" s="282" t="s">
        <v>260</v>
      </c>
      <c r="C65" s="282"/>
      <c r="D65" s="282"/>
      <c r="E65" s="282"/>
      <c r="F65" s="282"/>
      <c r="G65" s="282"/>
      <c r="H65" s="282"/>
      <c r="I65" s="282"/>
      <c r="J65" s="282"/>
      <c r="K65"/>
      <c r="L65" s="54"/>
      <c r="M65" s="61" t="s">
        <v>261</v>
      </c>
      <c r="N65"/>
      <c r="O65"/>
      <c r="P65"/>
      <c r="R65" s="54"/>
      <c r="S65" s="61" t="s">
        <v>262</v>
      </c>
      <c r="T65"/>
      <c r="U65"/>
      <c r="V65"/>
      <c r="X65" s="54"/>
      <c r="Y65" s="61" t="s">
        <v>263</v>
      </c>
      <c r="Z65"/>
      <c r="AA65"/>
      <c r="AB65"/>
      <c r="AD65" s="61"/>
      <c r="AE65"/>
      <c r="AF65"/>
      <c r="AG65"/>
      <c r="AH65"/>
      <c r="AI65"/>
      <c r="AJ65"/>
      <c r="AK65"/>
      <c r="AL65" s="53"/>
    </row>
    <row r="66" spans="1:38" s="47" customFormat="1" ht="20.100000000000001" customHeight="1" thickBot="1" x14ac:dyDescent="0.3">
      <c r="A66" s="55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7"/>
    </row>
    <row r="67" spans="1:38" s="47" customFormat="1" ht="20.100000000000001" customHeight="1" x14ac:dyDescent="0.25">
      <c r="A67" s="264" t="s">
        <v>264</v>
      </c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6"/>
    </row>
    <row r="68" spans="1:38" s="47" customFormat="1" ht="20.100000000000001" customHeight="1" x14ac:dyDescent="0.25">
      <c r="A68" s="51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3"/>
    </row>
    <row r="69" spans="1:38" s="47" customFormat="1" ht="20.100000000000001" customHeight="1" x14ac:dyDescent="0.25">
      <c r="A69" s="51"/>
      <c r="B69" s="282" t="s">
        <v>265</v>
      </c>
      <c r="C69" s="282"/>
      <c r="D69" s="282"/>
      <c r="E69" s="282"/>
      <c r="F69" s="282"/>
      <c r="G69" s="282"/>
      <c r="H69" s="282"/>
      <c r="I69" s="282"/>
      <c r="J69" s="282"/>
      <c r="K69"/>
      <c r="L69" s="54"/>
      <c r="M69" s="61" t="s">
        <v>266</v>
      </c>
      <c r="N69"/>
      <c r="O69"/>
      <c r="P69"/>
      <c r="R69" s="54"/>
      <c r="S69" s="61" t="s">
        <v>267</v>
      </c>
      <c r="T69"/>
      <c r="U69"/>
      <c r="V69"/>
      <c r="X69" s="54"/>
      <c r="Y69" s="61" t="s">
        <v>247</v>
      </c>
      <c r="Z69"/>
      <c r="AA69"/>
      <c r="AB69"/>
      <c r="AD69" s="54"/>
      <c r="AE69" s="61" t="s">
        <v>268</v>
      </c>
      <c r="AF69"/>
      <c r="AG69"/>
      <c r="AH69"/>
      <c r="AI69"/>
      <c r="AJ69"/>
      <c r="AK69"/>
      <c r="AL69" s="53"/>
    </row>
    <row r="70" spans="1:38" s="47" customFormat="1" ht="20.100000000000001" customHeight="1" x14ac:dyDescent="0.25">
      <c r="A70" s="51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3"/>
    </row>
    <row r="71" spans="1:38" s="47" customFormat="1" ht="20.100000000000001" customHeight="1" x14ac:dyDescent="0.25">
      <c r="A71" s="51"/>
      <c r="B71" s="282" t="s">
        <v>269</v>
      </c>
      <c r="C71" s="282"/>
      <c r="D71" s="282"/>
      <c r="E71" s="282"/>
      <c r="F71" s="282"/>
      <c r="G71" s="282"/>
      <c r="H71" s="282"/>
      <c r="I71" s="282"/>
      <c r="J71" s="282"/>
      <c r="K71"/>
      <c r="L71" s="54"/>
      <c r="M71" s="61" t="s">
        <v>270</v>
      </c>
      <c r="N71"/>
      <c r="O71"/>
      <c r="P71"/>
      <c r="R71" s="54"/>
      <c r="S71" s="61" t="s">
        <v>271</v>
      </c>
      <c r="T71"/>
      <c r="U71"/>
      <c r="V71"/>
      <c r="X71" s="54"/>
      <c r="Y71" s="61" t="s">
        <v>272</v>
      </c>
      <c r="Z71"/>
      <c r="AA71"/>
      <c r="AB71"/>
      <c r="AD71" s="54"/>
      <c r="AE71" s="61" t="s">
        <v>273</v>
      </c>
      <c r="AF71"/>
      <c r="AG71"/>
      <c r="AH71"/>
      <c r="AI71"/>
      <c r="AJ71"/>
      <c r="AK71"/>
      <c r="AL71" s="53"/>
    </row>
    <row r="72" spans="1:38" s="47" customFormat="1" ht="20.100000000000001" customHeight="1" x14ac:dyDescent="0.25">
      <c r="A72" s="51"/>
      <c r="B72" s="67"/>
      <c r="C72" s="67"/>
      <c r="D72" s="67"/>
      <c r="E72" s="67"/>
      <c r="F72" s="67"/>
      <c r="G72" s="67"/>
      <c r="H72" s="67"/>
      <c r="I72" s="67"/>
      <c r="J72" s="67"/>
      <c r="K72"/>
      <c r="M72" s="61"/>
      <c r="N72"/>
      <c r="O72"/>
      <c r="P72"/>
      <c r="S72" s="61"/>
      <c r="T72"/>
      <c r="U72"/>
      <c r="V72"/>
      <c r="Y72" s="61"/>
      <c r="Z72"/>
      <c r="AA72"/>
      <c r="AB72"/>
      <c r="AD72" s="61"/>
      <c r="AE72"/>
      <c r="AF72"/>
      <c r="AG72"/>
      <c r="AH72"/>
      <c r="AI72"/>
      <c r="AJ72"/>
      <c r="AK72"/>
      <c r="AL72" s="53"/>
    </row>
    <row r="73" spans="1:38" s="47" customFormat="1" ht="20.100000000000001" customHeight="1" x14ac:dyDescent="0.25">
      <c r="A73" s="51"/>
      <c r="B73" s="67"/>
      <c r="C73" s="67"/>
      <c r="D73" s="67"/>
      <c r="E73" s="67"/>
      <c r="F73" s="67"/>
      <c r="G73" s="67"/>
      <c r="H73" s="67"/>
      <c r="I73" s="67"/>
      <c r="J73" s="67"/>
      <c r="K73"/>
      <c r="L73" s="54"/>
      <c r="M73" s="61" t="s">
        <v>274</v>
      </c>
      <c r="N73"/>
      <c r="O73"/>
      <c r="P73"/>
      <c r="R73" s="54"/>
      <c r="S73" s="61" t="s">
        <v>275</v>
      </c>
      <c r="T73"/>
      <c r="U73"/>
      <c r="V73"/>
      <c r="X73" s="54"/>
      <c r="Y73" s="61" t="s">
        <v>276</v>
      </c>
      <c r="Z73"/>
      <c r="AA73"/>
      <c r="AB73"/>
      <c r="AD73" s="61"/>
      <c r="AE73"/>
      <c r="AF73"/>
      <c r="AG73"/>
      <c r="AH73"/>
      <c r="AI73"/>
      <c r="AJ73"/>
      <c r="AK73"/>
      <c r="AL73" s="53"/>
    </row>
    <row r="74" spans="1:38" s="47" customFormat="1" ht="20.100000000000001" customHeight="1" thickBot="1" x14ac:dyDescent="0.3">
      <c r="A74" s="55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7"/>
    </row>
    <row r="75" spans="1:38" s="47" customFormat="1" ht="20.100000000000001" customHeight="1" x14ac:dyDescent="0.25">
      <c r="A75" s="264" t="s">
        <v>277</v>
      </c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6"/>
    </row>
    <row r="76" spans="1:38" s="47" customFormat="1" ht="20.100000000000001" customHeight="1" x14ac:dyDescent="0.25">
      <c r="A76" s="51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3"/>
    </row>
    <row r="77" spans="1:38" s="47" customFormat="1" ht="20.100000000000001" customHeight="1" x14ac:dyDescent="0.25">
      <c r="A77" s="51"/>
      <c r="B77" s="282" t="s">
        <v>278</v>
      </c>
      <c r="C77" s="282"/>
      <c r="D77" s="282"/>
      <c r="E77" s="282"/>
      <c r="F77" s="282"/>
      <c r="G77" s="282"/>
      <c r="H77" s="282"/>
      <c r="I77" s="282"/>
      <c r="J77" s="282"/>
      <c r="K77"/>
      <c r="L77" s="54"/>
      <c r="M77" s="61" t="s">
        <v>279</v>
      </c>
      <c r="N77"/>
      <c r="O77"/>
      <c r="P77"/>
      <c r="Q77"/>
      <c r="R77" s="54"/>
      <c r="S77" s="61" t="s">
        <v>280</v>
      </c>
      <c r="T77"/>
      <c r="U77"/>
      <c r="V77"/>
      <c r="X77" s="54"/>
      <c r="Y77" s="61" t="s">
        <v>281</v>
      </c>
      <c r="AA77"/>
      <c r="AB77"/>
      <c r="AC77"/>
      <c r="AD77"/>
      <c r="AF77"/>
      <c r="AG77"/>
      <c r="AH77"/>
      <c r="AI77"/>
      <c r="AJ77"/>
      <c r="AK77"/>
      <c r="AL77" s="53"/>
    </row>
    <row r="78" spans="1:38" s="47" customFormat="1" ht="20.100000000000001" customHeight="1" x14ac:dyDescent="0.25">
      <c r="A78" s="51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3"/>
    </row>
    <row r="79" spans="1:38" s="47" customFormat="1" ht="20.100000000000001" customHeight="1" x14ac:dyDescent="0.25">
      <c r="A79" s="51"/>
      <c r="B79" s="282" t="s">
        <v>282</v>
      </c>
      <c r="C79" s="282"/>
      <c r="D79" s="282"/>
      <c r="E79" s="282"/>
      <c r="F79" s="282"/>
      <c r="G79" s="282"/>
      <c r="H79" s="282"/>
      <c r="I79" s="282"/>
      <c r="J79" s="282"/>
      <c r="K79"/>
      <c r="L79" s="54"/>
      <c r="M79" s="61" t="s">
        <v>279</v>
      </c>
      <c r="N79"/>
      <c r="O79"/>
      <c r="P79"/>
      <c r="Q79"/>
      <c r="R79" s="54"/>
      <c r="S79" s="61" t="s">
        <v>226</v>
      </c>
      <c r="T79"/>
      <c r="U79"/>
      <c r="V79"/>
      <c r="X79" s="54"/>
      <c r="Y79" s="61" t="s">
        <v>283</v>
      </c>
      <c r="AA79"/>
      <c r="AC79" s="61"/>
      <c r="AD79"/>
      <c r="AE79"/>
      <c r="AF79"/>
      <c r="AG79"/>
      <c r="AH79"/>
      <c r="AI79"/>
      <c r="AJ79"/>
      <c r="AK79"/>
      <c r="AL79" s="53"/>
    </row>
    <row r="80" spans="1:38" s="47" customFormat="1" ht="20.100000000000001" customHeight="1" thickBot="1" x14ac:dyDescent="0.3">
      <c r="A80" s="73"/>
      <c r="B80" s="74"/>
      <c r="C80" s="74"/>
      <c r="D80" s="74"/>
      <c r="E80" s="74"/>
      <c r="F80" s="74"/>
      <c r="G80" s="74"/>
      <c r="H80" s="74"/>
      <c r="I80" s="74"/>
      <c r="J80" s="50"/>
      <c r="K80" s="64"/>
      <c r="L80" s="65"/>
      <c r="M80" s="50"/>
      <c r="N80" s="50"/>
      <c r="O80" s="50"/>
      <c r="P80" s="64"/>
      <c r="Q80" s="65"/>
      <c r="R80" s="50"/>
      <c r="S80" s="50"/>
      <c r="T80" s="50"/>
      <c r="U80" s="50"/>
      <c r="V80" s="64"/>
      <c r="W80" s="65"/>
      <c r="X80" s="50"/>
      <c r="Y80" s="50"/>
      <c r="Z80" s="50"/>
      <c r="AA80" s="50"/>
      <c r="AB80" s="64"/>
      <c r="AC80" s="65"/>
      <c r="AD80" s="50"/>
      <c r="AE80" s="50"/>
      <c r="AF80" s="50"/>
      <c r="AG80" s="50"/>
      <c r="AH80" s="50"/>
      <c r="AI80" s="50"/>
      <c r="AJ80" s="50"/>
      <c r="AK80" s="50"/>
      <c r="AL80" s="57"/>
    </row>
    <row r="81" spans="1:38" s="47" customFormat="1" ht="20.100000000000001" customHeight="1" x14ac:dyDescent="0.25">
      <c r="A81" s="264" t="s">
        <v>284</v>
      </c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6"/>
    </row>
    <row r="82" spans="1:38" s="47" customFormat="1" ht="20.100000000000001" customHeight="1" x14ac:dyDescent="0.25">
      <c r="A82" s="51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3"/>
    </row>
    <row r="83" spans="1:38" s="47" customFormat="1" ht="20.100000000000001" customHeight="1" x14ac:dyDescent="0.25">
      <c r="A83" s="51"/>
      <c r="B83" s="67"/>
      <c r="C83" s="71"/>
      <c r="D83" s="61" t="s">
        <v>285</v>
      </c>
      <c r="E83" s="67"/>
      <c r="F83" s="67"/>
      <c r="G83" s="67"/>
      <c r="H83" s="67"/>
      <c r="K83"/>
      <c r="L83" s="71"/>
      <c r="M83" s="61" t="s">
        <v>286</v>
      </c>
      <c r="N83"/>
      <c r="Q83"/>
      <c r="R83" s="71"/>
      <c r="S83" s="61" t="s">
        <v>287</v>
      </c>
      <c r="T83"/>
      <c r="U83"/>
      <c r="V83"/>
      <c r="X83" s="71"/>
      <c r="Y83" s="61" t="s">
        <v>288</v>
      </c>
      <c r="AA83"/>
      <c r="AB83"/>
      <c r="AF83"/>
      <c r="AG83"/>
      <c r="AH83"/>
      <c r="AI83"/>
      <c r="AJ83"/>
      <c r="AK83"/>
      <c r="AL83" s="53"/>
    </row>
    <row r="84" spans="1:38" s="47" customFormat="1" ht="20.100000000000001" customHeight="1" x14ac:dyDescent="0.25">
      <c r="A84" s="51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3"/>
    </row>
    <row r="85" spans="1:38" s="47" customFormat="1" ht="20.100000000000001" customHeight="1" x14ac:dyDescent="0.25">
      <c r="A85" s="51"/>
      <c r="B85" s="67"/>
      <c r="C85" s="71"/>
      <c r="D85" s="61" t="s">
        <v>290</v>
      </c>
      <c r="E85" s="67"/>
      <c r="F85" s="67"/>
      <c r="G85" s="67"/>
      <c r="H85" s="67"/>
      <c r="I85" s="67"/>
      <c r="J85" s="67"/>
      <c r="K85"/>
      <c r="L85" s="71"/>
      <c r="M85" s="61" t="s">
        <v>291</v>
      </c>
      <c r="N85"/>
      <c r="O85"/>
      <c r="P85"/>
      <c r="Q85"/>
      <c r="R85" s="71"/>
      <c r="S85" s="61" t="s">
        <v>289</v>
      </c>
      <c r="T85"/>
      <c r="U85"/>
      <c r="V85"/>
      <c r="W85"/>
      <c r="X85"/>
      <c r="Z85" s="61"/>
      <c r="AA85"/>
      <c r="AC85" s="61"/>
      <c r="AD85"/>
      <c r="AE85"/>
      <c r="AF85"/>
      <c r="AG85"/>
      <c r="AH85"/>
      <c r="AI85"/>
      <c r="AJ85"/>
      <c r="AK85"/>
      <c r="AL85" s="53"/>
    </row>
    <row r="86" spans="1:38" s="47" customFormat="1" ht="20.100000000000001" customHeight="1" thickBot="1" x14ac:dyDescent="0.3">
      <c r="A86" s="73"/>
      <c r="B86" s="74"/>
      <c r="C86" s="74"/>
      <c r="D86" s="74"/>
      <c r="E86" s="74"/>
      <c r="F86" s="74"/>
      <c r="G86" s="74"/>
      <c r="H86" s="74"/>
      <c r="I86" s="74"/>
      <c r="J86" s="50"/>
      <c r="K86" s="64"/>
      <c r="L86" s="65"/>
      <c r="M86" s="50"/>
      <c r="N86" s="50"/>
      <c r="O86" s="50"/>
      <c r="P86" s="64"/>
      <c r="Q86" s="65"/>
      <c r="R86" s="50"/>
      <c r="S86" s="50"/>
      <c r="T86" s="50"/>
      <c r="U86" s="50"/>
      <c r="V86" s="64"/>
      <c r="W86" s="65"/>
      <c r="X86" s="50"/>
      <c r="Y86" s="50"/>
      <c r="Z86" s="50"/>
      <c r="AA86" s="50"/>
      <c r="AB86" s="64"/>
      <c r="AC86" s="65"/>
      <c r="AD86" s="50"/>
      <c r="AE86" s="50"/>
      <c r="AF86" s="50"/>
      <c r="AG86" s="50"/>
      <c r="AH86" s="50"/>
      <c r="AI86" s="50"/>
      <c r="AJ86" s="50"/>
      <c r="AK86" s="50"/>
      <c r="AL86" s="57"/>
    </row>
    <row r="87" spans="1:38" s="47" customFormat="1" ht="20.100000000000001" customHeight="1" x14ac:dyDescent="0.25">
      <c r="A87" s="264" t="s">
        <v>343</v>
      </c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6"/>
    </row>
    <row r="88" spans="1:38" s="47" customFormat="1" ht="20.100000000000001" customHeight="1" x14ac:dyDescent="0.25">
      <c r="A88" s="51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3"/>
    </row>
    <row r="89" spans="1:38" s="47" customFormat="1" ht="20.100000000000001" customHeight="1" x14ac:dyDescent="0.25">
      <c r="A89" s="51"/>
      <c r="B89" s="282" t="s">
        <v>292</v>
      </c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67"/>
      <c r="R89" s="67"/>
      <c r="S89" s="67"/>
      <c r="T89" s="282" t="s">
        <v>293</v>
      </c>
      <c r="U89" s="282"/>
      <c r="V89" s="282"/>
      <c r="W89" s="282"/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67"/>
      <c r="AJ89" s="67"/>
      <c r="AK89" s="67"/>
      <c r="AL89" s="53"/>
    </row>
    <row r="90" spans="1:38" s="47" customFormat="1" ht="20.100000000000001" customHeight="1" x14ac:dyDescent="0.25">
      <c r="A90" s="5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3"/>
    </row>
    <row r="91" spans="1:38" s="47" customFormat="1" ht="20.100000000000001" customHeight="1" x14ac:dyDescent="0.25">
      <c r="A91" s="51"/>
      <c r="B91" s="282" t="s">
        <v>294</v>
      </c>
      <c r="C91" s="282"/>
      <c r="D91" s="282"/>
      <c r="E91" s="282"/>
      <c r="F91" s="282"/>
      <c r="G91" s="282"/>
      <c r="H91" s="282"/>
      <c r="I91" s="282"/>
      <c r="J91" s="282"/>
      <c r="K91"/>
      <c r="L91" s="283"/>
      <c r="M91" s="283"/>
      <c r="N91" s="283"/>
      <c r="O91" s="283"/>
      <c r="P91" s="283"/>
      <c r="R91" s="61"/>
      <c r="S91"/>
      <c r="T91" s="282" t="s">
        <v>294</v>
      </c>
      <c r="U91" s="282"/>
      <c r="V91" s="282"/>
      <c r="W91" s="282"/>
      <c r="X91" s="282"/>
      <c r="Y91" s="282"/>
      <c r="Z91" s="282"/>
      <c r="AA91" s="282"/>
      <c r="AB91" s="282"/>
      <c r="AC91"/>
      <c r="AD91" s="283"/>
      <c r="AE91" s="283"/>
      <c r="AF91" s="283"/>
      <c r="AG91" s="283"/>
      <c r="AH91" s="283"/>
      <c r="AI91"/>
      <c r="AJ91"/>
      <c r="AK91"/>
      <c r="AL91" s="53"/>
    </row>
    <row r="92" spans="1:38" s="47" customFormat="1" ht="20.100000000000001" customHeight="1" x14ac:dyDescent="0.25">
      <c r="A92" s="5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3"/>
    </row>
    <row r="93" spans="1:38" s="47" customFormat="1" ht="20.100000000000001" customHeight="1" x14ac:dyDescent="0.25">
      <c r="A93" s="51"/>
      <c r="B93" s="282" t="s">
        <v>295</v>
      </c>
      <c r="C93" s="282"/>
      <c r="D93" s="282"/>
      <c r="E93" s="282"/>
      <c r="F93" s="282"/>
      <c r="G93" s="282"/>
      <c r="H93" s="282"/>
      <c r="I93" s="282"/>
      <c r="J93" s="282"/>
      <c r="K93"/>
      <c r="L93" s="283"/>
      <c r="M93" s="283"/>
      <c r="N93" s="283"/>
      <c r="O93" s="283"/>
      <c r="P93" s="283"/>
      <c r="R93" s="61"/>
      <c r="S93"/>
      <c r="T93" s="282" t="s">
        <v>296</v>
      </c>
      <c r="U93" s="282"/>
      <c r="V93" s="282"/>
      <c r="W93" s="282"/>
      <c r="X93" s="282"/>
      <c r="Y93" s="282"/>
      <c r="Z93" s="282"/>
      <c r="AA93" s="282"/>
      <c r="AB93" s="282"/>
      <c r="AC93" s="67"/>
      <c r="AD93" s="282"/>
      <c r="AE93" s="282"/>
      <c r="AF93" s="282"/>
      <c r="AG93" s="282"/>
      <c r="AH93" s="282"/>
      <c r="AI93"/>
      <c r="AJ93"/>
      <c r="AK93"/>
      <c r="AL93" s="53"/>
    </row>
    <row r="94" spans="1:38" s="47" customFormat="1" ht="20.100000000000001" customHeight="1" x14ac:dyDescent="0.25">
      <c r="A94" s="5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82"/>
      <c r="U94" s="282"/>
      <c r="V94" s="282"/>
      <c r="W94" s="282"/>
      <c r="X94" s="282"/>
      <c r="Y94" s="282"/>
      <c r="Z94" s="282"/>
      <c r="AA94" s="282"/>
      <c r="AB94" s="282"/>
      <c r="AC94"/>
      <c r="AD94" s="282"/>
      <c r="AE94" s="282"/>
      <c r="AF94" s="282"/>
      <c r="AG94" s="282"/>
      <c r="AH94" s="282"/>
      <c r="AI94"/>
      <c r="AJ94"/>
      <c r="AK94"/>
      <c r="AL94" s="53"/>
    </row>
    <row r="95" spans="1:38" s="47" customFormat="1" ht="20.100000000000001" customHeight="1" x14ac:dyDescent="0.25">
      <c r="A95" s="51"/>
      <c r="B95" s="282" t="s">
        <v>297</v>
      </c>
      <c r="C95" s="282"/>
      <c r="D95" s="282"/>
      <c r="E95" s="282"/>
      <c r="F95" s="282"/>
      <c r="G95" s="282"/>
      <c r="H95" s="282"/>
      <c r="I95" s="282"/>
      <c r="J95" s="282"/>
      <c r="K95"/>
      <c r="L95" s="283"/>
      <c r="M95" s="283"/>
      <c r="N95" s="283"/>
      <c r="O95" s="283"/>
      <c r="P95" s="283"/>
      <c r="R95" s="61"/>
      <c r="S95"/>
      <c r="T95" s="282"/>
      <c r="U95" s="282"/>
      <c r="V95" s="282"/>
      <c r="W95" s="282"/>
      <c r="X95" s="282"/>
      <c r="Y95" s="282"/>
      <c r="Z95" s="282"/>
      <c r="AA95" s="282"/>
      <c r="AB95" s="282"/>
      <c r="AC95"/>
      <c r="AD95" s="282"/>
      <c r="AE95" s="282"/>
      <c r="AF95" s="282"/>
      <c r="AG95" s="282"/>
      <c r="AH95" s="282"/>
      <c r="AI95"/>
      <c r="AJ95"/>
      <c r="AK95"/>
      <c r="AL95" s="53"/>
    </row>
    <row r="96" spans="1:38" s="47" customFormat="1" ht="20.100000000000001" customHeight="1" thickBot="1" x14ac:dyDescent="0.3">
      <c r="A96" s="55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7"/>
    </row>
    <row r="97" spans="1:38" s="47" customFormat="1" ht="20.100000000000001" customHeight="1" x14ac:dyDescent="0.25">
      <c r="A97" s="264" t="s">
        <v>344</v>
      </c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5"/>
      <c r="AI97" s="265"/>
      <c r="AJ97" s="265"/>
      <c r="AK97" s="265"/>
      <c r="AL97" s="266"/>
    </row>
    <row r="98" spans="1:38" s="47" customFormat="1" ht="20.100000000000001" customHeight="1" x14ac:dyDescent="0.25">
      <c r="A98" s="5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3"/>
    </row>
    <row r="99" spans="1:38" s="47" customFormat="1" ht="20.100000000000001" customHeight="1" x14ac:dyDescent="0.25">
      <c r="A99" s="51"/>
      <c r="B99" s="282" t="s">
        <v>298</v>
      </c>
      <c r="C99" s="282"/>
      <c r="D99" s="282"/>
      <c r="E99" s="282"/>
      <c r="F99" s="282"/>
      <c r="G99" s="282"/>
      <c r="H99" s="282"/>
      <c r="I99" s="282"/>
      <c r="J99" s="282"/>
      <c r="K99"/>
      <c r="L99" s="54"/>
      <c r="M99" s="61" t="s">
        <v>299</v>
      </c>
      <c r="R99" s="54"/>
      <c r="S99" s="61" t="s">
        <v>300</v>
      </c>
      <c r="T99" s="75"/>
      <c r="U99" s="75"/>
      <c r="V99" s="75"/>
      <c r="X99" s="54"/>
      <c r="Y99" t="s">
        <v>301</v>
      </c>
      <c r="Z99" s="75"/>
      <c r="AA99" s="75"/>
      <c r="AB99"/>
      <c r="AD99" s="54"/>
      <c r="AE99" t="s">
        <v>302</v>
      </c>
      <c r="AF99"/>
      <c r="AG99"/>
      <c r="AH99"/>
      <c r="AI99"/>
      <c r="AJ99"/>
      <c r="AK99"/>
      <c r="AL99" s="53"/>
    </row>
    <row r="100" spans="1:38" s="47" customFormat="1" ht="20.100000000000001" customHeight="1" x14ac:dyDescent="0.25">
      <c r="A100" s="5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3"/>
    </row>
    <row r="101" spans="1:38" s="47" customFormat="1" ht="20.100000000000001" customHeight="1" x14ac:dyDescent="0.25">
      <c r="A101" s="51"/>
      <c r="B101" s="267" t="s">
        <v>303</v>
      </c>
      <c r="C101" s="268"/>
      <c r="D101" s="268"/>
      <c r="E101" s="268"/>
      <c r="F101" s="268"/>
      <c r="G101" s="268"/>
      <c r="H101" s="268"/>
      <c r="I101" s="268"/>
      <c r="J101" s="269"/>
      <c r="K101"/>
      <c r="P101"/>
      <c r="S101" s="61"/>
      <c r="T101"/>
      <c r="U101"/>
      <c r="V101"/>
      <c r="Y101" s="61"/>
      <c r="Z101"/>
      <c r="AA101"/>
      <c r="AB101"/>
      <c r="AD101"/>
      <c r="AF101"/>
      <c r="AG101"/>
      <c r="AH101"/>
      <c r="AI101"/>
      <c r="AJ101"/>
      <c r="AK101"/>
      <c r="AL101" s="53"/>
    </row>
    <row r="102" spans="1:38" s="47" customFormat="1" ht="20.100000000000001" customHeight="1" x14ac:dyDescent="0.25">
      <c r="A102" s="51"/>
      <c r="B102" s="270"/>
      <c r="C102" s="271"/>
      <c r="D102" s="271"/>
      <c r="E102" s="271"/>
      <c r="F102" s="271"/>
      <c r="G102" s="271"/>
      <c r="H102" s="271"/>
      <c r="I102" s="271"/>
      <c r="J102" s="272"/>
      <c r="K102"/>
      <c r="AF102"/>
      <c r="AG102"/>
      <c r="AH102"/>
      <c r="AI102"/>
      <c r="AJ102"/>
      <c r="AK102"/>
      <c r="AL102" s="53"/>
    </row>
    <row r="103" spans="1:38" s="47" customFormat="1" ht="20.100000000000001" customHeight="1" x14ac:dyDescent="0.25">
      <c r="A103" s="51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3"/>
    </row>
    <row r="104" spans="1:38" s="47" customFormat="1" ht="20.100000000000001" customHeight="1" x14ac:dyDescent="0.25">
      <c r="A104" s="51"/>
      <c r="B104"/>
      <c r="C104" s="54"/>
      <c r="D104" s="61" t="s">
        <v>304</v>
      </c>
      <c r="K104" s="75"/>
      <c r="L104" s="54"/>
      <c r="M104" s="61" t="s">
        <v>305</v>
      </c>
      <c r="Q104" s="75"/>
      <c r="R104" s="54"/>
      <c r="S104" s="61" t="s">
        <v>306</v>
      </c>
      <c r="X104" s="54"/>
      <c r="Y104" s="47" t="s">
        <v>311</v>
      </c>
      <c r="AF104"/>
      <c r="AG104"/>
      <c r="AH104"/>
      <c r="AI104"/>
      <c r="AJ104"/>
      <c r="AK104"/>
      <c r="AL104" s="53"/>
    </row>
    <row r="105" spans="1:38" s="47" customFormat="1" ht="20.100000000000001" customHeight="1" x14ac:dyDescent="0.25">
      <c r="A105" s="51"/>
      <c r="B105"/>
      <c r="G105"/>
      <c r="K105"/>
      <c r="M105" s="61"/>
      <c r="Q105"/>
      <c r="S105" s="61"/>
      <c r="X105"/>
      <c r="Y105"/>
      <c r="AF105"/>
      <c r="AG105"/>
      <c r="AH105"/>
      <c r="AI105"/>
      <c r="AJ105"/>
      <c r="AK105"/>
      <c r="AL105" s="53"/>
    </row>
    <row r="106" spans="1:38" s="47" customFormat="1" ht="20.100000000000001" customHeight="1" x14ac:dyDescent="0.25">
      <c r="A106" s="51"/>
      <c r="B106"/>
      <c r="C106" s="54"/>
      <c r="D106" s="61" t="s">
        <v>308</v>
      </c>
      <c r="K106" s="75"/>
      <c r="L106" s="54"/>
      <c r="M106" s="61" t="s">
        <v>309</v>
      </c>
      <c r="Q106" s="75"/>
      <c r="R106" s="54"/>
      <c r="S106" s="61" t="s">
        <v>310</v>
      </c>
      <c r="X106" s="54"/>
      <c r="Y106" s="61" t="s">
        <v>314</v>
      </c>
      <c r="AF106"/>
      <c r="AG106"/>
      <c r="AH106"/>
      <c r="AI106"/>
      <c r="AJ106"/>
      <c r="AK106"/>
      <c r="AL106" s="53"/>
    </row>
    <row r="107" spans="1:38" s="47" customFormat="1" ht="20.100000000000001" customHeight="1" x14ac:dyDescent="0.25">
      <c r="A107" s="51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5"/>
      <c r="Z107" s="75"/>
      <c r="AA107" s="75"/>
      <c r="AB107"/>
      <c r="AD107"/>
      <c r="AE107"/>
      <c r="AF107"/>
      <c r="AG107"/>
      <c r="AH107"/>
      <c r="AI107"/>
      <c r="AJ107"/>
      <c r="AK107"/>
      <c r="AL107" s="53"/>
    </row>
    <row r="108" spans="1:38" s="47" customFormat="1" ht="20.100000000000001" customHeight="1" x14ac:dyDescent="0.25">
      <c r="A108" s="51"/>
      <c r="B108"/>
      <c r="C108" s="54"/>
      <c r="D108" s="61" t="s">
        <v>312</v>
      </c>
      <c r="K108" s="75"/>
      <c r="L108" s="54"/>
      <c r="M108" s="47" t="s">
        <v>307</v>
      </c>
      <c r="Q108" s="75"/>
      <c r="R108" s="54"/>
      <c r="S108" s="61" t="s">
        <v>313</v>
      </c>
      <c r="X108" s="54"/>
      <c r="Y108" s="61" t="s">
        <v>315</v>
      </c>
      <c r="Z108"/>
      <c r="AA108"/>
      <c r="AB108"/>
      <c r="AD108" s="61"/>
      <c r="AE108"/>
      <c r="AF108"/>
      <c r="AG108"/>
      <c r="AH108"/>
      <c r="AI108"/>
      <c r="AJ108"/>
      <c r="AK108"/>
      <c r="AL108" s="53"/>
    </row>
    <row r="109" spans="1:38" s="47" customFormat="1" ht="20.100000000000001" customHeight="1" thickBot="1" x14ac:dyDescent="0.3">
      <c r="A109" s="55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7"/>
    </row>
    <row r="110" spans="1:38" s="47" customFormat="1" ht="20.100000000000001" customHeight="1" x14ac:dyDescent="0.25">
      <c r="A110" s="264" t="s">
        <v>316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5"/>
      <c r="AL110" s="266"/>
    </row>
    <row r="111" spans="1:38" s="47" customFormat="1" ht="20.100000000000001" customHeight="1" x14ac:dyDescent="0.25">
      <c r="A111" s="5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3"/>
    </row>
    <row r="112" spans="1:38" s="47" customFormat="1" ht="20.100000000000001" customHeight="1" x14ac:dyDescent="0.25">
      <c r="A112" s="51"/>
      <c r="B112"/>
      <c r="C112" s="71"/>
      <c r="D112" s="47" t="s">
        <v>317</v>
      </c>
      <c r="E112" s="59"/>
      <c r="F112" s="59"/>
      <c r="G112" s="59"/>
      <c r="J112" s="59"/>
      <c r="K112" s="59"/>
      <c r="L112" s="71"/>
      <c r="M112" s="61" t="s">
        <v>318</v>
      </c>
      <c r="N112" s="59"/>
      <c r="O112" s="59"/>
      <c r="R112" s="77"/>
      <c r="S112" s="61" t="s">
        <v>319</v>
      </c>
      <c r="T112" s="61"/>
      <c r="U112" s="61"/>
      <c r="V112" s="6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3"/>
    </row>
    <row r="113" spans="1:38" s="47" customFormat="1" ht="20.100000000000001" customHeight="1" x14ac:dyDescent="0.25">
      <c r="A113" s="51"/>
      <c r="B113"/>
      <c r="C113" s="75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R113" s="59"/>
      <c r="S113" s="59"/>
      <c r="T113" s="61"/>
      <c r="U113" s="61"/>
      <c r="V113" s="6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3"/>
    </row>
    <row r="114" spans="1:38" s="47" customFormat="1" ht="20.100000000000001" customHeight="1" x14ac:dyDescent="0.25">
      <c r="A114" s="51"/>
      <c r="B114"/>
      <c r="C114" s="54"/>
      <c r="D114" s="61" t="s">
        <v>320</v>
      </c>
      <c r="I114" s="61"/>
      <c r="J114" s="61"/>
      <c r="K114" s="61"/>
      <c r="L114" s="54"/>
      <c r="M114" s="61" t="s">
        <v>321</v>
      </c>
      <c r="R114" s="54"/>
      <c r="S114" s="61" t="s">
        <v>322</v>
      </c>
      <c r="T114" s="6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3"/>
    </row>
    <row r="115" spans="1:38" s="47" customFormat="1" ht="20.100000000000001" customHeight="1" thickBot="1" x14ac:dyDescent="0.3">
      <c r="A115" s="55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7"/>
    </row>
    <row r="116" spans="1:38" s="47" customFormat="1" ht="20.100000000000001" customHeight="1" x14ac:dyDescent="0.25">
      <c r="A116" s="264" t="s">
        <v>323</v>
      </c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65"/>
      <c r="AL116" s="266"/>
    </row>
    <row r="117" spans="1:38" s="47" customFormat="1" ht="20.100000000000001" customHeight="1" x14ac:dyDescent="0.25">
      <c r="A117" s="51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3"/>
    </row>
    <row r="118" spans="1:38" s="47" customFormat="1" ht="20.100000000000001" customHeight="1" x14ac:dyDescent="0.25">
      <c r="A118" s="51"/>
      <c r="B118"/>
      <c r="C118" s="71"/>
      <c r="D118" s="76" t="s">
        <v>317</v>
      </c>
      <c r="E118" s="59"/>
      <c r="F118" s="59"/>
      <c r="G118" s="59"/>
      <c r="J118" s="59"/>
      <c r="K118" s="59"/>
      <c r="L118" s="71"/>
      <c r="M118" s="61" t="s">
        <v>327</v>
      </c>
      <c r="N118" s="59"/>
      <c r="O118" s="59"/>
      <c r="R118" s="77"/>
      <c r="S118" s="61" t="s">
        <v>325</v>
      </c>
      <c r="T118" s="61"/>
      <c r="U118" s="61"/>
      <c r="V118" s="61"/>
      <c r="X118" s="54"/>
      <c r="Y118" s="61" t="s">
        <v>326</v>
      </c>
      <c r="Z118"/>
      <c r="AA118"/>
      <c r="AB118"/>
      <c r="AD118" s="54"/>
      <c r="AE118" s="61" t="s">
        <v>324</v>
      </c>
      <c r="AF118"/>
      <c r="AG118"/>
      <c r="AH118"/>
      <c r="AI118"/>
      <c r="AJ118"/>
      <c r="AK118"/>
      <c r="AL118" s="53"/>
    </row>
    <row r="119" spans="1:38" s="47" customFormat="1" ht="20.100000000000001" customHeight="1" x14ac:dyDescent="0.25">
      <c r="A119" s="51"/>
      <c r="B119"/>
      <c r="C119" s="75"/>
      <c r="D119" s="59"/>
      <c r="E119" s="59"/>
      <c r="F119" s="59"/>
      <c r="G119" s="59"/>
      <c r="J119" s="59"/>
      <c r="K119" s="59"/>
      <c r="L119" s="59"/>
      <c r="M119" s="59"/>
      <c r="N119" s="59"/>
      <c r="O119" s="59"/>
      <c r="P119" s="59"/>
      <c r="Q119" s="59"/>
      <c r="R119" s="59"/>
      <c r="S119" s="61"/>
      <c r="T119" s="61"/>
      <c r="U119" s="61"/>
      <c r="V119" s="6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3"/>
    </row>
    <row r="120" spans="1:38" s="47" customFormat="1" ht="20.100000000000001" customHeight="1" x14ac:dyDescent="0.25">
      <c r="A120" s="51"/>
      <c r="B120"/>
      <c r="C120" s="54"/>
      <c r="D120" s="61" t="s">
        <v>328</v>
      </c>
      <c r="J120" s="78"/>
      <c r="K120" s="61"/>
      <c r="L120" s="54"/>
      <c r="M120" s="61" t="s">
        <v>322</v>
      </c>
      <c r="P120"/>
      <c r="Q120"/>
      <c r="R120"/>
      <c r="T120" s="61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3"/>
    </row>
    <row r="121" spans="1:38" s="47" customFormat="1" ht="20.100000000000001" customHeight="1" thickBot="1" x14ac:dyDescent="0.3">
      <c r="A121" s="55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7"/>
    </row>
    <row r="122" spans="1:38" s="47" customFormat="1" ht="20.100000000000001" customHeight="1" x14ac:dyDescent="0.25">
      <c r="A122" s="264" t="s">
        <v>329</v>
      </c>
      <c r="B122" s="265"/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5"/>
      <c r="AL122" s="266"/>
    </row>
    <row r="123" spans="1:38" s="47" customFormat="1" ht="20.100000000000001" customHeight="1" x14ac:dyDescent="0.25">
      <c r="A123" s="51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3"/>
    </row>
    <row r="124" spans="1:38" s="47" customFormat="1" ht="20.100000000000001" customHeight="1" x14ac:dyDescent="0.25">
      <c r="A124" s="51"/>
      <c r="B124" s="275" t="s">
        <v>330</v>
      </c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75"/>
      <c r="AC124" s="75"/>
      <c r="AD124" s="79"/>
      <c r="AE124" s="61" t="s">
        <v>331</v>
      </c>
      <c r="AF124"/>
      <c r="AG124" s="79"/>
      <c r="AH124" s="61" t="s">
        <v>332</v>
      </c>
      <c r="AI124"/>
      <c r="AL124" s="53"/>
    </row>
    <row r="125" spans="1:38" s="47" customFormat="1" ht="20.100000000000001" customHeight="1" x14ac:dyDescent="0.25">
      <c r="A125" s="51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/>
      <c r="AD125" s="80"/>
      <c r="AE125" s="80"/>
      <c r="AF125"/>
      <c r="AG125" s="80"/>
      <c r="AH125" s="80"/>
      <c r="AI125"/>
      <c r="AL125" s="53"/>
    </row>
    <row r="126" spans="1:38" customFormat="1" ht="20.100000000000001" customHeight="1" x14ac:dyDescent="0.25">
      <c r="A126" s="51"/>
      <c r="B126" s="275" t="s">
        <v>333</v>
      </c>
      <c r="C126" s="275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61"/>
      <c r="AD126" s="79"/>
      <c r="AE126" s="61" t="s">
        <v>331</v>
      </c>
      <c r="AG126" s="79"/>
      <c r="AH126" s="61" t="s">
        <v>332</v>
      </c>
      <c r="AL126" s="53"/>
    </row>
    <row r="127" spans="1:38" customFormat="1" ht="20.100000000000001" customHeight="1" x14ac:dyDescent="0.25">
      <c r="A127" s="51"/>
      <c r="B127" s="78"/>
      <c r="C127" s="78"/>
      <c r="D127" s="78"/>
      <c r="E127" s="78"/>
      <c r="F127" s="61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D127" s="80"/>
      <c r="AE127" s="80"/>
      <c r="AG127" s="80"/>
      <c r="AH127" s="80"/>
      <c r="AL127" s="53"/>
    </row>
    <row r="128" spans="1:38" customFormat="1" ht="20.100000000000001" customHeight="1" x14ac:dyDescent="0.25">
      <c r="A128" s="51"/>
      <c r="B128" s="275" t="s">
        <v>334</v>
      </c>
      <c r="C128" s="275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  <c r="Z128" s="275"/>
      <c r="AA128" s="275"/>
      <c r="AB128" s="61"/>
      <c r="AD128" s="79"/>
      <c r="AE128" s="61" t="s">
        <v>331</v>
      </c>
      <c r="AG128" s="79"/>
      <c r="AH128" s="61" t="s">
        <v>332</v>
      </c>
      <c r="AL128" s="53"/>
    </row>
    <row r="129" spans="1:38" customFormat="1" ht="20.100000000000001" customHeight="1" x14ac:dyDescent="0.25">
      <c r="A129" s="51"/>
      <c r="B129" s="78"/>
      <c r="C129" s="78"/>
      <c r="D129" s="78"/>
      <c r="E129" s="78"/>
      <c r="F129" s="61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D129" s="80"/>
      <c r="AE129" s="80"/>
      <c r="AG129" s="80"/>
      <c r="AH129" s="80"/>
      <c r="AL129" s="53"/>
    </row>
    <row r="130" spans="1:38" customFormat="1" ht="20.100000000000001" customHeight="1" x14ac:dyDescent="0.25">
      <c r="A130" s="51"/>
      <c r="B130" s="275" t="s">
        <v>335</v>
      </c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  <c r="Z130" s="275"/>
      <c r="AA130" s="275"/>
      <c r="AB130" s="61"/>
      <c r="AD130" s="79"/>
      <c r="AE130" s="61" t="s">
        <v>331</v>
      </c>
      <c r="AG130" s="79"/>
      <c r="AH130" s="61" t="s">
        <v>332</v>
      </c>
      <c r="AL130" s="53"/>
    </row>
    <row r="131" spans="1:38" customFormat="1" ht="20.100000000000001" customHeight="1" x14ac:dyDescent="0.25">
      <c r="A131" s="51"/>
      <c r="B131" s="78"/>
      <c r="C131" s="78"/>
      <c r="D131" s="78"/>
      <c r="E131" s="78"/>
      <c r="F131" s="61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D131" s="80"/>
      <c r="AE131" s="80"/>
      <c r="AG131" s="80"/>
      <c r="AH131" s="80"/>
      <c r="AL131" s="53"/>
    </row>
    <row r="132" spans="1:38" customFormat="1" ht="20.100000000000001" customHeight="1" x14ac:dyDescent="0.25">
      <c r="A132" s="51"/>
      <c r="B132" s="275" t="s">
        <v>336</v>
      </c>
      <c r="C132" s="275"/>
      <c r="D132" s="275"/>
      <c r="E132" s="275"/>
      <c r="F132" s="275"/>
      <c r="G132" s="275"/>
      <c r="H132" s="275"/>
      <c r="I132" s="275"/>
      <c r="J132" s="275"/>
      <c r="K132" s="275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  <c r="AB132" s="75"/>
      <c r="AC132" s="75"/>
      <c r="AD132" s="79"/>
      <c r="AE132" s="61" t="s">
        <v>331</v>
      </c>
      <c r="AG132" s="79"/>
      <c r="AH132" s="61" t="s">
        <v>332</v>
      </c>
      <c r="AL132" s="53"/>
    </row>
    <row r="133" spans="1:38" customFormat="1" ht="20.100000000000001" customHeight="1" x14ac:dyDescent="0.25">
      <c r="A133" s="51"/>
      <c r="AL133" s="53"/>
    </row>
    <row r="134" spans="1:38" customFormat="1" ht="20.100000000000001" customHeight="1" x14ac:dyDescent="0.25">
      <c r="A134" s="51"/>
      <c r="B134" s="275" t="s">
        <v>379</v>
      </c>
      <c r="C134" s="275"/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  <c r="Z134" s="275"/>
      <c r="AA134" s="275"/>
      <c r="AB134" s="75"/>
      <c r="AC134" s="75"/>
      <c r="AD134" s="75"/>
      <c r="AE134" s="75"/>
      <c r="AL134" s="53"/>
    </row>
    <row r="135" spans="1:38" customFormat="1" ht="20.100000000000001" customHeight="1" x14ac:dyDescent="0.25">
      <c r="A135" s="51"/>
      <c r="B135" s="273"/>
      <c r="C135" s="273"/>
      <c r="D135" s="273"/>
      <c r="E135" s="273"/>
      <c r="F135" s="273"/>
      <c r="G135" s="273"/>
      <c r="H135" s="273"/>
      <c r="I135" s="273"/>
      <c r="J135" s="273"/>
      <c r="K135" s="273"/>
      <c r="L135" s="273"/>
      <c r="M135" s="273"/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273"/>
      <c r="Y135" s="273"/>
      <c r="Z135" s="273"/>
      <c r="AA135" s="273"/>
      <c r="AB135" s="273"/>
      <c r="AC135" s="273"/>
      <c r="AD135" s="273"/>
      <c r="AE135" s="273"/>
      <c r="AF135" s="273"/>
      <c r="AG135" s="273"/>
      <c r="AH135" s="273"/>
      <c r="AI135" s="273"/>
      <c r="AJ135" s="273"/>
      <c r="AK135" s="273"/>
      <c r="AL135" s="53"/>
    </row>
    <row r="136" spans="1:38" customFormat="1" ht="20.100000000000001" customHeight="1" x14ac:dyDescent="0.25">
      <c r="A136" s="51"/>
      <c r="B136" s="273"/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273"/>
      <c r="P136" s="273"/>
      <c r="Q136" s="273"/>
      <c r="R136" s="273"/>
      <c r="S136" s="273"/>
      <c r="T136" s="273"/>
      <c r="U136" s="273"/>
      <c r="V136" s="273"/>
      <c r="W136" s="273"/>
      <c r="X136" s="273"/>
      <c r="Y136" s="273"/>
      <c r="Z136" s="273"/>
      <c r="AA136" s="273"/>
      <c r="AB136" s="273"/>
      <c r="AC136" s="273"/>
      <c r="AD136" s="273"/>
      <c r="AE136" s="273"/>
      <c r="AF136" s="273"/>
      <c r="AG136" s="273"/>
      <c r="AH136" s="273"/>
      <c r="AI136" s="273"/>
      <c r="AJ136" s="273"/>
      <c r="AK136" s="273"/>
      <c r="AL136" s="53"/>
    </row>
    <row r="137" spans="1:38" s="47" customFormat="1" ht="20.100000000000001" customHeight="1" x14ac:dyDescent="0.25">
      <c r="A137" s="51"/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53"/>
    </row>
    <row r="138" spans="1:38" s="47" customFormat="1" ht="20.100000000000001" customHeight="1" thickBot="1" x14ac:dyDescent="0.3">
      <c r="A138" s="55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7"/>
    </row>
    <row r="139" spans="1:38" s="47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7" customFormat="1" ht="20.100000000000001" customHeight="1" thickBot="1" x14ac:dyDescent="0.3">
      <c r="A140" s="276" t="s">
        <v>337</v>
      </c>
      <c r="B140" s="277"/>
      <c r="C140" s="277"/>
      <c r="D140" s="277"/>
      <c r="E140" s="277"/>
      <c r="F140" s="277"/>
      <c r="G140" s="277"/>
      <c r="H140" s="277"/>
      <c r="I140" s="277"/>
      <c r="J140" s="277"/>
      <c r="K140" s="278"/>
      <c r="L140" s="279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80"/>
      <c r="AI140" s="280"/>
      <c r="AJ140" s="280"/>
      <c r="AK140" s="280"/>
      <c r="AL140" s="281"/>
    </row>
    <row r="141" spans="1:38" s="47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7" customFormat="1" ht="20.100000000000001" customHeight="1" thickBot="1" x14ac:dyDescent="0.3">
      <c r="A142" s="82" t="s">
        <v>338</v>
      </c>
      <c r="B142" s="84"/>
      <c r="C142" s="85"/>
      <c r="D142" s="85"/>
      <c r="E142" s="85"/>
      <c r="F142" s="85"/>
      <c r="G142" s="85"/>
      <c r="H142" s="85"/>
      <c r="I142" s="85"/>
      <c r="J142" s="85"/>
      <c r="K142" s="86"/>
      <c r="L142" s="261" t="s">
        <v>339</v>
      </c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3"/>
    </row>
    <row r="144" spans="1:38" x14ac:dyDescent="0.25">
      <c r="A144" s="300" t="s">
        <v>409</v>
      </c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2024-08-08T01:33:01Z</dcterms:modified>
  <cp:category>Regressão linear múltipla</cp:category>
</cp:coreProperties>
</file>